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4.xml" ContentType="application/vnd.openxmlformats-officedocument.drawingml.chartshapes+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5.xml" ContentType="application/vnd.openxmlformats-officedocument.drawingml.chartshape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6.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7.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18.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19.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0.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hidePivotFieldList="1"/>
  <mc:AlternateContent xmlns:mc="http://schemas.openxmlformats.org/markup-compatibility/2006">
    <mc:Choice Requires="x15">
      <x15ac:absPath xmlns:x15ac="http://schemas.microsoft.com/office/spreadsheetml/2010/11/ac" url="G:\DPR RI - PKA BPP\TUGAS POLKESRA 2022\DB DAPIL 2022 NEW\KOREKSI\"/>
    </mc:Choice>
  </mc:AlternateContent>
  <bookViews>
    <workbookView xWindow="-120" yWindow="-120" windowWidth="20730" windowHeight="11160" tabRatio="599" firstSheet="12" activeTab="13"/>
  </bookViews>
  <sheets>
    <sheet name="Sheet1" sheetId="1" r:id="rId1"/>
    <sheet name="Papua" sheetId="2" r:id="rId2"/>
    <sheet name="DAK_Fisik_Reg" sheetId="11" r:id="rId3"/>
    <sheet name="DAK_Fisik_Pengsn" sheetId="10" r:id="rId4"/>
    <sheet name="DAK_Fisik_Afirm" sheetId="9" r:id="rId5"/>
    <sheet name="DAK_Non_Fisik" sheetId="3" r:id="rId6"/>
    <sheet name="DAU" sheetId="4" r:id="rId7"/>
    <sheet name="DID" sheetId="5" r:id="rId8"/>
    <sheet name="Dana_Desa" sheetId="6" r:id="rId9"/>
    <sheet name="DBH" sheetId="7" r:id="rId10"/>
    <sheet name="IPM" sheetId="12" r:id="rId11"/>
    <sheet name="Pengangguran" sheetId="15" r:id="rId12"/>
    <sheet name="Kemiskinan" sheetId="18" r:id="rId13"/>
    <sheet name="Pendidikan" sheetId="20" r:id="rId14"/>
    <sheet name="Sheet2" sheetId="19" r:id="rId15"/>
    <sheet name="Dashboard" sheetId="8" r:id="rId16"/>
  </sheets>
  <definedNames>
    <definedName name="_xlnm._FilterDatabase" localSheetId="1" hidden="1">Papua!$A$1:$AA$610</definedName>
    <definedName name="_xlnm.Print_Area" localSheetId="15">Dashboard!$E$1:$AA$327</definedName>
    <definedName name="Slicer_Bidang">#N/A</definedName>
    <definedName name="Slicer_Daerah_Pemilihan">#N/A</definedName>
    <definedName name="Slicer_Tahun">#N/A</definedName>
  </definedNames>
  <calcPr calcId="181029"/>
  <pivotCaches>
    <pivotCache cacheId="1" r:id="rId17"/>
  </pivotCaches>
  <extLst>
    <ext xmlns:x14="http://schemas.microsoft.com/office/spreadsheetml/2009/9/main" uri="{BBE1A952-AA13-448e-AADC-164F8A28A991}">
      <x14:slicerCaches>
        <x14:slicerCache r:id="rId18"/>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A6" i="20" l="1"/>
  <c r="Z6" i="20"/>
  <c r="W6" i="20"/>
  <c r="V6" i="20"/>
  <c r="S6" i="20"/>
  <c r="R6" i="20"/>
  <c r="O6" i="20"/>
  <c r="N6" i="20"/>
  <c r="K6" i="20"/>
  <c r="J6" i="20"/>
  <c r="G6" i="20"/>
  <c r="F6" i="20"/>
  <c r="C6" i="20"/>
  <c r="B6" i="20"/>
  <c r="H5" i="18"/>
  <c r="G5" i="18"/>
  <c r="C5" i="18"/>
  <c r="B5" i="18"/>
  <c r="A8" i="19" l="1"/>
  <c r="A9" i="19"/>
  <c r="A10" i="19"/>
  <c r="A11" i="19"/>
  <c r="A12" i="19"/>
  <c r="A13" i="19"/>
  <c r="A14" i="19"/>
  <c r="A15" i="19"/>
  <c r="A16" i="19"/>
  <c r="A17" i="19"/>
  <c r="A18" i="19"/>
  <c r="A19" i="19"/>
  <c r="A20" i="19"/>
  <c r="A21" i="19"/>
  <c r="A7" i="19"/>
  <c r="T2" i="8" l="1"/>
  <c r="L1" i="15"/>
  <c r="AB1" i="12"/>
  <c r="AA1" i="12"/>
  <c r="W1" i="12"/>
  <c r="V1" i="12"/>
  <c r="R1" i="12"/>
  <c r="Q1" i="12"/>
  <c r="R2" i="12"/>
  <c r="Q2" i="12"/>
  <c r="V2" i="12"/>
  <c r="W2" i="12"/>
  <c r="AA2" i="12"/>
  <c r="AB2" i="12"/>
  <c r="M2" i="12"/>
  <c r="T110" i="8" l="1"/>
  <c r="I1" i="19"/>
  <c r="T217" i="8"/>
  <c r="M1" i="12"/>
  <c r="L1" i="12"/>
  <c r="C1" i="12"/>
  <c r="B1" i="12"/>
  <c r="B2" i="12"/>
  <c r="C2" i="12"/>
  <c r="L2" i="12"/>
</calcChain>
</file>

<file path=xl/sharedStrings.xml><?xml version="1.0" encoding="utf-8"?>
<sst xmlns="http://schemas.openxmlformats.org/spreadsheetml/2006/main" count="5126" uniqueCount="781">
  <si>
    <t>Daerah Pemilihan</t>
  </si>
  <si>
    <t>Prov.</t>
  </si>
  <si>
    <t>Nama Daerah</t>
  </si>
  <si>
    <t>Prov. Aceh</t>
  </si>
  <si>
    <t>Provinsi Aceh</t>
  </si>
  <si>
    <t>Aceh I</t>
  </si>
  <si>
    <t>Kab. Aceh Barat</t>
  </si>
  <si>
    <t>Kab. Aceh Besar</t>
  </si>
  <si>
    <t>Kab. Aceh Selatan</t>
  </si>
  <si>
    <t>Kab. Aceh Singkil</t>
  </si>
  <si>
    <t>Aceh II</t>
  </si>
  <si>
    <t>Kab. Aceh Tengah</t>
  </si>
  <si>
    <t>Kab. Aceh Tenggara</t>
  </si>
  <si>
    <t>Kab. Aceh Timur</t>
  </si>
  <si>
    <t>Kab. Aceh Utara</t>
  </si>
  <si>
    <t>Kab. Bireuen</t>
  </si>
  <si>
    <t>Kab. Pidie</t>
  </si>
  <si>
    <t>Kab. Simeulue</t>
  </si>
  <si>
    <t>Kota Banda Aceh</t>
  </si>
  <si>
    <t>Kota Sabang</t>
  </si>
  <si>
    <t>Kota Langsa</t>
  </si>
  <si>
    <t>Kota Lhokseumawe</t>
  </si>
  <si>
    <t>Kab. Gayo Lues</t>
  </si>
  <si>
    <t>Kab. Aceh Barat Daya</t>
  </si>
  <si>
    <t>Kab. Aceh Jaya</t>
  </si>
  <si>
    <t>Kab. Nagan Raya</t>
  </si>
  <si>
    <t>Kab. Aceh Tamiang</t>
  </si>
  <si>
    <t>Kab. Bener Meriah</t>
  </si>
  <si>
    <t>Kab. Pidie Jaya</t>
  </si>
  <si>
    <t>Kota Subulussalam</t>
  </si>
  <si>
    <t>Prov. Sumatera Utara</t>
  </si>
  <si>
    <t>Provinsi Sumatera Utara</t>
  </si>
  <si>
    <t>Sumut III</t>
  </si>
  <si>
    <t>Kab. Asahan</t>
  </si>
  <si>
    <t>Kab. Dairi</t>
  </si>
  <si>
    <t>Sumut I</t>
  </si>
  <si>
    <t>Kab. Deli Serdang</t>
  </si>
  <si>
    <t>Kab. Karo</t>
  </si>
  <si>
    <t>Sumut II</t>
  </si>
  <si>
    <t>Kab. Labuhanbatu</t>
  </si>
  <si>
    <t>Kab. Langkat</t>
  </si>
  <si>
    <t>Kab. Mandailing Natal</t>
  </si>
  <si>
    <t>Kab. Nias</t>
  </si>
  <si>
    <t>Kab. Simalungun</t>
  </si>
  <si>
    <t>Kab. Tapanuli Selatan</t>
  </si>
  <si>
    <t>Kab. Tapanuli Tengah</t>
  </si>
  <si>
    <t>Kab. Tapanuli Utara</t>
  </si>
  <si>
    <t>Kab. Toba Samosir</t>
  </si>
  <si>
    <t>Kota Binjai</t>
  </si>
  <si>
    <t>Kota Medan</t>
  </si>
  <si>
    <t>Kota Pematang Siantar</t>
  </si>
  <si>
    <t>Kota Sibolga</t>
  </si>
  <si>
    <t>Kota Tanjung Balai</t>
  </si>
  <si>
    <t>Kota Tebing Tinggi</t>
  </si>
  <si>
    <t>Kota Padang Sidempuan</t>
  </si>
  <si>
    <t>Kab. Pakpak Bharat</t>
  </si>
  <si>
    <t>Kab. Nias Selatan</t>
  </si>
  <si>
    <t>Kab. Humbang Hasundutan</t>
  </si>
  <si>
    <t>Kab. Serdang Bedagai</t>
  </si>
  <si>
    <t>Kab. Samosir</t>
  </si>
  <si>
    <t>Kab. Batu Bara</t>
  </si>
  <si>
    <t>Kab. Padang Lawas</t>
  </si>
  <si>
    <t>Kab. Padang Lawas Utara</t>
  </si>
  <si>
    <t>Kab. Labuhanbatu Selatan</t>
  </si>
  <si>
    <t>Kab. Labuhanbatu Utara</t>
  </si>
  <si>
    <t>Kab. Nias Utara</t>
  </si>
  <si>
    <t>Kab. Nias Barat</t>
  </si>
  <si>
    <t>Kota Gunungsitoli</t>
  </si>
  <si>
    <t>Prov. Sumatera Barat</t>
  </si>
  <si>
    <t>Provinsi Sumatera Barat</t>
  </si>
  <si>
    <t>Sumbar II</t>
  </si>
  <si>
    <t>Kab. LimaPuluh Kota</t>
  </si>
  <si>
    <t>Kab. Agam</t>
  </si>
  <si>
    <t>Sumbar I</t>
  </si>
  <si>
    <t>Kab. Kepulauan Mentawai</t>
  </si>
  <si>
    <t>Kab. Padang Pariaman</t>
  </si>
  <si>
    <t>Kab. Pasaman</t>
  </si>
  <si>
    <t>Kab. Pesisir Selatan</t>
  </si>
  <si>
    <t>Kab. Sijunjung</t>
  </si>
  <si>
    <t>Kab. Solok</t>
  </si>
  <si>
    <t>Kab. Tanah Datar</t>
  </si>
  <si>
    <t>Kota Bukit Tinggi</t>
  </si>
  <si>
    <t>Kota Padang Panjang</t>
  </si>
  <si>
    <t>Kota Padang</t>
  </si>
  <si>
    <t>Kota Payakumbuh</t>
  </si>
  <si>
    <t>Kota Sawahlunto</t>
  </si>
  <si>
    <t>Kota Solok</t>
  </si>
  <si>
    <t>Kota Pariaman</t>
  </si>
  <si>
    <t>Kab. Pasaman Barat</t>
  </si>
  <si>
    <t>Kab. Dharmasraya</t>
  </si>
  <si>
    <t>Kab. Solok Selatan</t>
  </si>
  <si>
    <t>Prov. Riau</t>
  </si>
  <si>
    <t>Provinsi Riau</t>
  </si>
  <si>
    <t>Riau I</t>
  </si>
  <si>
    <t>Kab. Bengkalis</t>
  </si>
  <si>
    <t>Riau II</t>
  </si>
  <si>
    <t>Kab. Indragiri Hilir</t>
  </si>
  <si>
    <t>Kab. Indragiri Hulu</t>
  </si>
  <si>
    <t>Kab. Kampar</t>
  </si>
  <si>
    <t>Kab. Kuantan Singingi</t>
  </si>
  <si>
    <t>Kab. Pelalawan</t>
  </si>
  <si>
    <t>Kab. Rokan Hilir</t>
  </si>
  <si>
    <t>Kab. Rokan Hulu</t>
  </si>
  <si>
    <t>Kab. Siak</t>
  </si>
  <si>
    <t>Kota Dumai</t>
  </si>
  <si>
    <t>Kota Pekanbaru</t>
  </si>
  <si>
    <t>Kab. Kepulauan Meranti</t>
  </si>
  <si>
    <t>Prov. Jambi</t>
  </si>
  <si>
    <t>Provinsi Jambi</t>
  </si>
  <si>
    <t>Jambi</t>
  </si>
  <si>
    <t>Kab. Batanghari</t>
  </si>
  <si>
    <t>Kab. Bungo</t>
  </si>
  <si>
    <t>Kab. Kerinci</t>
  </si>
  <si>
    <t>Kab. Merangin</t>
  </si>
  <si>
    <t>Kab. Muaro Jambi</t>
  </si>
  <si>
    <t>Kab. Sarolangun</t>
  </si>
  <si>
    <t>Kab. Tanjung Jabung Barat</t>
  </si>
  <si>
    <t>Kab. Tanjung Jabung Timur</t>
  </si>
  <si>
    <t>Kab. Tebo</t>
  </si>
  <si>
    <t>Kota Jambi</t>
  </si>
  <si>
    <t>Kota Sungai Penuh</t>
  </si>
  <si>
    <t>Prov. Sumatera Selatan</t>
  </si>
  <si>
    <t>Provinsi Sumatera Selatan</t>
  </si>
  <si>
    <t>Sumsel II</t>
  </si>
  <si>
    <t>Kab. Lahat</t>
  </si>
  <si>
    <t>Sumsel I</t>
  </si>
  <si>
    <t>Kab. Musi Banyuasin</t>
  </si>
  <si>
    <t>Kab. Musi Rawas</t>
  </si>
  <si>
    <t>Kab. Muara Enim</t>
  </si>
  <si>
    <t>Kab. Ogan Komering Ilir</t>
  </si>
  <si>
    <t>Kab. Ogan Komering Ulu</t>
  </si>
  <si>
    <t>Kota Palembang</t>
  </si>
  <si>
    <t>Kota Prabumulih</t>
  </si>
  <si>
    <t>Kota Pagar Alam</t>
  </si>
  <si>
    <t>Kota Lubuk Linggau</t>
  </si>
  <si>
    <t>Kab. Banyuasin</t>
  </si>
  <si>
    <t>Kab. Ogan Ilir</t>
  </si>
  <si>
    <t>Kab. OKU Timur</t>
  </si>
  <si>
    <t>Kab. OKU Selatan</t>
  </si>
  <si>
    <t>Kab. Empat Lawang</t>
  </si>
  <si>
    <t>Kab. Penukal Abab Lematang Ilir</t>
  </si>
  <si>
    <t>Kab. Musi Rawas Utara</t>
  </si>
  <si>
    <t>Prov. Bengkulu</t>
  </si>
  <si>
    <t>Provinsi Bengkulu</t>
  </si>
  <si>
    <t>Bengkulu</t>
  </si>
  <si>
    <t>Kab. Bengkulu Selatan</t>
  </si>
  <si>
    <t>Kab. Bengkulu Utara</t>
  </si>
  <si>
    <t>Kab. Rejang Lebong</t>
  </si>
  <si>
    <t>Kota Bengkulu</t>
  </si>
  <si>
    <t>Kab. Kaur</t>
  </si>
  <si>
    <t>Kab. Seluma</t>
  </si>
  <si>
    <t>Kab. Mukomuko</t>
  </si>
  <si>
    <t>Kab. Lebong</t>
  </si>
  <si>
    <t>Kab. Kepahiang</t>
  </si>
  <si>
    <t>Kab. Bengkulu Tengah</t>
  </si>
  <si>
    <t>Prov. Lampung</t>
  </si>
  <si>
    <t>Provinsi Lampung</t>
  </si>
  <si>
    <t>Lampung I</t>
  </si>
  <si>
    <t>Kab. Lampung Barat</t>
  </si>
  <si>
    <t>Kab. Lampung Selatan</t>
  </si>
  <si>
    <t>Lampung II</t>
  </si>
  <si>
    <t>Kab. Lampung Tengah</t>
  </si>
  <si>
    <t>Kab. Lampung Utara</t>
  </si>
  <si>
    <t>Kab. Lampung Timur</t>
  </si>
  <si>
    <t>Kab. Tanggamus</t>
  </si>
  <si>
    <t>Kab. Tulang Bawang</t>
  </si>
  <si>
    <t>Kab. Way Kanan</t>
  </si>
  <si>
    <t>Kota Bandar Lampung</t>
  </si>
  <si>
    <t>Kota Metro</t>
  </si>
  <si>
    <t>Kab. Pesawaran</t>
  </si>
  <si>
    <t>Kab. Pringsewu</t>
  </si>
  <si>
    <t>Kab. Mesuji</t>
  </si>
  <si>
    <t>Kab. Tulang Bawang Barat</t>
  </si>
  <si>
    <t>Kab. Pesisir Barat</t>
  </si>
  <si>
    <t>DKI JKT</t>
  </si>
  <si>
    <t>Prov. DKI Jakarta</t>
  </si>
  <si>
    <t>Provinsi DKI Jakarta</t>
  </si>
  <si>
    <t>Prov. Jawa Barat</t>
  </si>
  <si>
    <t>Provinsi Jawa Barat</t>
  </si>
  <si>
    <t>Jabar II</t>
  </si>
  <si>
    <t>Kab. Bandung</t>
  </si>
  <si>
    <t>Jabar VII</t>
  </si>
  <si>
    <t>Kab. Bekasi</t>
  </si>
  <si>
    <t>Jabar V</t>
  </si>
  <si>
    <t>Kab. Bogor</t>
  </si>
  <si>
    <t>Jabar X</t>
  </si>
  <si>
    <t>Kab. Ciamis</t>
  </si>
  <si>
    <t>Jabar III</t>
  </si>
  <si>
    <t>Kab. Cianjur</t>
  </si>
  <si>
    <t>Jabar VIII</t>
  </si>
  <si>
    <t>Kab. Cirebon</t>
  </si>
  <si>
    <t>Jabar XI</t>
  </si>
  <si>
    <t>Kab. Garut</t>
  </si>
  <si>
    <t>Kab. Indramayu</t>
  </si>
  <si>
    <t>Kab. Karawang</t>
  </si>
  <si>
    <t>Kab. Kuningan</t>
  </si>
  <si>
    <t>Jabar IX</t>
  </si>
  <si>
    <t>Kab. Majalengka</t>
  </si>
  <si>
    <t>Kab. Purwakarta</t>
  </si>
  <si>
    <t>Kab. Subang</t>
  </si>
  <si>
    <t>Jabar IV</t>
  </si>
  <si>
    <t>Kab. Sukabumi</t>
  </si>
  <si>
    <t>Kab. Sumedang</t>
  </si>
  <si>
    <t>Kab. Tasikmalaya</t>
  </si>
  <si>
    <t>Jabar I</t>
  </si>
  <si>
    <t>Kota Bandung</t>
  </si>
  <si>
    <t>Jabar VI</t>
  </si>
  <si>
    <t>Kota Bekasi</t>
  </si>
  <si>
    <t>Kota Bogor</t>
  </si>
  <si>
    <t>Kota Cirebon</t>
  </si>
  <si>
    <t>Kota Depok</t>
  </si>
  <si>
    <t>Kota Sukabumi</t>
  </si>
  <si>
    <t>Kota Tasikmalaya</t>
  </si>
  <si>
    <t>Kota Cimahi</t>
  </si>
  <si>
    <t>Kota Banjar</t>
  </si>
  <si>
    <t>Kab. Bandung Barat</t>
  </si>
  <si>
    <t>Kab. Pangandaran</t>
  </si>
  <si>
    <t>Prov. Jawa Tengah</t>
  </si>
  <si>
    <t>Provinsi Jawa Tengah</t>
  </si>
  <si>
    <t>Jateng VII</t>
  </si>
  <si>
    <t>Kab. Banjarnegara</t>
  </si>
  <si>
    <t>Jateng VIII</t>
  </si>
  <si>
    <t>Kab. Banyumas</t>
  </si>
  <si>
    <t>Jateng X</t>
  </si>
  <si>
    <t>Kab. Batang</t>
  </si>
  <si>
    <t>Jateng III</t>
  </si>
  <si>
    <t>Kab. Blora</t>
  </si>
  <si>
    <t>Jateng V</t>
  </si>
  <si>
    <t>Kab. Boyolali</t>
  </si>
  <si>
    <t>Jateng IX</t>
  </si>
  <si>
    <t>Kab. Brebes</t>
  </si>
  <si>
    <t>Kab. Cilacap</t>
  </si>
  <si>
    <t>Jateng II</t>
  </si>
  <si>
    <t>Kab. Demak</t>
  </si>
  <si>
    <t>Kab. Grobogan</t>
  </si>
  <si>
    <t>Kab. Jepara</t>
  </si>
  <si>
    <t>Jateng IV</t>
  </si>
  <si>
    <t>Kab. Karanganyar</t>
  </si>
  <si>
    <t>Kab. Kebumen</t>
  </si>
  <si>
    <t>Jateng I</t>
  </si>
  <si>
    <t>Kab. Kendal</t>
  </si>
  <si>
    <t>Kab. Klaten</t>
  </si>
  <si>
    <t>Kab. Kudus</t>
  </si>
  <si>
    <t>Jateng VI</t>
  </si>
  <si>
    <t>Kab. Magelang</t>
  </si>
  <si>
    <t>Kab. Pati</t>
  </si>
  <si>
    <t>Kab. Pekalongan</t>
  </si>
  <si>
    <t>Kab. Pemalang</t>
  </si>
  <si>
    <t>Kab. Purbalingga</t>
  </si>
  <si>
    <t>Kab. Purworejo</t>
  </si>
  <si>
    <t>Kab. Rembang</t>
  </si>
  <si>
    <t>Kab. Semarang</t>
  </si>
  <si>
    <t>Kab. Sragen</t>
  </si>
  <si>
    <t>Kab. Sukoharjo</t>
  </si>
  <si>
    <t>Kab. Tegal</t>
  </si>
  <si>
    <t>Kab. Temanggung</t>
  </si>
  <si>
    <t>Kab. Wonogiri</t>
  </si>
  <si>
    <t>Kab. Wonosobo</t>
  </si>
  <si>
    <t>Kota Magelang</t>
  </si>
  <si>
    <t>Kota Pekalongan</t>
  </si>
  <si>
    <t>Kota Salatiga</t>
  </si>
  <si>
    <t>Kota Semarang</t>
  </si>
  <si>
    <t>Kota Surakarta</t>
  </si>
  <si>
    <t>Kota Tegal</t>
  </si>
  <si>
    <t>Prov. DI Yogyakarta</t>
  </si>
  <si>
    <t>Provinsi DI Yogyakarta</t>
  </si>
  <si>
    <t>DIY</t>
  </si>
  <si>
    <t>Kab. Bantul</t>
  </si>
  <si>
    <t>Kab. Gunung kidul</t>
  </si>
  <si>
    <t>Kab. Kulon Progo</t>
  </si>
  <si>
    <t>Kab. Sleman</t>
  </si>
  <si>
    <t>Kota Yogyakarta</t>
  </si>
  <si>
    <t>Prov. Jawa Timur</t>
  </si>
  <si>
    <t>Provinsi Jawa Timur</t>
  </si>
  <si>
    <t>Jatim XI</t>
  </si>
  <si>
    <t>Kab. Bangkalan</t>
  </si>
  <si>
    <t>Jatim III</t>
  </si>
  <si>
    <t>Kab. Banyuwangi</t>
  </si>
  <si>
    <t>Jatim VI</t>
  </si>
  <si>
    <t>Kab. Blitar</t>
  </si>
  <si>
    <t>Jatim IX</t>
  </si>
  <si>
    <t>Kab. Bojonegoro</t>
  </si>
  <si>
    <t>Kab. Bondowoso</t>
  </si>
  <si>
    <t>Jatim X</t>
  </si>
  <si>
    <t>Kab. Gresik</t>
  </si>
  <si>
    <t>Jatim IV</t>
  </si>
  <si>
    <t>Kab. Jember</t>
  </si>
  <si>
    <t>Jatim VIII</t>
  </si>
  <si>
    <t>Kab. Jombang</t>
  </si>
  <si>
    <t>Kab. Kediri</t>
  </si>
  <si>
    <t>Kab. Lamongan</t>
  </si>
  <si>
    <t>Kab. Lumajang</t>
  </si>
  <si>
    <t>Kab. Madiun</t>
  </si>
  <si>
    <t>Jatim VII</t>
  </si>
  <si>
    <t>Kab. Magetan</t>
  </si>
  <si>
    <t>Jatim V</t>
  </si>
  <si>
    <t>Kab. Malang</t>
  </si>
  <si>
    <t>Kab. Mojokerto</t>
  </si>
  <si>
    <t>Kab. Nganjuk</t>
  </si>
  <si>
    <t>Kab. Ngawi</t>
  </si>
  <si>
    <t>Kab. Pacitan</t>
  </si>
  <si>
    <t>Kab. Pamekasan</t>
  </si>
  <si>
    <t>Jatim II</t>
  </si>
  <si>
    <t>Kab. Pasuruan</t>
  </si>
  <si>
    <t>Kab. Ponorogo</t>
  </si>
  <si>
    <t>Kab. Probolinggo</t>
  </si>
  <si>
    <t>Kab. Sampang</t>
  </si>
  <si>
    <t>Jatim I</t>
  </si>
  <si>
    <t>Kab. Sidoarjo</t>
  </si>
  <si>
    <t>Kab. Situbondo</t>
  </si>
  <si>
    <t>Kab. Sumenep</t>
  </si>
  <si>
    <t>Kab. Trenggalek</t>
  </si>
  <si>
    <t>Kab. Tuban</t>
  </si>
  <si>
    <t>Kab. Tulungagung</t>
  </si>
  <si>
    <t>Kota Blitar</t>
  </si>
  <si>
    <t>Kota Kediri</t>
  </si>
  <si>
    <t>Kota Madiun</t>
  </si>
  <si>
    <t>Kota Malang</t>
  </si>
  <si>
    <t>Kota Mojokerto</t>
  </si>
  <si>
    <t>Kota Pasuruan</t>
  </si>
  <si>
    <t>Kota Probolinggo</t>
  </si>
  <si>
    <t>Kota Surabaya</t>
  </si>
  <si>
    <t>Kota Batu</t>
  </si>
  <si>
    <t>Prov. Kalimantan Barat</t>
  </si>
  <si>
    <t>Provinsi Kalimantan Barat</t>
  </si>
  <si>
    <t>Kalbar I</t>
  </si>
  <si>
    <t>Kab. Bengkayang</t>
  </si>
  <si>
    <t>Kab. Landak</t>
  </si>
  <si>
    <t>Kalbar II</t>
  </si>
  <si>
    <t>Kab. Kapuas Hulu</t>
  </si>
  <si>
    <t>Kab. Ketapang</t>
  </si>
  <si>
    <t>Kab. Mempawah</t>
  </si>
  <si>
    <t>Kab. Sambas</t>
  </si>
  <si>
    <t>Kab. Sanggau</t>
  </si>
  <si>
    <t>Kab. Sintang</t>
  </si>
  <si>
    <t>Kota Pontianak</t>
  </si>
  <si>
    <t>Kota Singkawang</t>
  </si>
  <si>
    <t>Kab. Sekadau</t>
  </si>
  <si>
    <t>Kab. Melawi</t>
  </si>
  <si>
    <t>Kab. Kayong Utara</t>
  </si>
  <si>
    <t>Kab. Kubu Raya</t>
  </si>
  <si>
    <t>Prov. Kalimantan Tengah</t>
  </si>
  <si>
    <t>Provinsi Kalimantan Tengah</t>
  </si>
  <si>
    <t>Kalteng</t>
  </si>
  <si>
    <t>Kab. Barito Selatan</t>
  </si>
  <si>
    <t>Kab. Barito Utara</t>
  </si>
  <si>
    <t>Kab. Kapuas</t>
  </si>
  <si>
    <t>Kab. Kotawaringin Barat</t>
  </si>
  <si>
    <t>Kab. Kotawaringin Timur</t>
  </si>
  <si>
    <t>Kota Palangkaraya</t>
  </si>
  <si>
    <t>Kab. Katingan</t>
  </si>
  <si>
    <t>Kab. Seruyan</t>
  </si>
  <si>
    <t>Kab. Sukamara</t>
  </si>
  <si>
    <t>Kab. Lamandau</t>
  </si>
  <si>
    <t>Kab. Gunung Mas</t>
  </si>
  <si>
    <t>Kab. Pulang Pisau</t>
  </si>
  <si>
    <t>Kab. Murung Raya</t>
  </si>
  <si>
    <t>Kab. Barito Timur</t>
  </si>
  <si>
    <t>Prov. Kalimantan Selatan</t>
  </si>
  <si>
    <t>Provinsi Kalimantan Selatan</t>
  </si>
  <si>
    <t>Kalsel I</t>
  </si>
  <si>
    <t>Kab. Banjar</t>
  </si>
  <si>
    <t>Kab. Barito Kuala</t>
  </si>
  <si>
    <t>Kab. Hulu Sungai Selatan</t>
  </si>
  <si>
    <t>Kab. Hulu SungaI Tengah</t>
  </si>
  <si>
    <t>Kab. Hulu Sungai Utara</t>
  </si>
  <si>
    <t>Kalsel II</t>
  </si>
  <si>
    <t>Kab. Kotabaru</t>
  </si>
  <si>
    <t>Kab. Tabalong</t>
  </si>
  <si>
    <t>Kab. Tanah Laut</t>
  </si>
  <si>
    <t>Kab. Tapin</t>
  </si>
  <si>
    <t>Kota Banjarbaru</t>
  </si>
  <si>
    <t>Kota Banjarmasin</t>
  </si>
  <si>
    <t>Kab. Balangan</t>
  </si>
  <si>
    <t>Kab. Tanah Bumbu</t>
  </si>
  <si>
    <t>Prov. Kalimantan Timur</t>
  </si>
  <si>
    <t>Provinsi Kalimantan Timur</t>
  </si>
  <si>
    <t>Kaltim</t>
  </si>
  <si>
    <t>Kab. Berau</t>
  </si>
  <si>
    <t>Kab. Kutai Kartanegara</t>
  </si>
  <si>
    <t>Kab. Kutai Barat</t>
  </si>
  <si>
    <t>Kab. Kutai Timur</t>
  </si>
  <si>
    <t>Kab. Paser</t>
  </si>
  <si>
    <t>Kota Balikpapan</t>
  </si>
  <si>
    <t>Kota Bontang</t>
  </si>
  <si>
    <t>Kota SamarInda</t>
  </si>
  <si>
    <t>Kab. Penajam Paser Utara</t>
  </si>
  <si>
    <t>Kab. Mahakam Ulu</t>
  </si>
  <si>
    <t>Prov. Sulawesi Utara</t>
  </si>
  <si>
    <t>Provinsi Sulawesi Utara</t>
  </si>
  <si>
    <t>Sulut</t>
  </si>
  <si>
    <t>Kab. Bolaang Mongondow</t>
  </si>
  <si>
    <t>Kab. Minahasa</t>
  </si>
  <si>
    <t>Kab. Sangihe</t>
  </si>
  <si>
    <t>Kota Bitung</t>
  </si>
  <si>
    <t>Kota Manado</t>
  </si>
  <si>
    <t>Kab. Kepulauan Talaud</t>
  </si>
  <si>
    <t>Kab. Minahasa Selatan</t>
  </si>
  <si>
    <t>Kota Tomohon</t>
  </si>
  <si>
    <t>Kab. Minahasa Utara</t>
  </si>
  <si>
    <t>Kab. Kep. Siau Tagulandang Biaro</t>
  </si>
  <si>
    <t>Kota Kotamobagu</t>
  </si>
  <si>
    <t>Kab. Bolaang Mongondow Utara</t>
  </si>
  <si>
    <t>Kab. Minahasa Tenggara</t>
  </si>
  <si>
    <t>Kab. Bolaang Mongondow Timur</t>
  </si>
  <si>
    <t>Kab. Bolaang Mongondow Selatan</t>
  </si>
  <si>
    <t>Prov. Sulawesi Tengah</t>
  </si>
  <si>
    <t>Provinsi Sulawesi Tengah</t>
  </si>
  <si>
    <t>Sulteng</t>
  </si>
  <si>
    <t>Kab. Banggai</t>
  </si>
  <si>
    <t>Kab. Banggai Kepulauan</t>
  </si>
  <si>
    <t>Kab. Buol</t>
  </si>
  <si>
    <t>Kab. Toli-Toli</t>
  </si>
  <si>
    <t>Kab. Donggala</t>
  </si>
  <si>
    <t>Kab. Morowali</t>
  </si>
  <si>
    <t>Kab. Poso</t>
  </si>
  <si>
    <t>Kota Palu</t>
  </si>
  <si>
    <t>Kab. Parigi Moutong</t>
  </si>
  <si>
    <t>Kab. Tojo Una Una</t>
  </si>
  <si>
    <t>Kab. Sigi</t>
  </si>
  <si>
    <t>Kab. Banggai Laut</t>
  </si>
  <si>
    <t>Kab. Morowali Utara</t>
  </si>
  <si>
    <t>Prov. Sulawesi Selatan</t>
  </si>
  <si>
    <t>Provinsi Sulawesi Selatan</t>
  </si>
  <si>
    <t>Sulsel I</t>
  </si>
  <si>
    <t>Kab. Bantaeng</t>
  </si>
  <si>
    <t>Sulsel II</t>
  </si>
  <si>
    <t>Kab. Barru</t>
  </si>
  <si>
    <t>Kab. Bone</t>
  </si>
  <si>
    <t>Kab. Bulukumba</t>
  </si>
  <si>
    <t>Sulsel III</t>
  </si>
  <si>
    <t>Kab. Enrekang</t>
  </si>
  <si>
    <t>Kab. Gowa</t>
  </si>
  <si>
    <t>Kab. Jeneponto</t>
  </si>
  <si>
    <t>Kab. Luwu</t>
  </si>
  <si>
    <t>Kab. Luwu Utara</t>
  </si>
  <si>
    <t>Kab. Maros</t>
  </si>
  <si>
    <t>Kab. Pangkajene Kepulauan</t>
  </si>
  <si>
    <t>Kota Palopo</t>
  </si>
  <si>
    <t>Kab. Luwu Timur</t>
  </si>
  <si>
    <t>Kab. Pinrang</t>
  </si>
  <si>
    <t>Kab. Sinjai</t>
  </si>
  <si>
    <t>Kab. Kepulauan Selayar</t>
  </si>
  <si>
    <t>Kab. Sidenreng Rappang</t>
  </si>
  <si>
    <t>Kab. Soppeng</t>
  </si>
  <si>
    <t>Kab. Takalar</t>
  </si>
  <si>
    <t>Kab. Tana Toraja</t>
  </si>
  <si>
    <t>Kab. Wajo</t>
  </si>
  <si>
    <t>Kota Pare-Pare</t>
  </si>
  <si>
    <t>Kota Makassar</t>
  </si>
  <si>
    <t>Kab. Toraja Utara</t>
  </si>
  <si>
    <t>Prov. Sulawesi Tenggara</t>
  </si>
  <si>
    <t>Provinsi Sulawesi Tenggara</t>
  </si>
  <si>
    <t>Sultengg</t>
  </si>
  <si>
    <t>Kab. Buton</t>
  </si>
  <si>
    <t>Kab. Konawe</t>
  </si>
  <si>
    <t>Kab. Kolaka</t>
  </si>
  <si>
    <t>Kab. Muna</t>
  </si>
  <si>
    <t>Kota Kendari</t>
  </si>
  <si>
    <t>Kota Bau-Bau</t>
  </si>
  <si>
    <t>Kab. Konawe Selatan</t>
  </si>
  <si>
    <t>Kab. Bombana</t>
  </si>
  <si>
    <t>Kab. Wakatobi</t>
  </si>
  <si>
    <t>Kab. Kolaka Utara</t>
  </si>
  <si>
    <t>Kab. Konawe Utara</t>
  </si>
  <si>
    <t>Kab. Buton Utara</t>
  </si>
  <si>
    <t>Kab. Konawe Kepulauan</t>
  </si>
  <si>
    <t>Kab. Kolaka Timur</t>
  </si>
  <si>
    <t>Kab. Muna Barat</t>
  </si>
  <si>
    <t>Kab. Buton Tengah</t>
  </si>
  <si>
    <t>Kab. Buton Selatan</t>
  </si>
  <si>
    <t>Prov. Bali</t>
  </si>
  <si>
    <t>Provinsi Bali</t>
  </si>
  <si>
    <t>Bali</t>
  </si>
  <si>
    <t>Kab. Badung</t>
  </si>
  <si>
    <t>Kab. Bangli</t>
  </si>
  <si>
    <t>Kab. Buleleng</t>
  </si>
  <si>
    <t>Kab. Gianyar</t>
  </si>
  <si>
    <t>Kab. Jembrana</t>
  </si>
  <si>
    <t>Kab. Karangasem</t>
  </si>
  <si>
    <t>Kab. Klungkung</t>
  </si>
  <si>
    <t>Kab. Tabanan</t>
  </si>
  <si>
    <t>Kota Denpasar</t>
  </si>
  <si>
    <t>Prov. Nusa Tenggara Barat</t>
  </si>
  <si>
    <t>Provinsi Nusa Tenggara Barat</t>
  </si>
  <si>
    <t>NTB I</t>
  </si>
  <si>
    <t>Kab. Bima</t>
  </si>
  <si>
    <t>Kab. Dompu</t>
  </si>
  <si>
    <t>NTB II</t>
  </si>
  <si>
    <t>Kab. Lombok Barat</t>
  </si>
  <si>
    <t>Kab. Lombok Tengah</t>
  </si>
  <si>
    <t>Kab. Lombok Timur</t>
  </si>
  <si>
    <t>Kab. Sumbawa</t>
  </si>
  <si>
    <t>Kota Mataram</t>
  </si>
  <si>
    <t>Kota Bima</t>
  </si>
  <si>
    <t>Kab. Sumbawa Barat</t>
  </si>
  <si>
    <t>Kab. Lombok Utara</t>
  </si>
  <si>
    <t>Prov. Nusa Tenggara Timur</t>
  </si>
  <si>
    <t>Provinsi Nusa Tenggara Timur</t>
  </si>
  <si>
    <t>NTT I</t>
  </si>
  <si>
    <t>Kab. Alor</t>
  </si>
  <si>
    <t>NTT II</t>
  </si>
  <si>
    <t>Kab. Belu</t>
  </si>
  <si>
    <t>Kab. Ende</t>
  </si>
  <si>
    <t>Kab. Flores Timur</t>
  </si>
  <si>
    <t>Kab. Kupang</t>
  </si>
  <si>
    <t>Kab. Lembata</t>
  </si>
  <si>
    <t>Kab. Manggarai</t>
  </si>
  <si>
    <t>Kab. Ngada</t>
  </si>
  <si>
    <t>Kab. Sikka</t>
  </si>
  <si>
    <t>Kab. Sumba Barat</t>
  </si>
  <si>
    <t>Kab. Sumba Timur</t>
  </si>
  <si>
    <t>Kab. Timor Tengah Selatan</t>
  </si>
  <si>
    <t>Kab. Timor Tengah Utara</t>
  </si>
  <si>
    <t>Kota Kupang</t>
  </si>
  <si>
    <t>Kab. Rote Ndao</t>
  </si>
  <si>
    <t>Kab. Manggarai Barat</t>
  </si>
  <si>
    <t>Kab. Nagekeo</t>
  </si>
  <si>
    <t>Kab. Sumba Barat Daya</t>
  </si>
  <si>
    <t>Kab. Sumba Tengah</t>
  </si>
  <si>
    <t>Kab. Manggarai Timur</t>
  </si>
  <si>
    <t>Kab. Sabu Raijua</t>
  </si>
  <si>
    <t>Kab. Malaka</t>
  </si>
  <si>
    <t>Prov. Maluku</t>
  </si>
  <si>
    <t>Provinsi Maluku</t>
  </si>
  <si>
    <t>Maluku</t>
  </si>
  <si>
    <t>Kab. Kepulauan Tanimbar</t>
  </si>
  <si>
    <t>Kab. Maluku Tengah</t>
  </si>
  <si>
    <t>Kab. Maluku Tenggara</t>
  </si>
  <si>
    <t>Kab. Buru</t>
  </si>
  <si>
    <t>Kota Ambon</t>
  </si>
  <si>
    <t>Kab. Seram Bagian Barat</t>
  </si>
  <si>
    <t>Kab. Seram Bagian Timur</t>
  </si>
  <si>
    <t>Kab. Kepulauan Aru</t>
  </si>
  <si>
    <t>Kota Tual</t>
  </si>
  <si>
    <t>Kab. Maluku Barat Daya</t>
  </si>
  <si>
    <t>Kab. Buru Selatan</t>
  </si>
  <si>
    <t>Prov. Papua</t>
  </si>
  <si>
    <t>Provinsi Papua</t>
  </si>
  <si>
    <t>Papua</t>
  </si>
  <si>
    <t>Kab. Biak Numfor</t>
  </si>
  <si>
    <t>Kab. Jayapura</t>
  </si>
  <si>
    <t>Kab. Jayawijaya</t>
  </si>
  <si>
    <t>Kab. Merauke</t>
  </si>
  <si>
    <t>Kab. Mimika</t>
  </si>
  <si>
    <t>Kab. Nabire</t>
  </si>
  <si>
    <t>Kab. Paniai</t>
  </si>
  <si>
    <t>Kab. Puncak Jaya</t>
  </si>
  <si>
    <t>Kab. Kepulauan Yapen</t>
  </si>
  <si>
    <t>Kota Jayapura</t>
  </si>
  <si>
    <t>Kab. Sarmi</t>
  </si>
  <si>
    <t>Kab. Keerom</t>
  </si>
  <si>
    <t>Kab. Yahukimo</t>
  </si>
  <si>
    <t>Kab. Pegunungan Bintang</t>
  </si>
  <si>
    <t>Kab. Tolikara</t>
  </si>
  <si>
    <t>Kab. Boven Digoel</t>
  </si>
  <si>
    <t>Kab. Mappi</t>
  </si>
  <si>
    <t>Kab. Asmat</t>
  </si>
  <si>
    <t>Kab. Waropen</t>
  </si>
  <si>
    <t>Kab. Supiori</t>
  </si>
  <si>
    <t>Kab. Mamberamo Raya</t>
  </si>
  <si>
    <t>Kab. Mamberamo Tengah</t>
  </si>
  <si>
    <t>Kab. Yalimo</t>
  </si>
  <si>
    <t>Kab. Lanny Jaya</t>
  </si>
  <si>
    <t>Kab. Nduga</t>
  </si>
  <si>
    <t>Kab. Dogiyai</t>
  </si>
  <si>
    <t>Kab. Puncak</t>
  </si>
  <si>
    <t>Kab. Intan Jaya</t>
  </si>
  <si>
    <t>Kab. Deiyai</t>
  </si>
  <si>
    <t>Prov. Maluku Utara</t>
  </si>
  <si>
    <t>Provinsi Maluku Utara</t>
  </si>
  <si>
    <t>Malut</t>
  </si>
  <si>
    <t>Kab. Halmahera Tengah</t>
  </si>
  <si>
    <t>Kota Ternate</t>
  </si>
  <si>
    <t>Kab. Halmahera Barat</t>
  </si>
  <si>
    <t>Kab. Halmahera Timur</t>
  </si>
  <si>
    <t>Kab. Halmahera Selatan</t>
  </si>
  <si>
    <t>Kab. Halmahera Utara</t>
  </si>
  <si>
    <t>Kab. Kepulauan Sula</t>
  </si>
  <si>
    <t>Kota Tidore Kepulauan</t>
  </si>
  <si>
    <t>Kab. Pulau Morotai</t>
  </si>
  <si>
    <t>Kab. Pulau Taliabu</t>
  </si>
  <si>
    <t>Prov. Banten</t>
  </si>
  <si>
    <t>Provinsi Banten</t>
  </si>
  <si>
    <t>Banten I</t>
  </si>
  <si>
    <t>Kab. Lebak</t>
  </si>
  <si>
    <t>Kab. Pandeglang</t>
  </si>
  <si>
    <t>Banten II</t>
  </si>
  <si>
    <t>Kab. Serang</t>
  </si>
  <si>
    <t>Banten III</t>
  </si>
  <si>
    <t>Kab. Tangerang</t>
  </si>
  <si>
    <t>Kota Cilegon</t>
  </si>
  <si>
    <t>Kota Tangerang</t>
  </si>
  <si>
    <t>Kota Serang</t>
  </si>
  <si>
    <t>Kota Tangerang Selatan</t>
  </si>
  <si>
    <t>Prov. Bangka Belitung</t>
  </si>
  <si>
    <t>Provinsi Bangka Belitung</t>
  </si>
  <si>
    <t>Babel</t>
  </si>
  <si>
    <t>Kab. Bangka</t>
  </si>
  <si>
    <t>Kab. Belitung</t>
  </si>
  <si>
    <t>Kota Pangkal Pinang</t>
  </si>
  <si>
    <t>Kab. Bangka Selatan</t>
  </si>
  <si>
    <t>Kab. Bangka Tengah</t>
  </si>
  <si>
    <t>Kab. Bangka Barat</t>
  </si>
  <si>
    <t>Kab. Belitung Timur</t>
  </si>
  <si>
    <t>Prov. Gorontalo</t>
  </si>
  <si>
    <t>Provinsi Gorontalo</t>
  </si>
  <si>
    <t>Gorontalo</t>
  </si>
  <si>
    <t>Kab. Boalemo</t>
  </si>
  <si>
    <t>Kab. Gorontalo</t>
  </si>
  <si>
    <t>Kota Gorontalo</t>
  </si>
  <si>
    <t>Kab. Pohuwato</t>
  </si>
  <si>
    <t>Kab. Bone Bolango</t>
  </si>
  <si>
    <t>Kab. Gorontalo Utara</t>
  </si>
  <si>
    <t>Prov. Kepulauan Riau</t>
  </si>
  <si>
    <t>Provinsi Kepulauan Riau</t>
  </si>
  <si>
    <t>Kepri</t>
  </si>
  <si>
    <t>Kab. Natuna</t>
  </si>
  <si>
    <t>Kab. Kepulauan Anambas</t>
  </si>
  <si>
    <t>Kab. Karimun</t>
  </si>
  <si>
    <t>Kota Batam</t>
  </si>
  <si>
    <t>Kota Tanjung Pinang</t>
  </si>
  <si>
    <t>Kab. Lingga</t>
  </si>
  <si>
    <t>Kab. Bintan</t>
  </si>
  <si>
    <t>Prov. Papua Barat</t>
  </si>
  <si>
    <t>Provinsi Papua Barat</t>
  </si>
  <si>
    <t>Papua Barat</t>
  </si>
  <si>
    <t>Kab. Fak Fak</t>
  </si>
  <si>
    <t>Kab. Manokwari</t>
  </si>
  <si>
    <t>Kab. Sorong</t>
  </si>
  <si>
    <t>Kota Sorong</t>
  </si>
  <si>
    <t>Kab. Raja Ampat</t>
  </si>
  <si>
    <t>Kab. Sorong Selatan</t>
  </si>
  <si>
    <t>Kab. Teluk Bintuni</t>
  </si>
  <si>
    <t>Kab. Teluk Wondama</t>
  </si>
  <si>
    <t>Kab. Kaimana</t>
  </si>
  <si>
    <t>Kab. Maybrat</t>
  </si>
  <si>
    <t>Kab. Tambrauw</t>
  </si>
  <si>
    <t>Kab. Manokwari Selatan</t>
  </si>
  <si>
    <t>Kab. Pegunungan Arfak</t>
  </si>
  <si>
    <t>Prov. Sulawesi Barat</t>
  </si>
  <si>
    <t>Provinsi Sulawesi Barat</t>
  </si>
  <si>
    <t>Sulbar</t>
  </si>
  <si>
    <t>Kab. Majene</t>
  </si>
  <si>
    <t>Kab. Mamuju</t>
  </si>
  <si>
    <t>Kab. Polewali Mandar</t>
  </si>
  <si>
    <t>Kab. Mamasa</t>
  </si>
  <si>
    <t>Kab. Pasangkayu</t>
  </si>
  <si>
    <t>Kab. Mamuju Tengah</t>
  </si>
  <si>
    <t>Prov. Kalimantan Utara</t>
  </si>
  <si>
    <t>Provinsi Kalimantan Utara</t>
  </si>
  <si>
    <t>Kaltara</t>
  </si>
  <si>
    <t>Kab. Bulungan</t>
  </si>
  <si>
    <t>Kab. Malinau</t>
  </si>
  <si>
    <t>Kab. Nunukan</t>
  </si>
  <si>
    <t>Kota Tarakan</t>
  </si>
  <si>
    <t>Kab. Tana Tidung</t>
  </si>
  <si>
    <t>Tahun</t>
  </si>
  <si>
    <t>DAK Fisik Reguler</t>
  </si>
  <si>
    <t>DAK Fisik Penugasan</t>
  </si>
  <si>
    <t>DAK Fisik Afirmasi</t>
  </si>
  <si>
    <t>DAK Non Fisik</t>
  </si>
  <si>
    <t>DAU</t>
  </si>
  <si>
    <t>DID</t>
  </si>
  <si>
    <t>Dana Desa</t>
  </si>
  <si>
    <t>Umum</t>
  </si>
  <si>
    <t>DBH PPh</t>
  </si>
  <si>
    <t>DBH PBB</t>
  </si>
  <si>
    <t>DBH SDA Migas</t>
  </si>
  <si>
    <t>DBH SDA Minerba</t>
  </si>
  <si>
    <t>DBH SDA Kehutanan</t>
  </si>
  <si>
    <t>DBH SDA Perikanan</t>
  </si>
  <si>
    <t>DBH SDA Panas Bumi</t>
  </si>
  <si>
    <t>Pendidikan</t>
  </si>
  <si>
    <t>Kesehatan</t>
  </si>
  <si>
    <t>Sosial</t>
  </si>
  <si>
    <t>Infrastruktur</t>
  </si>
  <si>
    <t>Pertanian</t>
  </si>
  <si>
    <t>Ekonomi</t>
  </si>
  <si>
    <t>Kelautan dan Perikanan</t>
  </si>
  <si>
    <t>Pariwisata</t>
  </si>
  <si>
    <t>Lingkungan Hidup dan Kehutanan</t>
  </si>
  <si>
    <t>Kebudayaan</t>
  </si>
  <si>
    <t>% Pend. Miskin</t>
  </si>
  <si>
    <t>Bidang</t>
  </si>
  <si>
    <t>IPM (%)</t>
  </si>
  <si>
    <t>HLS (thn)</t>
  </si>
  <si>
    <t>RLS (thn)</t>
  </si>
  <si>
    <t>Pengeluaran per Kapita (Rp 000)</t>
  </si>
  <si>
    <t>TPT (%)</t>
  </si>
  <si>
    <t>TPAK (%)</t>
  </si>
  <si>
    <t>Kemiskinan</t>
  </si>
  <si>
    <t>Row Labels</t>
  </si>
  <si>
    <t>Grand Total</t>
  </si>
  <si>
    <t>Sum of DAK Fisik Reguler</t>
  </si>
  <si>
    <t>Sum of DAK Fisik Penugasan</t>
  </si>
  <si>
    <t>Sum of DAK Fisik Afirmasi</t>
  </si>
  <si>
    <t>Sum of DAK Non Fisik</t>
  </si>
  <si>
    <t>Sum of DAU</t>
  </si>
  <si>
    <t>Sum of DID</t>
  </si>
  <si>
    <t>Sum of Dana Desa</t>
  </si>
  <si>
    <t>Sum of DBH PPh</t>
  </si>
  <si>
    <t>Sum of DBH PBB</t>
  </si>
  <si>
    <t>Sum of DBH SDA Migas</t>
  </si>
  <si>
    <t>Sum of DBH SDA Minerba</t>
  </si>
  <si>
    <t>Sum of DBH SDA Kehutanan</t>
  </si>
  <si>
    <t>Sum of DBH SDA Perikanan</t>
  </si>
  <si>
    <t>Sum of DBH SDA Panas Bumi</t>
  </si>
  <si>
    <t>Column Labels</t>
  </si>
  <si>
    <t>Sum of IPM (%)</t>
  </si>
  <si>
    <t>Sum of TPT (%)</t>
  </si>
  <si>
    <t>Sum of TPAK (%)</t>
  </si>
  <si>
    <t>Count of IPM (%)</t>
  </si>
  <si>
    <t>IPM (dalam %)</t>
  </si>
  <si>
    <t>UHH (tahun)</t>
  </si>
  <si>
    <t>Sum of HLS (thn)</t>
  </si>
  <si>
    <t>HLS (tahun)</t>
  </si>
  <si>
    <t>Sum of RLS (thn)</t>
  </si>
  <si>
    <t>RLS (tahun)</t>
  </si>
  <si>
    <t>Sum of Pengeluaran per Kapita (Rp 000)</t>
  </si>
  <si>
    <t>APK PAUD</t>
  </si>
  <si>
    <t>APK SD</t>
  </si>
  <si>
    <t>APK SMP</t>
  </si>
  <si>
    <t>APK SMA</t>
  </si>
  <si>
    <t>Papua A</t>
  </si>
  <si>
    <t>Papua B</t>
  </si>
  <si>
    <t>Biak Numfor</t>
  </si>
  <si>
    <t>Jayapura</t>
  </si>
  <si>
    <t>Jayawijaya</t>
  </si>
  <si>
    <t>Merauke</t>
  </si>
  <si>
    <t>Mimika</t>
  </si>
  <si>
    <t>Nabire</t>
  </si>
  <si>
    <t>Paniai</t>
  </si>
  <si>
    <t>Puncak Jaya</t>
  </si>
  <si>
    <t>Sarmi</t>
  </si>
  <si>
    <t>Keerom</t>
  </si>
  <si>
    <t>Yahukimo</t>
  </si>
  <si>
    <t>Tolikara</t>
  </si>
  <si>
    <t>Boven Digoel</t>
  </si>
  <si>
    <t>Mappi</t>
  </si>
  <si>
    <t>Asmat</t>
  </si>
  <si>
    <t>Waropen</t>
  </si>
  <si>
    <t>Supiori</t>
  </si>
  <si>
    <t>Mamberamo Raya</t>
  </si>
  <si>
    <t>Mamberamo Tengah</t>
  </si>
  <si>
    <t>Yalimo</t>
  </si>
  <si>
    <t>Lanny Jaya</t>
  </si>
  <si>
    <t>Nduga</t>
  </si>
  <si>
    <t>Dogiyai</t>
  </si>
  <si>
    <t>Puncak</t>
  </si>
  <si>
    <t>Intan Jaya</t>
  </si>
  <si>
    <t>Deiyai</t>
  </si>
  <si>
    <t>Kep. Yapen</t>
  </si>
  <si>
    <t>Peg. Bintang</t>
  </si>
  <si>
    <t>Papua C</t>
  </si>
  <si>
    <t>Papua D</t>
  </si>
  <si>
    <t>-</t>
  </si>
  <si>
    <t>APM SD</t>
  </si>
  <si>
    <t>APM SMP</t>
  </si>
  <si>
    <t>APM SM</t>
  </si>
  <si>
    <t>DBH CHT</t>
  </si>
  <si>
    <t xml:space="preserve"> </t>
  </si>
  <si>
    <t>Sum of DBH CHT</t>
  </si>
  <si>
    <t>Transfer Ke Daerah dan Dana Desa Daerah Pemilihan</t>
  </si>
  <si>
    <t>Jml. Pend. Miskin (ribu jiwa)</t>
  </si>
  <si>
    <t>AHH (thn)</t>
  </si>
  <si>
    <t>Sum of Jml. Pend. Miskin (ribu jiwa)</t>
  </si>
  <si>
    <t>Rata-rata Jumlah Penduduk Miskin</t>
  </si>
  <si>
    <t>Count of Jml. Pend. Miskin (ribu jiwa)</t>
  </si>
  <si>
    <t>% Penduduk Miskin Tertinggi</t>
  </si>
  <si>
    <t>% Penduduk Miskin Terendah</t>
  </si>
  <si>
    <t>Rata-rata % Penduduk Miskin</t>
  </si>
  <si>
    <t>Average of % Pend. Miskin</t>
  </si>
  <si>
    <t>Average of APK PAUD</t>
  </si>
  <si>
    <t>Average of APK SD</t>
  </si>
  <si>
    <t>Average of APK SMP</t>
  </si>
  <si>
    <t>Average of APK SMA</t>
  </si>
  <si>
    <t>Average of APM SD</t>
  </si>
  <si>
    <t>Average of APM SMP</t>
  </si>
  <si>
    <t>APM SMA</t>
  </si>
  <si>
    <t>Average of APM 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</si>
</sst>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_);_(* \(#,##0.00\);_(* &quot;-&quot;??_);_(@_)"/>
    <numFmt numFmtId="165" formatCode="_(* #,##0_);_(* \(#,##0\);_(* &quot;-&quot;??_);_(@_)"/>
  </numFmts>
  <fonts count="8">
    <font>
      <sz val="11"/>
      <color theme="1"/>
      <name val="Calibri"/>
      <family val="2"/>
      <scheme val="minor"/>
    </font>
    <font>
      <sz val="11"/>
      <color theme="1"/>
      <name val="Calibri"/>
      <family val="2"/>
      <scheme val="minor"/>
    </font>
    <font>
      <sz val="9"/>
      <color theme="1"/>
      <name val="Arial Nova"/>
      <family val="2"/>
    </font>
    <font>
      <sz val="12"/>
      <color theme="1"/>
      <name val="Calibri"/>
      <family val="2"/>
      <scheme val="minor"/>
    </font>
    <font>
      <sz val="10"/>
      <name val="Arial"/>
      <family val="2"/>
    </font>
    <font>
      <b/>
      <sz val="56"/>
      <color theme="1"/>
      <name val="Bahnschrift SemiBold SemiConden"/>
      <family val="2"/>
    </font>
    <font>
      <b/>
      <sz val="14"/>
      <color theme="1"/>
      <name val="Bahnschrift SemiBold SemiConden"/>
      <family val="2"/>
    </font>
    <font>
      <b/>
      <sz val="26"/>
      <color theme="1"/>
      <name val="Bahnschrift SemiCondensed"/>
      <family val="2"/>
    </font>
  </fonts>
  <fills count="3">
    <fill>
      <patternFill patternType="none"/>
    </fill>
    <fill>
      <patternFill patternType="gray125"/>
    </fill>
    <fill>
      <patternFill patternType="solid">
        <fgColor theme="4" tint="-0.249977111117893"/>
        <bgColor indexed="64"/>
      </patternFill>
    </fill>
  </fills>
  <borders count="5">
    <border>
      <left/>
      <right/>
      <top/>
      <bottom/>
      <diagonal/>
    </border>
    <border>
      <left/>
      <right/>
      <top style="thin">
        <color theme="4" tint="0.79998168889431442"/>
      </top>
      <bottom style="thin">
        <color theme="4" tint="0.79998168889431442"/>
      </bottom>
      <diagonal/>
    </border>
    <border>
      <left/>
      <right/>
      <top/>
      <bottom style="thin">
        <color theme="0"/>
      </bottom>
      <diagonal/>
    </border>
    <border>
      <left/>
      <right/>
      <top/>
      <bottom style="thin">
        <color theme="4" tint="-0.499984740745262"/>
      </bottom>
      <diagonal/>
    </border>
    <border>
      <left/>
      <right/>
      <top style="thin">
        <color theme="4" tint="0.79998168889431442"/>
      </top>
      <bottom style="thin">
        <color theme="4" tint="-0.499984740745262"/>
      </bottom>
      <diagonal/>
    </border>
  </borders>
  <cellStyleXfs count="3">
    <xf numFmtId="0" fontId="0" fillId="0" borderId="0"/>
    <xf numFmtId="164" fontId="1" fillId="0" borderId="0" applyFont="0" applyFill="0" applyBorder="0" applyAlignment="0" applyProtection="0"/>
    <xf numFmtId="164" fontId="4" fillId="0" borderId="0" applyFont="0" applyFill="0" applyBorder="0" applyAlignment="0" applyProtection="0"/>
  </cellStyleXfs>
  <cellXfs count="29">
    <xf numFmtId="0" fontId="0" fillId="0" borderId="0" xfId="0"/>
    <xf numFmtId="0" fontId="2" fillId="0" borderId="0" xfId="0" applyFont="1"/>
    <xf numFmtId="165" fontId="2" fillId="0" borderId="0" xfId="1" applyNumberFormat="1" applyFont="1"/>
    <xf numFmtId="165" fontId="2" fillId="0" borderId="0" xfId="1" applyNumberFormat="1" applyFont="1" applyAlignment="1">
      <alignment horizontal="center"/>
    </xf>
    <xf numFmtId="0" fontId="2" fillId="0" borderId="0" xfId="1" applyNumberFormat="1" applyFont="1" applyAlignment="1">
      <alignment horizontal="center"/>
    </xf>
    <xf numFmtId="0" fontId="2" fillId="0" borderId="0" xfId="1" applyNumberFormat="1" applyFont="1"/>
    <xf numFmtId="164" fontId="2" fillId="0" borderId="0" xfId="1" applyNumberFormat="1" applyFont="1" applyAlignment="1">
      <alignment horizontal="center"/>
    </xf>
    <xf numFmtId="164" fontId="2" fillId="0" borderId="0" xfId="1" applyNumberFormat="1" applyFont="1"/>
    <xf numFmtId="0" fontId="0" fillId="0" borderId="0" xfId="0" pivotButton="1"/>
    <xf numFmtId="0" fontId="0" fillId="0" borderId="0" xfId="0" applyAlignment="1">
      <alignment horizontal="left"/>
    </xf>
    <xf numFmtId="165" fontId="0" fillId="0" borderId="0" xfId="0" applyNumberFormat="1"/>
    <xf numFmtId="165" fontId="0" fillId="0" borderId="0" xfId="1" applyNumberFormat="1" applyFont="1"/>
    <xf numFmtId="0" fontId="0" fillId="0" borderId="0" xfId="0" applyNumberFormat="1"/>
    <xf numFmtId="164" fontId="0" fillId="0" borderId="0" xfId="0" applyNumberFormat="1"/>
    <xf numFmtId="164" fontId="0" fillId="0" borderId="0" xfId="1" applyFont="1"/>
    <xf numFmtId="0" fontId="3" fillId="0" borderId="0" xfId="0" applyFont="1"/>
    <xf numFmtId="1" fontId="2" fillId="0" borderId="0" xfId="1" applyNumberFormat="1" applyFont="1" applyAlignment="1">
      <alignment horizontal="right"/>
    </xf>
    <xf numFmtId="165" fontId="0" fillId="0" borderId="1" xfId="0" applyNumberFormat="1" applyBorder="1"/>
    <xf numFmtId="0" fontId="6" fillId="0" borderId="0" xfId="0" applyFont="1"/>
    <xf numFmtId="0" fontId="0" fillId="2" borderId="0" xfId="0" applyFill="1" applyBorder="1"/>
    <xf numFmtId="0" fontId="0" fillId="2" borderId="2" xfId="0" applyFill="1" applyBorder="1"/>
    <xf numFmtId="165" fontId="0" fillId="0" borderId="0" xfId="0" applyNumberFormat="1" applyBorder="1"/>
    <xf numFmtId="165" fontId="0" fillId="0" borderId="4" xfId="0" applyNumberFormat="1" applyBorder="1"/>
    <xf numFmtId="0" fontId="0" fillId="0" borderId="3" xfId="0" applyBorder="1" applyAlignment="1">
      <alignment horizontal="left"/>
    </xf>
    <xf numFmtId="165" fontId="0" fillId="0" borderId="3" xfId="0" applyNumberFormat="1" applyBorder="1"/>
    <xf numFmtId="0" fontId="0" fillId="0" borderId="0" xfId="0" applyAlignment="1">
      <alignment horizontal="center" vertical="center"/>
    </xf>
    <xf numFmtId="0" fontId="0" fillId="0" borderId="0" xfId="1" applyNumberFormat="1" applyFont="1"/>
    <xf numFmtId="0" fontId="7" fillId="0" borderId="0" xfId="0" applyFont="1" applyAlignment="1">
      <alignment horizontal="center" vertical="center"/>
    </xf>
    <xf numFmtId="0" fontId="5" fillId="0" borderId="0" xfId="0" applyFont="1" applyAlignment="1">
      <alignment horizontal="center" vertical="center"/>
    </xf>
  </cellXfs>
  <cellStyles count="3">
    <cellStyle name="Comma" xfId="1" builtinId="3"/>
    <cellStyle name="Comma 3" xfId="2"/>
    <cellStyle name="Normal" xfId="0" builtinId="0"/>
  </cellStyles>
  <dxfs count="73">
    <dxf>
      <alignment horizontal="center"/>
    </dxf>
    <dxf>
      <alignment vertical="center"/>
    </dxf>
    <dxf>
      <border>
        <bottom style="thin">
          <color theme="4" tint="-0.499984740745262"/>
        </bottom>
      </border>
    </dxf>
    <dxf>
      <border>
        <bottom style="thin">
          <color theme="4" tint="-0.499984740745262"/>
        </bottom>
      </border>
    </dxf>
    <dxf>
      <numFmt numFmtId="165" formatCode="_(* #,##0_);_(* \(#,##0\);_(* &quot;-&quot;??_);_(@_)"/>
    </dxf>
    <dxf>
      <numFmt numFmtId="164" formatCode="_(* #,##0.00_);_(* \(#,##0.00\);_(* &quot;-&quot;??_);_(@_)"/>
    </dxf>
    <dxf>
      <numFmt numFmtId="164" formatCode="_(* #,##0.00_);_(* \(#,##0.00\);_(* &quot;-&quot;??_);_(@_)"/>
    </dxf>
    <dxf>
      <numFmt numFmtId="164" formatCode="_(* #,##0.00_);_(* \(#,##0.00\);_(* &quot;-&quot;??_);_(@_)"/>
    </dxf>
    <dxf>
      <numFmt numFmtId="164" formatCode="_(* #,##0.00_);_(* \(#,##0.00\);_(* &quot;-&quot;??_);_(@_)"/>
    </dxf>
    <dxf>
      <numFmt numFmtId="164" formatCode="_(* #,##0.00_);_(* \(#,##0.00\);_(* &quot;-&quot;??_);_(@_)"/>
    </dxf>
    <dxf>
      <numFmt numFmtId="164" formatCode="_(* #,##0.00_);_(* \(#,##0.00\);_(* &quot;-&quot;??_);_(@_)"/>
    </dxf>
    <dxf>
      <numFmt numFmtId="164" formatCode="_(* #,##0.00_);_(* \(#,##0.00\);_(* &quot;-&quot;??_);_(@_)"/>
    </dxf>
    <dxf>
      <numFmt numFmtId="165" formatCode="_(* #,##0_);_(* \(#,##0\);_(* &quot;-&quot;??_);_(@_)"/>
    </dxf>
    <dxf>
      <numFmt numFmtId="164" formatCode="_(* #,##0.00_);_(* \(#,##0.00\);_(* &quot;-&quot;??_);_(@_)"/>
    </dxf>
    <dxf>
      <numFmt numFmtId="164" formatCode="_(* #,##0.00_);_(* \(#,##0.00\);_(* &quot;-&quot;??_);_(@_)"/>
    </dxf>
    <dxf>
      <numFmt numFmtId="164" formatCode="_(* #,##0.00_);_(* \(#,##0.00\);_(* &quot;-&quot;??_);_(@_)"/>
    </dxf>
    <dxf>
      <numFmt numFmtId="164" formatCode="_(* #,##0.00_);_(* \(#,##0.00\);_(* &quot;-&quot;??_);_(@_)"/>
    </dxf>
    <dxf>
      <numFmt numFmtId="164" formatCode="_(* #,##0.00_);_(* \(#,##0.0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font>
        <b val="0"/>
        <i val="0"/>
        <strike val="0"/>
        <condense val="0"/>
        <extend val="0"/>
        <outline val="0"/>
        <shadow val="0"/>
        <u val="none"/>
        <vertAlign val="baseline"/>
        <sz val="9"/>
        <color theme="1"/>
        <name val="Arial Nova"/>
        <scheme val="none"/>
      </font>
      <numFmt numFmtId="164" formatCode="_(* #,##0.00_);_(* \(#,##0.00\);_(* &quot;-&quot;??_);_(@_)"/>
    </dxf>
    <dxf>
      <font>
        <b val="0"/>
        <i val="0"/>
        <strike val="0"/>
        <condense val="0"/>
        <extend val="0"/>
        <outline val="0"/>
        <shadow val="0"/>
        <u val="none"/>
        <vertAlign val="baseline"/>
        <sz val="9"/>
        <color theme="1"/>
        <name val="Arial Nova"/>
        <scheme val="none"/>
      </font>
      <numFmt numFmtId="164" formatCode="_(* #,##0.00_);_(* \(#,##0.00\);_(* &quot;-&quot;??_);_(@_)"/>
    </dxf>
    <dxf>
      <font>
        <b val="0"/>
        <i val="0"/>
        <strike val="0"/>
        <condense val="0"/>
        <extend val="0"/>
        <outline val="0"/>
        <shadow val="0"/>
        <u val="none"/>
        <vertAlign val="baseline"/>
        <sz val="9"/>
        <color theme="1"/>
        <name val="Arial Nova"/>
        <scheme val="none"/>
      </font>
      <numFmt numFmtId="164" formatCode="_(* #,##0.00_);_(* \(#,##0.00\);_(* &quot;-&quot;??_);_(@_)"/>
    </dxf>
    <dxf>
      <font>
        <b val="0"/>
        <i val="0"/>
        <strike val="0"/>
        <condense val="0"/>
        <extend val="0"/>
        <outline val="0"/>
        <shadow val="0"/>
        <u val="none"/>
        <vertAlign val="baseline"/>
        <sz val="9"/>
        <color theme="1"/>
        <name val="Arial Nova"/>
        <scheme val="none"/>
      </font>
      <numFmt numFmtId="164" formatCode="_(* #,##0.00_);_(* \(#,##0.00\);_(* &quot;-&quot;??_);_(@_)"/>
    </dxf>
    <dxf>
      <font>
        <b val="0"/>
        <i val="0"/>
        <strike val="0"/>
        <condense val="0"/>
        <extend val="0"/>
        <outline val="0"/>
        <shadow val="0"/>
        <u val="none"/>
        <vertAlign val="baseline"/>
        <sz val="9"/>
        <color theme="1"/>
        <name val="Arial Nova"/>
        <scheme val="none"/>
      </font>
      <numFmt numFmtId="164" formatCode="_(* #,##0.00_);_(* \(#,##0.00\);_(* &quot;-&quot;??_);_(@_)"/>
    </dxf>
    <dxf>
      <font>
        <b val="0"/>
        <i val="0"/>
        <strike val="0"/>
        <condense val="0"/>
        <extend val="0"/>
        <outline val="0"/>
        <shadow val="0"/>
        <u val="none"/>
        <vertAlign val="baseline"/>
        <sz val="9"/>
        <color theme="1"/>
        <name val="Arial Nova"/>
        <scheme val="none"/>
      </font>
      <numFmt numFmtId="164" formatCode="_(* #,##0.00_);_(* \(#,##0.00\);_(* &quot;-&quot;??_);_(@_)"/>
    </dxf>
    <dxf>
      <font>
        <b val="0"/>
        <i val="0"/>
        <strike val="0"/>
        <condense val="0"/>
        <extend val="0"/>
        <outline val="0"/>
        <shadow val="0"/>
        <u val="none"/>
        <vertAlign val="baseline"/>
        <sz val="9"/>
        <color theme="1"/>
        <name val="Arial Nova"/>
        <scheme val="none"/>
      </font>
      <numFmt numFmtId="164" formatCode="_(* #,##0.00_);_(* \(#,##0.00\);_(* &quot;-&quot;??_);_(@_)"/>
    </dxf>
    <dxf>
      <font>
        <b val="0"/>
        <i val="0"/>
        <strike val="0"/>
        <condense val="0"/>
        <extend val="0"/>
        <outline val="0"/>
        <shadow val="0"/>
        <u val="none"/>
        <vertAlign val="baseline"/>
        <sz val="9"/>
        <color theme="1"/>
        <name val="Arial Nova"/>
        <scheme val="none"/>
      </font>
      <numFmt numFmtId="164" formatCode="_(* #,##0.00_);_(* \(#,##0.00\);_(* &quot;-&quot;??_);_(@_)"/>
    </dxf>
    <dxf>
      <font>
        <b val="0"/>
        <i val="0"/>
        <strike val="0"/>
        <condense val="0"/>
        <extend val="0"/>
        <outline val="0"/>
        <shadow val="0"/>
        <u val="none"/>
        <vertAlign val="baseline"/>
        <sz val="9"/>
        <color theme="1"/>
        <name val="Arial Nova"/>
        <scheme val="none"/>
      </font>
      <numFmt numFmtId="164" formatCode="_(* #,##0.00_);_(* \(#,##0.00\);_(* &quot;-&quot;??_);_(@_)"/>
    </dxf>
    <dxf>
      <font>
        <b val="0"/>
        <i val="0"/>
        <strike val="0"/>
        <condense val="0"/>
        <extend val="0"/>
        <outline val="0"/>
        <shadow val="0"/>
        <u val="none"/>
        <vertAlign val="baseline"/>
        <sz val="9"/>
        <color theme="1"/>
        <name val="Arial Nova"/>
        <scheme val="none"/>
      </font>
      <numFmt numFmtId="164" formatCode="_(* #,##0.00_);_(* \(#,##0.00\);_(* &quot;-&quot;??_);_(@_)"/>
    </dxf>
    <dxf>
      <font>
        <b val="0"/>
        <i val="0"/>
        <strike val="0"/>
        <condense val="0"/>
        <extend val="0"/>
        <outline val="0"/>
        <shadow val="0"/>
        <u val="none"/>
        <vertAlign val="baseline"/>
        <sz val="9"/>
        <color theme="1"/>
        <name val="Arial Nova"/>
        <scheme val="none"/>
      </font>
      <numFmt numFmtId="164" formatCode="_(* #,##0.00_);_(* \(#,##0.00\);_(* &quot;-&quot;??_);_(@_)"/>
    </dxf>
    <dxf>
      <font>
        <b val="0"/>
        <i val="0"/>
        <strike val="0"/>
        <condense val="0"/>
        <extend val="0"/>
        <outline val="0"/>
        <shadow val="0"/>
        <u val="none"/>
        <vertAlign val="baseline"/>
        <sz val="9"/>
        <color theme="1"/>
        <name val="Arial Nova"/>
        <scheme val="none"/>
      </font>
      <numFmt numFmtId="164" formatCode="_(* #,##0.00_);_(* \(#,##0.00\);_(* &quot;-&quot;??_);_(@_)"/>
    </dxf>
    <dxf>
      <font>
        <b val="0"/>
        <i val="0"/>
        <strike val="0"/>
        <condense val="0"/>
        <extend val="0"/>
        <outline val="0"/>
        <shadow val="0"/>
        <u val="none"/>
        <vertAlign val="baseline"/>
        <sz val="9"/>
        <color theme="1"/>
        <name val="Arial Nova"/>
        <scheme val="none"/>
      </font>
      <numFmt numFmtId="164" formatCode="_(* #,##0.00_);_(* \(#,##0.00\);_(* &quot;-&quot;??_);_(@_)"/>
    </dxf>
    <dxf>
      <font>
        <b val="0"/>
        <i val="0"/>
        <strike val="0"/>
        <condense val="0"/>
        <extend val="0"/>
        <outline val="0"/>
        <shadow val="0"/>
        <u val="none"/>
        <vertAlign val="baseline"/>
        <sz val="9"/>
        <color theme="1"/>
        <name val="Arial Nova"/>
        <scheme val="none"/>
      </font>
      <numFmt numFmtId="165" formatCode="_(* #,##0_);_(* \(#,##0\);_(* &quot;-&quot;??_);_(@_)"/>
    </dxf>
    <dxf>
      <font>
        <b val="0"/>
        <i val="0"/>
        <strike val="0"/>
        <condense val="0"/>
        <extend val="0"/>
        <outline val="0"/>
        <shadow val="0"/>
        <u val="none"/>
        <vertAlign val="baseline"/>
        <sz val="9"/>
        <color theme="1"/>
        <name val="Arial Nova"/>
        <scheme val="none"/>
      </font>
      <numFmt numFmtId="165" formatCode="_(* #,##0_);_(* \(#,##0\);_(* &quot;-&quot;??_);_(@_)"/>
    </dxf>
    <dxf>
      <font>
        <b val="0"/>
        <i val="0"/>
        <strike val="0"/>
        <condense val="0"/>
        <extend val="0"/>
        <outline val="0"/>
        <shadow val="0"/>
        <u val="none"/>
        <vertAlign val="baseline"/>
        <sz val="9"/>
        <color theme="1"/>
        <name val="Arial Nova"/>
        <scheme val="none"/>
      </font>
      <numFmt numFmtId="165" formatCode="_(* #,##0_);_(* \(#,##0\);_(* &quot;-&quot;??_);_(@_)"/>
    </dxf>
    <dxf>
      <font>
        <b val="0"/>
        <i val="0"/>
        <strike val="0"/>
        <condense val="0"/>
        <extend val="0"/>
        <outline val="0"/>
        <shadow val="0"/>
        <u val="none"/>
        <vertAlign val="baseline"/>
        <sz val="9"/>
        <color theme="1"/>
        <name val="Arial Nova"/>
        <scheme val="none"/>
      </font>
      <numFmt numFmtId="165" formatCode="_(* #,##0_);_(* \(#,##0\);_(* &quot;-&quot;??_);_(@_)"/>
    </dxf>
    <dxf>
      <font>
        <b val="0"/>
        <i val="0"/>
        <strike val="0"/>
        <condense val="0"/>
        <extend val="0"/>
        <outline val="0"/>
        <shadow val="0"/>
        <u val="none"/>
        <vertAlign val="baseline"/>
        <sz val="9"/>
        <color theme="1"/>
        <name val="Arial Nova"/>
        <scheme val="none"/>
      </font>
      <numFmt numFmtId="165" formatCode="_(* #,##0_);_(* \(#,##0\);_(* &quot;-&quot;??_);_(@_)"/>
    </dxf>
    <dxf>
      <font>
        <b val="0"/>
        <i val="0"/>
        <strike val="0"/>
        <condense val="0"/>
        <extend val="0"/>
        <outline val="0"/>
        <shadow val="0"/>
        <u val="none"/>
        <vertAlign val="baseline"/>
        <sz val="9"/>
        <color theme="1"/>
        <name val="Arial Nova"/>
        <scheme val="none"/>
      </font>
      <numFmt numFmtId="165" formatCode="_(* #,##0_);_(* \(#,##0\);_(* &quot;-&quot;??_);_(@_)"/>
    </dxf>
    <dxf>
      <font>
        <b val="0"/>
        <i val="0"/>
        <strike val="0"/>
        <condense val="0"/>
        <extend val="0"/>
        <outline val="0"/>
        <shadow val="0"/>
        <u val="none"/>
        <vertAlign val="baseline"/>
        <sz val="9"/>
        <color theme="1"/>
        <name val="Arial Nova"/>
        <scheme val="none"/>
      </font>
      <numFmt numFmtId="165" formatCode="_(* #,##0_);_(* \(#,##0\);_(* &quot;-&quot;??_);_(@_)"/>
    </dxf>
    <dxf>
      <font>
        <b val="0"/>
        <i val="0"/>
        <strike val="0"/>
        <condense val="0"/>
        <extend val="0"/>
        <outline val="0"/>
        <shadow val="0"/>
        <u val="none"/>
        <vertAlign val="baseline"/>
        <sz val="9"/>
        <color theme="1"/>
        <name val="Arial Nova"/>
        <scheme val="none"/>
      </font>
      <numFmt numFmtId="165" formatCode="_(* #,##0_);_(* \(#,##0\);_(* &quot;-&quot;??_);_(@_)"/>
    </dxf>
    <dxf>
      <font>
        <b val="0"/>
        <i val="0"/>
        <strike val="0"/>
        <condense val="0"/>
        <extend val="0"/>
        <outline val="0"/>
        <shadow val="0"/>
        <u val="none"/>
        <vertAlign val="baseline"/>
        <sz val="9"/>
        <color theme="1"/>
        <name val="Arial Nova"/>
        <scheme val="none"/>
      </font>
      <numFmt numFmtId="165" formatCode="_(* #,##0_);_(* \(#,##0\);_(* &quot;-&quot;??_);_(@_)"/>
    </dxf>
    <dxf>
      <font>
        <b val="0"/>
        <i val="0"/>
        <strike val="0"/>
        <condense val="0"/>
        <extend val="0"/>
        <outline val="0"/>
        <shadow val="0"/>
        <u val="none"/>
        <vertAlign val="baseline"/>
        <sz val="9"/>
        <color theme="1"/>
        <name val="Arial Nova"/>
        <scheme val="none"/>
      </font>
      <numFmt numFmtId="165" formatCode="_(* #,##0_);_(* \(#,##0\);_(* &quot;-&quot;??_);_(@_)"/>
    </dxf>
    <dxf>
      <font>
        <b val="0"/>
        <i val="0"/>
        <strike val="0"/>
        <condense val="0"/>
        <extend val="0"/>
        <outline val="0"/>
        <shadow val="0"/>
        <u val="none"/>
        <vertAlign val="baseline"/>
        <sz val="9"/>
        <color theme="1"/>
        <name val="Arial Nova"/>
        <scheme val="none"/>
      </font>
      <numFmt numFmtId="165" formatCode="_(* #,##0_);_(* \(#,##0\);_(* &quot;-&quot;??_);_(@_)"/>
    </dxf>
    <dxf>
      <font>
        <b val="0"/>
        <i val="0"/>
        <strike val="0"/>
        <condense val="0"/>
        <extend val="0"/>
        <outline val="0"/>
        <shadow val="0"/>
        <u val="none"/>
        <vertAlign val="baseline"/>
        <sz val="9"/>
        <color theme="1"/>
        <name val="Arial Nova"/>
        <scheme val="none"/>
      </font>
      <numFmt numFmtId="165" formatCode="_(* #,##0_);_(* \(#,##0\);_(* &quot;-&quot;??_);_(@_)"/>
    </dxf>
    <dxf>
      <font>
        <b val="0"/>
        <i val="0"/>
        <strike val="0"/>
        <condense val="0"/>
        <extend val="0"/>
        <outline val="0"/>
        <shadow val="0"/>
        <u val="none"/>
        <vertAlign val="baseline"/>
        <sz val="9"/>
        <color theme="1"/>
        <name val="Arial Nova"/>
        <scheme val="none"/>
      </font>
      <numFmt numFmtId="165" formatCode="_(* #,##0_);_(* \(#,##0\);_(* &quot;-&quot;??_);_(@_)"/>
    </dxf>
    <dxf>
      <font>
        <b val="0"/>
        <i val="0"/>
        <strike val="0"/>
        <condense val="0"/>
        <extend val="0"/>
        <outline val="0"/>
        <shadow val="0"/>
        <u val="none"/>
        <vertAlign val="baseline"/>
        <sz val="9"/>
        <color theme="1"/>
        <name val="Arial Nova"/>
        <scheme val="none"/>
      </font>
      <numFmt numFmtId="165" formatCode="_(* #,##0_);_(* \(#,##0\);_(* &quot;-&quot;??_);_(@_)"/>
    </dxf>
    <dxf>
      <font>
        <b val="0"/>
        <i val="0"/>
        <strike val="0"/>
        <condense val="0"/>
        <extend val="0"/>
        <outline val="0"/>
        <shadow val="0"/>
        <u val="none"/>
        <vertAlign val="baseline"/>
        <sz val="9"/>
        <color theme="1"/>
        <name val="Arial Nova"/>
        <scheme val="none"/>
      </font>
      <numFmt numFmtId="165" formatCode="_(* #,##0_);_(* \(#,##0\);_(* &quot;-&quot;??_);_(@_)"/>
    </dxf>
    <dxf>
      <font>
        <b val="0"/>
        <i val="0"/>
        <strike val="0"/>
        <condense val="0"/>
        <extend val="0"/>
        <outline val="0"/>
        <shadow val="0"/>
        <u val="none"/>
        <vertAlign val="baseline"/>
        <sz val="9"/>
        <color theme="1"/>
        <name val="Arial Nova"/>
        <scheme val="none"/>
      </font>
      <numFmt numFmtId="165" formatCode="_(* #,##0_);_(* \(#,##0\);_(* &quot;-&quot;??_);_(@_)"/>
    </dxf>
    <dxf>
      <font>
        <b val="0"/>
        <i val="0"/>
        <strike val="0"/>
        <condense val="0"/>
        <extend val="0"/>
        <outline val="0"/>
        <shadow val="0"/>
        <u val="none"/>
        <vertAlign val="baseline"/>
        <sz val="9"/>
        <color theme="1"/>
        <name val="Arial Nova"/>
        <scheme val="none"/>
      </font>
      <numFmt numFmtId="165" formatCode="_(* #,##0_);_(* \(#,##0\);_(* &quot;-&quot;??_);_(@_)"/>
    </dxf>
    <dxf>
      <font>
        <b val="0"/>
        <i val="0"/>
        <strike val="0"/>
        <condense val="0"/>
        <extend val="0"/>
        <outline val="0"/>
        <shadow val="0"/>
        <u val="none"/>
        <vertAlign val="baseline"/>
        <sz val="9"/>
        <color theme="1"/>
        <name val="Arial Nova"/>
        <scheme val="none"/>
      </font>
      <numFmt numFmtId="165" formatCode="_(* #,##0_);_(* \(#,##0\);_(* &quot;-&quot;??_);_(@_)"/>
    </dxf>
    <dxf>
      <font>
        <b val="0"/>
        <i val="0"/>
        <strike val="0"/>
        <condense val="0"/>
        <extend val="0"/>
        <outline val="0"/>
        <shadow val="0"/>
        <u val="none"/>
        <vertAlign val="baseline"/>
        <sz val="9"/>
        <color theme="1"/>
        <name val="Arial Nova"/>
        <scheme val="none"/>
      </font>
      <numFmt numFmtId="165" formatCode="_(* #,##0_);_(* \(#,##0\);_(* &quot;-&quot;??_);_(@_)"/>
    </dxf>
    <dxf>
      <font>
        <b val="0"/>
        <i val="0"/>
        <strike val="0"/>
        <condense val="0"/>
        <extend val="0"/>
        <outline val="0"/>
        <shadow val="0"/>
        <u val="none"/>
        <vertAlign val="baseline"/>
        <sz val="9"/>
        <color theme="1"/>
        <name val="Arial Nova"/>
        <scheme val="none"/>
      </font>
      <numFmt numFmtId="165" formatCode="_(* #,##0_);_(* \(#,##0\);_(* &quot;-&quot;??_);_(@_)"/>
    </dxf>
    <dxf>
      <font>
        <b val="0"/>
        <i val="0"/>
        <strike val="0"/>
        <condense val="0"/>
        <extend val="0"/>
        <outline val="0"/>
        <shadow val="0"/>
        <u val="none"/>
        <vertAlign val="baseline"/>
        <sz val="9"/>
        <color theme="1"/>
        <name val="Arial Nova"/>
        <scheme val="none"/>
      </font>
      <numFmt numFmtId="165" formatCode="_(* #,##0_);_(* \(#,##0\);_(* &quot;-&quot;??_);_(@_)"/>
    </dxf>
    <dxf>
      <font>
        <b val="0"/>
        <i val="0"/>
        <strike val="0"/>
        <condense val="0"/>
        <extend val="0"/>
        <outline val="0"/>
        <shadow val="0"/>
        <u val="none"/>
        <vertAlign val="baseline"/>
        <sz val="9"/>
        <color theme="1"/>
        <name val="Arial Nova"/>
        <scheme val="none"/>
      </font>
      <numFmt numFmtId="0" formatCode="General"/>
    </dxf>
    <dxf>
      <font>
        <b val="0"/>
        <i val="0"/>
        <strike val="0"/>
        <condense val="0"/>
        <extend val="0"/>
        <outline val="0"/>
        <shadow val="0"/>
        <u val="none"/>
        <vertAlign val="baseline"/>
        <sz val="9"/>
        <color theme="1"/>
        <name val="Arial Nova"/>
        <scheme val="none"/>
      </font>
    </dxf>
    <dxf>
      <font>
        <b val="0"/>
        <i val="0"/>
        <strike val="0"/>
        <condense val="0"/>
        <extend val="0"/>
        <outline val="0"/>
        <shadow val="0"/>
        <u val="none"/>
        <vertAlign val="baseline"/>
        <sz val="9"/>
        <color theme="1"/>
        <name val="Arial Nova"/>
        <scheme val="none"/>
      </font>
      <numFmt numFmtId="164" formatCode="_(* #,##0.00_);_(* \(#,##0.00\);_(* &quot;-&quot;??_);_(@_)"/>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3" Type="http://schemas.openxmlformats.org/officeDocument/2006/relationships/chartUserShapes" Target="../drawings/drawing14.xml"/><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[cheker Dashboard Dapil - Papua - 31-Agustus-2022.xlsx]DAK_Fisik_Reg!PivotTable2</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5"/>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6"/>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26581154139043522"/>
          <c:y val="6.6666666666666666E-2"/>
          <c:w val="0.71303867972088952"/>
          <c:h val="0.9027777777777779"/>
        </c:manualLayout>
      </c:layout>
      <c:barChart>
        <c:barDir val="bar"/>
        <c:grouping val="clustered"/>
        <c:varyColors val="0"/>
        <c:ser>
          <c:idx val="0"/>
          <c:order val="0"/>
          <c:tx>
            <c:strRef>
              <c:f>DAK_Fisik_Reg!$B$2:$B$3</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DAK_Fisik_Reg!$A$4:$A$11</c:f>
              <c:strCache>
                <c:ptCount val="7"/>
                <c:pt idx="0">
                  <c:v>Yalimo</c:v>
                </c:pt>
                <c:pt idx="1">
                  <c:v>Lanny Jaya</c:v>
                </c:pt>
                <c:pt idx="2">
                  <c:v>Nduga</c:v>
                </c:pt>
                <c:pt idx="3">
                  <c:v>Dogiyai</c:v>
                </c:pt>
                <c:pt idx="4">
                  <c:v>Puncak</c:v>
                </c:pt>
                <c:pt idx="5">
                  <c:v>Intan Jaya</c:v>
                </c:pt>
                <c:pt idx="6">
                  <c:v>Deiyai</c:v>
                </c:pt>
              </c:strCache>
            </c:strRef>
          </c:cat>
          <c:val>
            <c:numRef>
              <c:f>DAK_Fisik_Reg!$B$4:$B$11</c:f>
              <c:numCache>
                <c:formatCode>_(* #,##0_);_(* \(#,##0\);_(* "-"??_);_(@_)</c:formatCode>
                <c:ptCount val="7"/>
                <c:pt idx="0">
                  <c:v>73466177</c:v>
                </c:pt>
                <c:pt idx="1">
                  <c:v>48613931</c:v>
                </c:pt>
                <c:pt idx="2">
                  <c:v>73978106</c:v>
                </c:pt>
                <c:pt idx="3">
                  <c:v>96350720</c:v>
                </c:pt>
                <c:pt idx="4">
                  <c:v>19883510</c:v>
                </c:pt>
                <c:pt idx="5">
                  <c:v>26008046</c:v>
                </c:pt>
                <c:pt idx="6">
                  <c:v>91498495</c:v>
                </c:pt>
              </c:numCache>
            </c:numRef>
          </c:val>
          <c:extLst>
            <c:ext xmlns:c16="http://schemas.microsoft.com/office/drawing/2014/chart" uri="{C3380CC4-5D6E-409C-BE32-E72D297353CC}">
              <c16:uniqueId val="{00000000-4DA7-4887-A452-DE5B936B1919}"/>
            </c:ext>
          </c:extLst>
        </c:ser>
        <c:ser>
          <c:idx val="1"/>
          <c:order val="1"/>
          <c:tx>
            <c:strRef>
              <c:f>DAK_Fisik_Reg!$C$2:$C$3</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DAK_Fisik_Reg!$A$4:$A$11</c:f>
              <c:strCache>
                <c:ptCount val="7"/>
                <c:pt idx="0">
                  <c:v>Yalimo</c:v>
                </c:pt>
                <c:pt idx="1">
                  <c:v>Lanny Jaya</c:v>
                </c:pt>
                <c:pt idx="2">
                  <c:v>Nduga</c:v>
                </c:pt>
                <c:pt idx="3">
                  <c:v>Dogiyai</c:v>
                </c:pt>
                <c:pt idx="4">
                  <c:v>Puncak</c:v>
                </c:pt>
                <c:pt idx="5">
                  <c:v>Intan Jaya</c:v>
                </c:pt>
                <c:pt idx="6">
                  <c:v>Deiyai</c:v>
                </c:pt>
              </c:strCache>
            </c:strRef>
          </c:cat>
          <c:val>
            <c:numRef>
              <c:f>DAK_Fisik_Reg!$C$4:$C$11</c:f>
              <c:numCache>
                <c:formatCode>_(* #,##0_);_(* \(#,##0\);_(* "-"??_);_(@_)</c:formatCode>
                <c:ptCount val="7"/>
                <c:pt idx="0">
                  <c:v>37553107</c:v>
                </c:pt>
                <c:pt idx="1">
                  <c:v>73888316</c:v>
                </c:pt>
                <c:pt idx="2">
                  <c:v>33036172</c:v>
                </c:pt>
                <c:pt idx="3">
                  <c:v>101295445</c:v>
                </c:pt>
                <c:pt idx="4">
                  <c:v>45082550</c:v>
                </c:pt>
                <c:pt idx="5">
                  <c:v>95291306</c:v>
                </c:pt>
                <c:pt idx="6">
                  <c:v>76278160</c:v>
                </c:pt>
              </c:numCache>
            </c:numRef>
          </c:val>
          <c:extLst>
            <c:ext xmlns:c16="http://schemas.microsoft.com/office/drawing/2014/chart" uri="{C3380CC4-5D6E-409C-BE32-E72D297353CC}">
              <c16:uniqueId val="{00000001-5A23-45A4-B7DD-91054A3FBF4E}"/>
            </c:ext>
          </c:extLst>
        </c:ser>
        <c:ser>
          <c:idx val="2"/>
          <c:order val="2"/>
          <c:tx>
            <c:strRef>
              <c:f>DAK_Fisik_Reg!$D$2:$D$3</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DAK_Fisik_Reg!$A$4:$A$11</c:f>
              <c:strCache>
                <c:ptCount val="7"/>
                <c:pt idx="0">
                  <c:v>Yalimo</c:v>
                </c:pt>
                <c:pt idx="1">
                  <c:v>Lanny Jaya</c:v>
                </c:pt>
                <c:pt idx="2">
                  <c:v>Nduga</c:v>
                </c:pt>
                <c:pt idx="3">
                  <c:v>Dogiyai</c:v>
                </c:pt>
                <c:pt idx="4">
                  <c:v>Puncak</c:v>
                </c:pt>
                <c:pt idx="5">
                  <c:v>Intan Jaya</c:v>
                </c:pt>
                <c:pt idx="6">
                  <c:v>Deiyai</c:v>
                </c:pt>
              </c:strCache>
            </c:strRef>
          </c:cat>
          <c:val>
            <c:numRef>
              <c:f>DAK_Fisik_Reg!$D$4:$D$11</c:f>
              <c:numCache>
                <c:formatCode>_(* #,##0_);_(* \(#,##0\);_(* "-"??_);_(@_)</c:formatCode>
                <c:ptCount val="7"/>
                <c:pt idx="0">
                  <c:v>79922769</c:v>
                </c:pt>
                <c:pt idx="1">
                  <c:v>214346439</c:v>
                </c:pt>
                <c:pt idx="2">
                  <c:v>135152631</c:v>
                </c:pt>
                <c:pt idx="3">
                  <c:v>53471002</c:v>
                </c:pt>
                <c:pt idx="4">
                  <c:v>206046680</c:v>
                </c:pt>
                <c:pt idx="5">
                  <c:v>49932470</c:v>
                </c:pt>
                <c:pt idx="6">
                  <c:v>120788668</c:v>
                </c:pt>
              </c:numCache>
            </c:numRef>
          </c:val>
          <c:extLst>
            <c:ext xmlns:c16="http://schemas.microsoft.com/office/drawing/2014/chart" uri="{C3380CC4-5D6E-409C-BE32-E72D297353CC}">
              <c16:uniqueId val="{00000001-D2CE-4B57-B3C4-46CF2C67215A}"/>
            </c:ext>
          </c:extLst>
        </c:ser>
        <c:dLbls>
          <c:dLblPos val="inEnd"/>
          <c:showLegendKey val="0"/>
          <c:showVal val="1"/>
          <c:showCatName val="0"/>
          <c:showSerName val="0"/>
          <c:showPercent val="0"/>
          <c:showBubbleSize val="0"/>
        </c:dLbls>
        <c:gapWidth val="182"/>
        <c:axId val="1920138415"/>
        <c:axId val="1920149647"/>
      </c:barChart>
      <c:catAx>
        <c:axId val="19201384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1920149647"/>
        <c:crosses val="autoZero"/>
        <c:auto val="1"/>
        <c:lblAlgn val="ctr"/>
        <c:lblOffset val="100"/>
        <c:noMultiLvlLbl val="0"/>
      </c:catAx>
      <c:valAx>
        <c:axId val="1920149647"/>
        <c:scaling>
          <c:orientation val="minMax"/>
        </c:scaling>
        <c:delete val="1"/>
        <c:axPos val="b"/>
        <c:numFmt formatCode="_(* #,##0_);_(* \(#,##0\);_(* &quot;-&quot;??_);_(@_)" sourceLinked="1"/>
        <c:majorTickMark val="none"/>
        <c:minorTickMark val="none"/>
        <c:tickLblPos val="nextTo"/>
        <c:crossAx val="1920138415"/>
        <c:crosses val="autoZero"/>
        <c:crossBetween val="between"/>
      </c:valAx>
      <c:spPr>
        <a:noFill/>
        <a:ln>
          <a:noFill/>
        </a:ln>
        <a:effectLst/>
      </c:spPr>
    </c:plotArea>
    <c:legend>
      <c:legendPos val="t"/>
      <c:layout>
        <c:manualLayout>
          <c:xMode val="edge"/>
          <c:yMode val="edge"/>
          <c:x val="0.70659776208996772"/>
          <c:y val="2.6454505686789153E-3"/>
          <c:w val="0.2934022379100325"/>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orientation="portrait"/>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[cheker Dashboard Dapil - Papua - 31-Agustus-2022.xlsx]DAK_Fisik_Pengsn!PivotTable3</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layout/>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5"/>
        <c:spPr>
          <a:solidFill>
            <a:schemeClr val="accent1"/>
          </a:solidFill>
          <a:ln>
            <a:noFill/>
          </a:ln>
          <a:effectLst/>
        </c:spPr>
        <c:marker>
          <c:symbol val="none"/>
        </c:marker>
        <c:dLbl>
          <c:idx val="0"/>
          <c:layout/>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6"/>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26004341987534196"/>
          <c:y val="6.3888888888888884E-2"/>
          <c:w val="0.71880680123598273"/>
          <c:h val="0.90555555555555556"/>
        </c:manualLayout>
      </c:layout>
      <c:barChart>
        <c:barDir val="bar"/>
        <c:grouping val="clustered"/>
        <c:varyColors val="0"/>
        <c:ser>
          <c:idx val="0"/>
          <c:order val="0"/>
          <c:tx>
            <c:strRef>
              <c:f>DAK_Fisik_Pengsn!$B$3:$B$4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DAK_Fisik_Pengsn!$A$5:$A$12</c:f>
              <c:strCache>
                <c:ptCount val="7"/>
                <c:pt idx="0">
                  <c:v>Yalimo</c:v>
                </c:pt>
                <c:pt idx="1">
                  <c:v>Lanny Jaya</c:v>
                </c:pt>
                <c:pt idx="2">
                  <c:v>Nduga</c:v>
                </c:pt>
                <c:pt idx="3">
                  <c:v>Dogiyai</c:v>
                </c:pt>
                <c:pt idx="4">
                  <c:v>Puncak</c:v>
                </c:pt>
                <c:pt idx="5">
                  <c:v>Intan Jaya</c:v>
                </c:pt>
                <c:pt idx="6">
                  <c:v>Deiyai</c:v>
                </c:pt>
              </c:strCache>
            </c:strRef>
          </c:cat>
          <c:val>
            <c:numRef>
              <c:f>DAK_Fisik_Pengsn!$B$5:$B$12</c:f>
              <c:numCache>
                <c:formatCode>_(* #,##0_);_(* \(#,##0\);_(* "-"??_);_(@_)</c:formatCode>
                <c:ptCount val="7"/>
                <c:pt idx="0">
                  <c:v>2729954</c:v>
                </c:pt>
                <c:pt idx="1">
                  <c:v>2273687</c:v>
                </c:pt>
                <c:pt idx="2">
                  <c:v>1252919</c:v>
                </c:pt>
                <c:pt idx="3">
                  <c:v>18170536</c:v>
                </c:pt>
                <c:pt idx="4">
                  <c:v>3985718</c:v>
                </c:pt>
                <c:pt idx="5">
                  <c:v>3616723</c:v>
                </c:pt>
                <c:pt idx="6">
                  <c:v>23985261</c:v>
                </c:pt>
              </c:numCache>
            </c:numRef>
          </c:val>
          <c:extLst>
            <c:ext xmlns:c16="http://schemas.microsoft.com/office/drawing/2014/chart" uri="{C3380CC4-5D6E-409C-BE32-E72D297353CC}">
              <c16:uniqueId val="{00000000-FEC0-46F1-99A7-CA558BD0278B}"/>
            </c:ext>
          </c:extLst>
        </c:ser>
        <c:ser>
          <c:idx val="1"/>
          <c:order val="1"/>
          <c:tx>
            <c:strRef>
              <c:f>DAK_Fisik_Pengsn!$C$3:$C$4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DAK_Fisik_Pengsn!$A$5:$A$12</c:f>
              <c:strCache>
                <c:ptCount val="7"/>
                <c:pt idx="0">
                  <c:v>Yalimo</c:v>
                </c:pt>
                <c:pt idx="1">
                  <c:v>Lanny Jaya</c:v>
                </c:pt>
                <c:pt idx="2">
                  <c:v>Nduga</c:v>
                </c:pt>
                <c:pt idx="3">
                  <c:v>Dogiyai</c:v>
                </c:pt>
                <c:pt idx="4">
                  <c:v>Puncak</c:v>
                </c:pt>
                <c:pt idx="5">
                  <c:v>Intan Jaya</c:v>
                </c:pt>
                <c:pt idx="6">
                  <c:v>Deiyai</c:v>
                </c:pt>
              </c:strCache>
            </c:strRef>
          </c:cat>
          <c:val>
            <c:numRef>
              <c:f>DAK_Fisik_Pengsn!$C$5:$C$12</c:f>
              <c:numCache>
                <c:formatCode>_(* #,##0_);_(* \(#,##0\);_(* "-"??_);_(@_)</c:formatCode>
                <c:ptCount val="7"/>
                <c:pt idx="0">
                  <c:v>28808679</c:v>
                </c:pt>
                <c:pt idx="1">
                  <c:v>24934148</c:v>
                </c:pt>
                <c:pt idx="2">
                  <c:v>31549902</c:v>
                </c:pt>
                <c:pt idx="3">
                  <c:v>37912546</c:v>
                </c:pt>
                <c:pt idx="4">
                  <c:v>16676518</c:v>
                </c:pt>
                <c:pt idx="5">
                  <c:v>56823910</c:v>
                </c:pt>
                <c:pt idx="6">
                  <c:v>32199206</c:v>
                </c:pt>
              </c:numCache>
            </c:numRef>
          </c:val>
          <c:extLst>
            <c:ext xmlns:c16="http://schemas.microsoft.com/office/drawing/2014/chart" uri="{C3380CC4-5D6E-409C-BE32-E72D297353CC}">
              <c16:uniqueId val="{00000001-A7CD-4284-8A4F-22111E04DD0E}"/>
            </c:ext>
          </c:extLst>
        </c:ser>
        <c:ser>
          <c:idx val="2"/>
          <c:order val="2"/>
          <c:tx>
            <c:strRef>
              <c:f>DAK_Fisik_Pengsn!$D$3:$D$4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DAK_Fisik_Pengsn!$A$5:$A$12</c:f>
              <c:strCache>
                <c:ptCount val="7"/>
                <c:pt idx="0">
                  <c:v>Yalimo</c:v>
                </c:pt>
                <c:pt idx="1">
                  <c:v>Lanny Jaya</c:v>
                </c:pt>
                <c:pt idx="2">
                  <c:v>Nduga</c:v>
                </c:pt>
                <c:pt idx="3">
                  <c:v>Dogiyai</c:v>
                </c:pt>
                <c:pt idx="4">
                  <c:v>Puncak</c:v>
                </c:pt>
                <c:pt idx="5">
                  <c:v>Intan Jaya</c:v>
                </c:pt>
                <c:pt idx="6">
                  <c:v>Deiyai</c:v>
                </c:pt>
              </c:strCache>
            </c:strRef>
          </c:cat>
          <c:val>
            <c:numRef>
              <c:f>DAK_Fisik_Pengsn!$D$5:$D$12</c:f>
              <c:numCache>
                <c:formatCode>_(* #,##0_);_(* \(#,##0\);_(* "-"??_);_(@_)</c:formatCode>
                <c:ptCount val="7"/>
                <c:pt idx="0">
                  <c:v>8469517</c:v>
                </c:pt>
                <c:pt idx="1">
                  <c:v>23055119</c:v>
                </c:pt>
                <c:pt idx="2">
                  <c:v>26864008</c:v>
                </c:pt>
                <c:pt idx="3">
                  <c:v>23552537</c:v>
                </c:pt>
                <c:pt idx="4">
                  <c:v>21474652</c:v>
                </c:pt>
                <c:pt idx="5">
                  <c:v>27031577</c:v>
                </c:pt>
                <c:pt idx="6">
                  <c:v>25070595</c:v>
                </c:pt>
              </c:numCache>
            </c:numRef>
          </c:val>
          <c:extLst>
            <c:ext xmlns:c16="http://schemas.microsoft.com/office/drawing/2014/chart" uri="{C3380CC4-5D6E-409C-BE32-E72D297353CC}">
              <c16:uniqueId val="{00000001-8381-4CAA-BA51-D9C505EE99D5}"/>
            </c:ext>
          </c:extLst>
        </c:ser>
        <c:dLbls>
          <c:dLblPos val="inEnd"/>
          <c:showLegendKey val="0"/>
          <c:showVal val="1"/>
          <c:showCatName val="0"/>
          <c:showSerName val="0"/>
          <c:showPercent val="0"/>
          <c:showBubbleSize val="0"/>
        </c:dLbls>
        <c:gapWidth val="182"/>
        <c:axId val="2060261647"/>
        <c:axId val="2060247919"/>
      </c:barChart>
      <c:catAx>
        <c:axId val="20602616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2060247919"/>
        <c:crosses val="autoZero"/>
        <c:auto val="1"/>
        <c:lblAlgn val="ctr"/>
        <c:lblOffset val="100"/>
        <c:noMultiLvlLbl val="0"/>
      </c:catAx>
      <c:valAx>
        <c:axId val="2060247919"/>
        <c:scaling>
          <c:orientation val="minMax"/>
        </c:scaling>
        <c:delete val="1"/>
        <c:axPos val="b"/>
        <c:numFmt formatCode="_(* #,##0_);_(* \(#,##0\);_(* &quot;-&quot;??_);_(@_)" sourceLinked="1"/>
        <c:majorTickMark val="none"/>
        <c:minorTickMark val="none"/>
        <c:tickLblPos val="nextTo"/>
        <c:crossAx val="2060261647"/>
        <c:crosses val="autoZero"/>
        <c:crossBetween val="between"/>
      </c:valAx>
      <c:spPr>
        <a:noFill/>
        <a:ln>
          <a:noFill/>
        </a:ln>
        <a:effectLst/>
      </c:spPr>
    </c:plotArea>
    <c:legend>
      <c:legendPos val="t"/>
      <c:layout>
        <c:manualLayout>
          <c:xMode val="edge"/>
          <c:yMode val="edge"/>
          <c:x val="0.70331825951096627"/>
          <c:y val="6.6141732283464582E-4"/>
          <c:w val="0.29668174048903373"/>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[cheker Dashboard Dapil - Papua - 31-Agustus-2022.xlsx]DAK_Fisik_Afirm!PivotTable4</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layout/>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5"/>
        <c:spPr>
          <a:solidFill>
            <a:schemeClr val="accent1"/>
          </a:solidFill>
          <a:ln>
            <a:noFill/>
          </a:ln>
          <a:effectLst/>
        </c:spPr>
        <c:marker>
          <c:symbol val="none"/>
        </c:marker>
        <c:dLbl>
          <c:idx val="0"/>
          <c:layout/>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004341987534196"/>
          <c:y val="7.2222222222222215E-2"/>
          <c:w val="0.71880680123598273"/>
          <c:h val="0.89722222222222214"/>
        </c:manualLayout>
      </c:layout>
      <c:barChart>
        <c:barDir val="bar"/>
        <c:grouping val="clustered"/>
        <c:varyColors val="0"/>
        <c:ser>
          <c:idx val="0"/>
          <c:order val="0"/>
          <c:tx>
            <c:strRef>
              <c:f>DAK_Fisik_Afirm!$B$3:$B$4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DAK_Fisik_Afirm!$A$5:$A$12</c:f>
              <c:strCache>
                <c:ptCount val="7"/>
                <c:pt idx="0">
                  <c:v>Yalimo</c:v>
                </c:pt>
                <c:pt idx="1">
                  <c:v>Lanny Jaya</c:v>
                </c:pt>
                <c:pt idx="2">
                  <c:v>Nduga</c:v>
                </c:pt>
                <c:pt idx="3">
                  <c:v>Dogiyai</c:v>
                </c:pt>
                <c:pt idx="4">
                  <c:v>Puncak</c:v>
                </c:pt>
                <c:pt idx="5">
                  <c:v>Intan Jaya</c:v>
                </c:pt>
                <c:pt idx="6">
                  <c:v>Deiyai</c:v>
                </c:pt>
              </c:strCache>
            </c:strRef>
          </c:cat>
          <c:val>
            <c:numRef>
              <c:f>DAK_Fisik_Afirm!$B$5:$B$12</c:f>
              <c:numCache>
                <c:formatCode>_(* #,##0_);_(* \(#,##0\);_(* "-"??_);_(@_)</c:formatCode>
                <c:ptCount val="7"/>
                <c:pt idx="0">
                  <c:v>81943340</c:v>
                </c:pt>
                <c:pt idx="1">
                  <c:v>20624682</c:v>
                </c:pt>
                <c:pt idx="2">
                  <c:v>27467473</c:v>
                </c:pt>
                <c:pt idx="3">
                  <c:v>44118382</c:v>
                </c:pt>
                <c:pt idx="4">
                  <c:v>79001542</c:v>
                </c:pt>
                <c:pt idx="5">
                  <c:v>20128103</c:v>
                </c:pt>
                <c:pt idx="6">
                  <c:v>21899755</c:v>
                </c:pt>
              </c:numCache>
            </c:numRef>
          </c:val>
          <c:extLst>
            <c:ext xmlns:c16="http://schemas.microsoft.com/office/drawing/2014/chart" uri="{C3380CC4-5D6E-409C-BE32-E72D297353CC}">
              <c16:uniqueId val="{00000000-AEBF-4A0C-B4E8-8A3147BDCFD6}"/>
            </c:ext>
          </c:extLst>
        </c:ser>
        <c:ser>
          <c:idx val="1"/>
          <c:order val="1"/>
          <c:tx>
            <c:strRef>
              <c:f>DAK_Fisik_Afirm!$C$3:$C$4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DAK_Fisik_Afirm!$A$5:$A$12</c:f>
              <c:strCache>
                <c:ptCount val="7"/>
                <c:pt idx="0">
                  <c:v>Yalimo</c:v>
                </c:pt>
                <c:pt idx="1">
                  <c:v>Lanny Jaya</c:v>
                </c:pt>
                <c:pt idx="2">
                  <c:v>Nduga</c:v>
                </c:pt>
                <c:pt idx="3">
                  <c:v>Dogiyai</c:v>
                </c:pt>
                <c:pt idx="4">
                  <c:v>Puncak</c:v>
                </c:pt>
                <c:pt idx="5">
                  <c:v>Intan Jaya</c:v>
                </c:pt>
                <c:pt idx="6">
                  <c:v>Deiyai</c:v>
                </c:pt>
              </c:strCache>
            </c:strRef>
          </c:cat>
          <c:val>
            <c:numRef>
              <c:f>DAK_Fisik_Afirm!$C$5:$C$12</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5E04-4D96-95C9-B16E5358B506}"/>
            </c:ext>
          </c:extLst>
        </c:ser>
        <c:ser>
          <c:idx val="2"/>
          <c:order val="2"/>
          <c:tx>
            <c:strRef>
              <c:f>DAK_Fisik_Afirm!$D$3:$D$4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DAK_Fisik_Afirm!$A$5:$A$12</c:f>
              <c:strCache>
                <c:ptCount val="7"/>
                <c:pt idx="0">
                  <c:v>Yalimo</c:v>
                </c:pt>
                <c:pt idx="1">
                  <c:v>Lanny Jaya</c:v>
                </c:pt>
                <c:pt idx="2">
                  <c:v>Nduga</c:v>
                </c:pt>
                <c:pt idx="3">
                  <c:v>Dogiyai</c:v>
                </c:pt>
                <c:pt idx="4">
                  <c:v>Puncak</c:v>
                </c:pt>
                <c:pt idx="5">
                  <c:v>Intan Jaya</c:v>
                </c:pt>
                <c:pt idx="6">
                  <c:v>Deiyai</c:v>
                </c:pt>
              </c:strCache>
            </c:strRef>
          </c:cat>
          <c:val>
            <c:numRef>
              <c:f>DAK_Fisik_Afirm!$D$5:$D$12</c:f>
              <c:numCache>
                <c:formatCode>_(* #,##0_);_(* \(#,##0\);_(* "-"??_);_(@_)</c:formatCode>
                <c:ptCount val="7"/>
              </c:numCache>
            </c:numRef>
          </c:val>
          <c:extLst>
            <c:ext xmlns:c16="http://schemas.microsoft.com/office/drawing/2014/chart" uri="{C3380CC4-5D6E-409C-BE32-E72D297353CC}">
              <c16:uniqueId val="{00000001-806B-418C-BAB6-58E91E07B46F}"/>
            </c:ext>
          </c:extLst>
        </c:ser>
        <c:dLbls>
          <c:dLblPos val="inEnd"/>
          <c:showLegendKey val="0"/>
          <c:showVal val="1"/>
          <c:showCatName val="0"/>
          <c:showSerName val="0"/>
          <c:showPercent val="0"/>
          <c:showBubbleSize val="0"/>
        </c:dLbls>
        <c:gapWidth val="182"/>
        <c:axId val="2060246255"/>
        <c:axId val="2060238351"/>
      </c:barChart>
      <c:catAx>
        <c:axId val="20602462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2060238351"/>
        <c:crosses val="autoZero"/>
        <c:auto val="1"/>
        <c:lblAlgn val="ctr"/>
        <c:lblOffset val="100"/>
        <c:noMultiLvlLbl val="0"/>
      </c:catAx>
      <c:valAx>
        <c:axId val="2060238351"/>
        <c:scaling>
          <c:orientation val="minMax"/>
        </c:scaling>
        <c:delete val="1"/>
        <c:axPos val="b"/>
        <c:numFmt formatCode="_(* #,##0_);_(* \(#,##0\);_(* &quot;-&quot;??_);_(@_)" sourceLinked="1"/>
        <c:majorTickMark val="none"/>
        <c:minorTickMark val="none"/>
        <c:tickLblPos val="nextTo"/>
        <c:crossAx val="2060246255"/>
        <c:crosses val="autoZero"/>
        <c:crossBetween val="between"/>
      </c:valAx>
      <c:spPr>
        <a:noFill/>
        <a:ln>
          <a:noFill/>
        </a:ln>
        <a:effectLst/>
      </c:spPr>
    </c:plotArea>
    <c:legend>
      <c:legendPos val="t"/>
      <c:layout>
        <c:manualLayout>
          <c:xMode val="edge"/>
          <c:yMode val="edge"/>
          <c:x val="0.71550428672862731"/>
          <c:y val="0"/>
          <c:w val="0.28449571327137269"/>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[cheker Dashboard Dapil - Papua - 31-Agustus-2022.xlsx]DAK_Non_Fisik!PivotTable5</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5"/>
        <c:spPr>
          <a:solidFill>
            <a:schemeClr val="accent1"/>
          </a:solidFill>
          <a:ln>
            <a:noFill/>
          </a:ln>
          <a:effectLst/>
        </c:spPr>
        <c:marker>
          <c:symbol val="none"/>
        </c:marker>
        <c:dLbl>
          <c:idx val="0"/>
          <c:layout/>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6"/>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27157966290552848"/>
          <c:y val="6.6666666666666666E-2"/>
          <c:w val="0.70727055820579643"/>
          <c:h val="0.9027777777777779"/>
        </c:manualLayout>
      </c:layout>
      <c:barChart>
        <c:barDir val="bar"/>
        <c:grouping val="clustered"/>
        <c:varyColors val="0"/>
        <c:ser>
          <c:idx val="0"/>
          <c:order val="0"/>
          <c:tx>
            <c:strRef>
              <c:f>DAK_Non_Fisik!$B$3:$B$4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DAK_Non_Fisik!$A$5:$A$12</c:f>
              <c:strCache>
                <c:ptCount val="7"/>
                <c:pt idx="0">
                  <c:v>Yalimo</c:v>
                </c:pt>
                <c:pt idx="1">
                  <c:v>Lanny Jaya</c:v>
                </c:pt>
                <c:pt idx="2">
                  <c:v>Nduga</c:v>
                </c:pt>
                <c:pt idx="3">
                  <c:v>Dogiyai</c:v>
                </c:pt>
                <c:pt idx="4">
                  <c:v>Puncak</c:v>
                </c:pt>
                <c:pt idx="5">
                  <c:v>Intan Jaya</c:v>
                </c:pt>
                <c:pt idx="6">
                  <c:v>Deiyai</c:v>
                </c:pt>
              </c:strCache>
            </c:strRef>
          </c:cat>
          <c:val>
            <c:numRef>
              <c:f>DAK_Non_Fisik!$B$5:$B$12</c:f>
              <c:numCache>
                <c:formatCode>_(* #,##0_);_(* \(#,##0\);_(* "-"??_);_(@_)</c:formatCode>
                <c:ptCount val="7"/>
                <c:pt idx="0">
                  <c:v>16901661</c:v>
                </c:pt>
                <c:pt idx="1">
                  <c:v>30629157</c:v>
                </c:pt>
                <c:pt idx="2">
                  <c:v>17328781</c:v>
                </c:pt>
                <c:pt idx="3">
                  <c:v>21041051</c:v>
                </c:pt>
                <c:pt idx="4">
                  <c:v>16653095</c:v>
                </c:pt>
                <c:pt idx="5">
                  <c:v>16595915</c:v>
                </c:pt>
                <c:pt idx="6">
                  <c:v>19356561</c:v>
                </c:pt>
              </c:numCache>
            </c:numRef>
          </c:val>
          <c:extLst>
            <c:ext xmlns:c16="http://schemas.microsoft.com/office/drawing/2014/chart" uri="{C3380CC4-5D6E-409C-BE32-E72D297353CC}">
              <c16:uniqueId val="{00000000-866E-4BEC-B648-DECD291885B5}"/>
            </c:ext>
          </c:extLst>
        </c:ser>
        <c:ser>
          <c:idx val="1"/>
          <c:order val="1"/>
          <c:tx>
            <c:strRef>
              <c:f>DAK_Non_Fisik!$C$3:$C$4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DAK_Non_Fisik!$A$5:$A$12</c:f>
              <c:strCache>
                <c:ptCount val="7"/>
                <c:pt idx="0">
                  <c:v>Yalimo</c:v>
                </c:pt>
                <c:pt idx="1">
                  <c:v>Lanny Jaya</c:v>
                </c:pt>
                <c:pt idx="2">
                  <c:v>Nduga</c:v>
                </c:pt>
                <c:pt idx="3">
                  <c:v>Dogiyai</c:v>
                </c:pt>
                <c:pt idx="4">
                  <c:v>Puncak</c:v>
                </c:pt>
                <c:pt idx="5">
                  <c:v>Intan Jaya</c:v>
                </c:pt>
                <c:pt idx="6">
                  <c:v>Deiyai</c:v>
                </c:pt>
              </c:strCache>
            </c:strRef>
          </c:cat>
          <c:val>
            <c:numRef>
              <c:f>DAK_Non_Fisik!$C$5:$C$12</c:f>
              <c:numCache>
                <c:formatCode>_(* #,##0_);_(* \(#,##0\);_(* "-"??_);_(@_)</c:formatCode>
                <c:ptCount val="7"/>
                <c:pt idx="0">
                  <c:v>22101638</c:v>
                </c:pt>
                <c:pt idx="1">
                  <c:v>32659135</c:v>
                </c:pt>
                <c:pt idx="2">
                  <c:v>20283538</c:v>
                </c:pt>
                <c:pt idx="3">
                  <c:v>27868198</c:v>
                </c:pt>
                <c:pt idx="4">
                  <c:v>24880168</c:v>
                </c:pt>
                <c:pt idx="5">
                  <c:v>16974112</c:v>
                </c:pt>
                <c:pt idx="6">
                  <c:v>25010118</c:v>
                </c:pt>
              </c:numCache>
            </c:numRef>
          </c:val>
          <c:extLst>
            <c:ext xmlns:c16="http://schemas.microsoft.com/office/drawing/2014/chart" uri="{C3380CC4-5D6E-409C-BE32-E72D297353CC}">
              <c16:uniqueId val="{00000001-3891-4D32-9632-1E2CDD3D2BA5}"/>
            </c:ext>
          </c:extLst>
        </c:ser>
        <c:ser>
          <c:idx val="2"/>
          <c:order val="2"/>
          <c:tx>
            <c:strRef>
              <c:f>DAK_Non_Fisik!$D$3:$D$4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DAK_Non_Fisik!$A$5:$A$12</c:f>
              <c:strCache>
                <c:ptCount val="7"/>
                <c:pt idx="0">
                  <c:v>Yalimo</c:v>
                </c:pt>
                <c:pt idx="1">
                  <c:v>Lanny Jaya</c:v>
                </c:pt>
                <c:pt idx="2">
                  <c:v>Nduga</c:v>
                </c:pt>
                <c:pt idx="3">
                  <c:v>Dogiyai</c:v>
                </c:pt>
                <c:pt idx="4">
                  <c:v>Puncak</c:v>
                </c:pt>
                <c:pt idx="5">
                  <c:v>Intan Jaya</c:v>
                </c:pt>
                <c:pt idx="6">
                  <c:v>Deiyai</c:v>
                </c:pt>
              </c:strCache>
            </c:strRef>
          </c:cat>
          <c:val>
            <c:numRef>
              <c:f>DAK_Non_Fisik!$D$5:$D$12</c:f>
              <c:numCache>
                <c:formatCode>_(* #,##0_);_(* \(#,##0\);_(* "-"??_);_(@_)</c:formatCode>
                <c:ptCount val="7"/>
                <c:pt idx="0">
                  <c:v>38869612</c:v>
                </c:pt>
                <c:pt idx="1">
                  <c:v>70594601</c:v>
                </c:pt>
                <c:pt idx="2">
                  <c:v>26865989</c:v>
                </c:pt>
                <c:pt idx="3">
                  <c:v>62992760</c:v>
                </c:pt>
                <c:pt idx="4">
                  <c:v>28598705</c:v>
                </c:pt>
                <c:pt idx="5">
                  <c:v>23154038</c:v>
                </c:pt>
                <c:pt idx="6">
                  <c:v>48715942</c:v>
                </c:pt>
              </c:numCache>
            </c:numRef>
          </c:val>
          <c:extLst>
            <c:ext xmlns:c16="http://schemas.microsoft.com/office/drawing/2014/chart" uri="{C3380CC4-5D6E-409C-BE32-E72D297353CC}">
              <c16:uniqueId val="{00000001-1F42-4C7B-8BA0-5982C4C6B06C}"/>
            </c:ext>
          </c:extLst>
        </c:ser>
        <c:dLbls>
          <c:dLblPos val="inEnd"/>
          <c:showLegendKey val="0"/>
          <c:showVal val="1"/>
          <c:showCatName val="0"/>
          <c:showSerName val="0"/>
          <c:showPercent val="0"/>
          <c:showBubbleSize val="0"/>
        </c:dLbls>
        <c:gapWidth val="182"/>
        <c:axId val="2060317807"/>
        <c:axId val="2060339439"/>
      </c:barChart>
      <c:catAx>
        <c:axId val="20603178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2060339439"/>
        <c:crosses val="autoZero"/>
        <c:auto val="1"/>
        <c:lblAlgn val="ctr"/>
        <c:lblOffset val="100"/>
        <c:noMultiLvlLbl val="0"/>
      </c:catAx>
      <c:valAx>
        <c:axId val="2060339439"/>
        <c:scaling>
          <c:orientation val="minMax"/>
        </c:scaling>
        <c:delete val="1"/>
        <c:axPos val="b"/>
        <c:numFmt formatCode="_(* #,##0_);_(* \(#,##0\);_(* &quot;-&quot;??_);_(@_)" sourceLinked="1"/>
        <c:majorTickMark val="none"/>
        <c:minorTickMark val="none"/>
        <c:tickLblPos val="nextTo"/>
        <c:crossAx val="2060317807"/>
        <c:crosses val="autoZero"/>
        <c:crossBetween val="between"/>
      </c:valAx>
      <c:spPr>
        <a:noFill/>
        <a:ln>
          <a:noFill/>
        </a:ln>
        <a:effectLst/>
      </c:spPr>
    </c:plotArea>
    <c:legend>
      <c:legendPos val="t"/>
      <c:layout>
        <c:manualLayout>
          <c:xMode val="edge"/>
          <c:yMode val="edge"/>
          <c:x val="0.73001421592152937"/>
          <c:y val="6.6141732283464582E-4"/>
          <c:w val="0.26998578407847068"/>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orientation="portrait"/>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[cheker Dashboard Dapil - Papua - 31-Agustus-2022.xlsx]DAU!PivotTable6</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5812071270364423"/>
          <c:y val="6.6666666666666666E-2"/>
          <c:w val="0.72072950840768057"/>
          <c:h val="0.9027777777777779"/>
        </c:manualLayout>
      </c:layout>
      <c:barChart>
        <c:barDir val="bar"/>
        <c:grouping val="clustered"/>
        <c:varyColors val="0"/>
        <c:ser>
          <c:idx val="0"/>
          <c:order val="0"/>
          <c:tx>
            <c:strRef>
              <c:f>DAU!$B$3:$B$4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DAU!$A$5:$A$12</c:f>
              <c:strCache>
                <c:ptCount val="7"/>
                <c:pt idx="0">
                  <c:v>Yalimo</c:v>
                </c:pt>
                <c:pt idx="1">
                  <c:v>Lanny Jaya</c:v>
                </c:pt>
                <c:pt idx="2">
                  <c:v>Nduga</c:v>
                </c:pt>
                <c:pt idx="3">
                  <c:v>Dogiyai</c:v>
                </c:pt>
                <c:pt idx="4">
                  <c:v>Puncak</c:v>
                </c:pt>
                <c:pt idx="5">
                  <c:v>Intan Jaya</c:v>
                </c:pt>
                <c:pt idx="6">
                  <c:v>Deiyai</c:v>
                </c:pt>
              </c:strCache>
            </c:strRef>
          </c:cat>
          <c:val>
            <c:numRef>
              <c:f>DAU!$B$5:$B$12</c:f>
              <c:numCache>
                <c:formatCode>_(* #,##0_);_(* \(#,##0\);_(* "-"??_);_(@_)</c:formatCode>
                <c:ptCount val="7"/>
                <c:pt idx="0">
                  <c:v>574824986</c:v>
                </c:pt>
                <c:pt idx="1">
                  <c:v>611251000</c:v>
                </c:pt>
                <c:pt idx="2">
                  <c:v>573202494</c:v>
                </c:pt>
                <c:pt idx="3">
                  <c:v>462198879</c:v>
                </c:pt>
                <c:pt idx="4">
                  <c:v>749381270</c:v>
                </c:pt>
                <c:pt idx="5">
                  <c:v>642463149</c:v>
                </c:pt>
                <c:pt idx="6">
                  <c:v>457268042</c:v>
                </c:pt>
              </c:numCache>
            </c:numRef>
          </c:val>
          <c:extLst>
            <c:ext xmlns:c16="http://schemas.microsoft.com/office/drawing/2014/chart" uri="{C3380CC4-5D6E-409C-BE32-E72D297353CC}">
              <c16:uniqueId val="{00000000-8F3E-4D18-9553-102C65A793D7}"/>
            </c:ext>
          </c:extLst>
        </c:ser>
        <c:ser>
          <c:idx val="1"/>
          <c:order val="1"/>
          <c:tx>
            <c:strRef>
              <c:f>DAU!$C$3:$C$4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DAU!$A$5:$A$12</c:f>
              <c:strCache>
                <c:ptCount val="7"/>
                <c:pt idx="0">
                  <c:v>Yalimo</c:v>
                </c:pt>
                <c:pt idx="1">
                  <c:v>Lanny Jaya</c:v>
                </c:pt>
                <c:pt idx="2">
                  <c:v>Nduga</c:v>
                </c:pt>
                <c:pt idx="3">
                  <c:v>Dogiyai</c:v>
                </c:pt>
                <c:pt idx="4">
                  <c:v>Puncak</c:v>
                </c:pt>
                <c:pt idx="5">
                  <c:v>Intan Jaya</c:v>
                </c:pt>
                <c:pt idx="6">
                  <c:v>Deiyai</c:v>
                </c:pt>
              </c:strCache>
            </c:strRef>
          </c:cat>
          <c:val>
            <c:numRef>
              <c:f>DAU!$C$5:$C$12</c:f>
              <c:numCache>
                <c:formatCode>_(* #,##0_);_(* \(#,##0\);_(* "-"??_);_(@_)</c:formatCode>
                <c:ptCount val="7"/>
                <c:pt idx="0">
                  <c:v>580573236</c:v>
                </c:pt>
                <c:pt idx="1">
                  <c:v>617363510</c:v>
                </c:pt>
                <c:pt idx="2">
                  <c:v>578934519</c:v>
                </c:pt>
                <c:pt idx="3">
                  <c:v>469388923</c:v>
                </c:pt>
                <c:pt idx="4">
                  <c:v>760545035</c:v>
                </c:pt>
                <c:pt idx="5">
                  <c:v>649873770</c:v>
                </c:pt>
                <c:pt idx="6">
                  <c:v>461840722</c:v>
                </c:pt>
              </c:numCache>
            </c:numRef>
          </c:val>
          <c:extLst>
            <c:ext xmlns:c16="http://schemas.microsoft.com/office/drawing/2014/chart" uri="{C3380CC4-5D6E-409C-BE32-E72D297353CC}">
              <c16:uniqueId val="{00000002-A885-458D-BDFF-F7EA34CBB05B}"/>
            </c:ext>
          </c:extLst>
        </c:ser>
        <c:ser>
          <c:idx val="2"/>
          <c:order val="2"/>
          <c:tx>
            <c:strRef>
              <c:f>DAU!$D$3:$D$4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DAU!$A$5:$A$12</c:f>
              <c:strCache>
                <c:ptCount val="7"/>
                <c:pt idx="0">
                  <c:v>Yalimo</c:v>
                </c:pt>
                <c:pt idx="1">
                  <c:v>Lanny Jaya</c:v>
                </c:pt>
                <c:pt idx="2">
                  <c:v>Nduga</c:v>
                </c:pt>
                <c:pt idx="3">
                  <c:v>Dogiyai</c:v>
                </c:pt>
                <c:pt idx="4">
                  <c:v>Puncak</c:v>
                </c:pt>
                <c:pt idx="5">
                  <c:v>Intan Jaya</c:v>
                </c:pt>
                <c:pt idx="6">
                  <c:v>Deiyai</c:v>
                </c:pt>
              </c:strCache>
            </c:strRef>
          </c:cat>
          <c:val>
            <c:numRef>
              <c:f>DAU!$D$5:$D$12</c:f>
              <c:numCache>
                <c:formatCode>_(* #,##0_);_(* \(#,##0\);_(* "-"??_);_(@_)</c:formatCode>
                <c:ptCount val="7"/>
                <c:pt idx="0">
                  <c:v>561979012</c:v>
                </c:pt>
                <c:pt idx="1">
                  <c:v>597590991</c:v>
                </c:pt>
                <c:pt idx="2">
                  <c:v>560571126</c:v>
                </c:pt>
                <c:pt idx="3">
                  <c:v>454617213</c:v>
                </c:pt>
                <c:pt idx="4">
                  <c:v>736247211</c:v>
                </c:pt>
                <c:pt idx="5">
                  <c:v>629502649</c:v>
                </c:pt>
                <c:pt idx="6">
                  <c:v>447601680</c:v>
                </c:pt>
              </c:numCache>
            </c:numRef>
          </c:val>
          <c:extLst>
            <c:ext xmlns:c16="http://schemas.microsoft.com/office/drawing/2014/chart" uri="{C3380CC4-5D6E-409C-BE32-E72D297353CC}">
              <c16:uniqueId val="{00000001-4401-4B16-94F4-BB3CDD1A90BC}"/>
            </c:ext>
          </c:extLst>
        </c:ser>
        <c:dLbls>
          <c:dLblPos val="inEnd"/>
          <c:showLegendKey val="0"/>
          <c:showVal val="1"/>
          <c:showCatName val="0"/>
          <c:showSerName val="0"/>
          <c:showPercent val="0"/>
          <c:showBubbleSize val="0"/>
        </c:dLbls>
        <c:gapWidth val="182"/>
        <c:axId val="77403855"/>
        <c:axId val="77395951"/>
      </c:barChart>
      <c:catAx>
        <c:axId val="774038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77395951"/>
        <c:crosses val="autoZero"/>
        <c:auto val="1"/>
        <c:lblAlgn val="ctr"/>
        <c:lblOffset val="100"/>
        <c:noMultiLvlLbl val="0"/>
      </c:catAx>
      <c:valAx>
        <c:axId val="77395951"/>
        <c:scaling>
          <c:orientation val="minMax"/>
        </c:scaling>
        <c:delete val="1"/>
        <c:axPos val="b"/>
        <c:numFmt formatCode="_(* #,##0_);_(* \(#,##0\);_(* &quot;-&quot;??_);_(@_)" sourceLinked="1"/>
        <c:majorTickMark val="none"/>
        <c:minorTickMark val="none"/>
        <c:tickLblPos val="nextTo"/>
        <c:crossAx val="77403855"/>
        <c:crosses val="autoZero"/>
        <c:crossBetween val="between"/>
      </c:valAx>
      <c:spPr>
        <a:noFill/>
        <a:ln>
          <a:noFill/>
        </a:ln>
        <a:effectLst/>
      </c:spPr>
    </c:plotArea>
    <c:legend>
      <c:legendPos val="t"/>
      <c:layout>
        <c:manualLayout>
          <c:xMode val="edge"/>
          <c:yMode val="edge"/>
          <c:x val="0.67152289005597032"/>
          <c:y val="0"/>
          <c:w val="0.32847710994402957"/>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[cheker Dashboard Dapil - Papua - 31-Agustus-2022.xlsx]DID!PivotTable3</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004341987534196"/>
          <c:y val="6.6666666666666666E-2"/>
          <c:w val="0.71880680123598273"/>
          <c:h val="0.9027777777777779"/>
        </c:manualLayout>
      </c:layout>
      <c:barChart>
        <c:barDir val="bar"/>
        <c:grouping val="clustered"/>
        <c:varyColors val="0"/>
        <c:ser>
          <c:idx val="0"/>
          <c:order val="0"/>
          <c:tx>
            <c:strRef>
              <c:f>DID!$B$3:$B$4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DID!$A$5:$A$12</c:f>
              <c:strCache>
                <c:ptCount val="7"/>
                <c:pt idx="0">
                  <c:v>Yalimo</c:v>
                </c:pt>
                <c:pt idx="1">
                  <c:v>Lanny Jaya</c:v>
                </c:pt>
                <c:pt idx="2">
                  <c:v>Nduga</c:v>
                </c:pt>
                <c:pt idx="3">
                  <c:v>Dogiyai</c:v>
                </c:pt>
                <c:pt idx="4">
                  <c:v>Puncak</c:v>
                </c:pt>
                <c:pt idx="5">
                  <c:v>Intan Jaya</c:v>
                </c:pt>
                <c:pt idx="6">
                  <c:v>Deiyai</c:v>
                </c:pt>
              </c:strCache>
            </c:strRef>
          </c:cat>
          <c:val>
            <c:numRef>
              <c:f>DID!$B$5:$B$12</c:f>
              <c:numCache>
                <c:formatCode>_(* #,##0_);_(* \(#,##0\);_(* "-"??_);_(@_)</c:formatCode>
                <c:ptCount val="7"/>
                <c:pt idx="0">
                  <c:v>12987347</c:v>
                </c:pt>
                <c:pt idx="1">
                  <c:v>0</c:v>
                </c:pt>
                <c:pt idx="2">
                  <c:v>0</c:v>
                </c:pt>
                <c:pt idx="3">
                  <c:v>0</c:v>
                </c:pt>
                <c:pt idx="4">
                  <c:v>0</c:v>
                </c:pt>
                <c:pt idx="5">
                  <c:v>0</c:v>
                </c:pt>
                <c:pt idx="6">
                  <c:v>0</c:v>
                </c:pt>
              </c:numCache>
            </c:numRef>
          </c:val>
          <c:extLst>
            <c:ext xmlns:c16="http://schemas.microsoft.com/office/drawing/2014/chart" uri="{C3380CC4-5D6E-409C-BE32-E72D297353CC}">
              <c16:uniqueId val="{00000000-40C3-4D91-BF94-5E6C7D556DA9}"/>
            </c:ext>
          </c:extLst>
        </c:ser>
        <c:ser>
          <c:idx val="1"/>
          <c:order val="1"/>
          <c:tx>
            <c:strRef>
              <c:f>DID!$C$3:$C$4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DID!$A$5:$A$12</c:f>
              <c:strCache>
                <c:ptCount val="7"/>
                <c:pt idx="0">
                  <c:v>Yalimo</c:v>
                </c:pt>
                <c:pt idx="1">
                  <c:v>Lanny Jaya</c:v>
                </c:pt>
                <c:pt idx="2">
                  <c:v>Nduga</c:v>
                </c:pt>
                <c:pt idx="3">
                  <c:v>Dogiyai</c:v>
                </c:pt>
                <c:pt idx="4">
                  <c:v>Puncak</c:v>
                </c:pt>
                <c:pt idx="5">
                  <c:v>Intan Jaya</c:v>
                </c:pt>
                <c:pt idx="6">
                  <c:v>Deiyai</c:v>
                </c:pt>
              </c:strCache>
            </c:strRef>
          </c:cat>
          <c:val>
            <c:numRef>
              <c:f>DID!$C$5:$C$12</c:f>
              <c:numCache>
                <c:formatCode>_(* #,##0_);_(* \(#,##0\);_(* "-"??_);_(@_)</c:formatCode>
                <c:ptCount val="7"/>
                <c:pt idx="0">
                  <c:v>40911361</c:v>
                </c:pt>
                <c:pt idx="1">
                  <c:v>0</c:v>
                </c:pt>
                <c:pt idx="2">
                  <c:v>0</c:v>
                </c:pt>
                <c:pt idx="3">
                  <c:v>0</c:v>
                </c:pt>
                <c:pt idx="4">
                  <c:v>0</c:v>
                </c:pt>
                <c:pt idx="5">
                  <c:v>0</c:v>
                </c:pt>
                <c:pt idx="6">
                  <c:v>0</c:v>
                </c:pt>
              </c:numCache>
            </c:numRef>
          </c:val>
          <c:extLst>
            <c:ext xmlns:c16="http://schemas.microsoft.com/office/drawing/2014/chart" uri="{C3380CC4-5D6E-409C-BE32-E72D297353CC}">
              <c16:uniqueId val="{00000001-AF26-4D7A-88C7-E6BA9A77A604}"/>
            </c:ext>
          </c:extLst>
        </c:ser>
        <c:ser>
          <c:idx val="2"/>
          <c:order val="2"/>
          <c:tx>
            <c:strRef>
              <c:f>DID!$D$3:$D$4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DID!$A$5:$A$12</c:f>
              <c:strCache>
                <c:ptCount val="7"/>
                <c:pt idx="0">
                  <c:v>Yalimo</c:v>
                </c:pt>
                <c:pt idx="1">
                  <c:v>Lanny Jaya</c:v>
                </c:pt>
                <c:pt idx="2">
                  <c:v>Nduga</c:v>
                </c:pt>
                <c:pt idx="3">
                  <c:v>Dogiyai</c:v>
                </c:pt>
                <c:pt idx="4">
                  <c:v>Puncak</c:v>
                </c:pt>
                <c:pt idx="5">
                  <c:v>Intan Jaya</c:v>
                </c:pt>
                <c:pt idx="6">
                  <c:v>Deiyai</c:v>
                </c:pt>
              </c:strCache>
            </c:strRef>
          </c:cat>
          <c:val>
            <c:numRef>
              <c:f>DID!$D$5:$D$12</c:f>
              <c:numCache>
                <c:formatCode>_(* #,##0_);_(* \(#,##0\);_(* "-"??_);_(@_)</c:formatCode>
                <c:ptCount val="7"/>
                <c:pt idx="1">
                  <c:v>0</c:v>
                </c:pt>
                <c:pt idx="2">
                  <c:v>0</c:v>
                </c:pt>
                <c:pt idx="3">
                  <c:v>3320485</c:v>
                </c:pt>
                <c:pt idx="4">
                  <c:v>0</c:v>
                </c:pt>
                <c:pt idx="5">
                  <c:v>0</c:v>
                </c:pt>
                <c:pt idx="6">
                  <c:v>1186863</c:v>
                </c:pt>
              </c:numCache>
            </c:numRef>
          </c:val>
          <c:extLst>
            <c:ext xmlns:c16="http://schemas.microsoft.com/office/drawing/2014/chart" uri="{C3380CC4-5D6E-409C-BE32-E72D297353CC}">
              <c16:uniqueId val="{00000001-4827-41AC-98BF-16DFCA8ACD00}"/>
            </c:ext>
          </c:extLst>
        </c:ser>
        <c:dLbls>
          <c:dLblPos val="inEnd"/>
          <c:showLegendKey val="0"/>
          <c:showVal val="1"/>
          <c:showCatName val="0"/>
          <c:showSerName val="0"/>
          <c:showPercent val="0"/>
          <c:showBubbleSize val="0"/>
        </c:dLbls>
        <c:gapWidth val="182"/>
        <c:axId val="2060356079"/>
        <c:axId val="2060357743"/>
      </c:barChart>
      <c:catAx>
        <c:axId val="20603560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2060357743"/>
        <c:crosses val="autoZero"/>
        <c:auto val="1"/>
        <c:lblAlgn val="ctr"/>
        <c:lblOffset val="100"/>
        <c:noMultiLvlLbl val="0"/>
      </c:catAx>
      <c:valAx>
        <c:axId val="2060357743"/>
        <c:scaling>
          <c:orientation val="minMax"/>
        </c:scaling>
        <c:delete val="1"/>
        <c:axPos val="b"/>
        <c:numFmt formatCode="_(* #,##0_);_(* \(#,##0\);_(* &quot;-&quot;??_);_(@_)" sourceLinked="1"/>
        <c:majorTickMark val="none"/>
        <c:minorTickMark val="none"/>
        <c:tickLblPos val="nextTo"/>
        <c:crossAx val="2060356079"/>
        <c:crosses val="autoZero"/>
        <c:crossBetween val="between"/>
      </c:valAx>
      <c:spPr>
        <a:noFill/>
        <a:ln>
          <a:noFill/>
        </a:ln>
        <a:effectLst/>
      </c:spPr>
    </c:plotArea>
    <c:legend>
      <c:legendPos val="t"/>
      <c:layout>
        <c:manualLayout>
          <c:xMode val="edge"/>
          <c:yMode val="edge"/>
          <c:x val="0.69682223436740665"/>
          <c:y val="0"/>
          <c:w val="0.30317776563259341"/>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[cheker Dashboard Dapil - Papua - 31-Agustus-2022.xlsx]Dana_Desa!PivotTable4</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773424856213296"/>
          <c:y val="6.9444444444444448E-2"/>
          <c:w val="0.7111159725491919"/>
          <c:h val="0.9"/>
        </c:manualLayout>
      </c:layout>
      <c:barChart>
        <c:barDir val="bar"/>
        <c:grouping val="clustered"/>
        <c:varyColors val="0"/>
        <c:ser>
          <c:idx val="0"/>
          <c:order val="0"/>
          <c:tx>
            <c:strRef>
              <c:f>Dana_Desa!$B$3:$B$4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Dana_Desa!$A$5:$A$12</c:f>
              <c:strCache>
                <c:ptCount val="7"/>
                <c:pt idx="0">
                  <c:v>Yalimo</c:v>
                </c:pt>
                <c:pt idx="1">
                  <c:v>Lanny Jaya</c:v>
                </c:pt>
                <c:pt idx="2">
                  <c:v>Nduga</c:v>
                </c:pt>
                <c:pt idx="3">
                  <c:v>Dogiyai</c:v>
                </c:pt>
                <c:pt idx="4">
                  <c:v>Puncak</c:v>
                </c:pt>
                <c:pt idx="5">
                  <c:v>Intan Jaya</c:v>
                </c:pt>
                <c:pt idx="6">
                  <c:v>Deiyai</c:v>
                </c:pt>
              </c:strCache>
            </c:strRef>
          </c:cat>
          <c:val>
            <c:numRef>
              <c:f>Dana_Desa!$B$5:$B$12</c:f>
              <c:numCache>
                <c:formatCode>_(* #,##0_);_(* \(#,##0\);_(* "-"??_);_(@_)</c:formatCode>
                <c:ptCount val="7"/>
                <c:pt idx="0">
                  <c:v>246628196</c:v>
                </c:pt>
                <c:pt idx="1">
                  <c:v>346062585</c:v>
                </c:pt>
                <c:pt idx="2">
                  <c:v>216457263</c:v>
                </c:pt>
                <c:pt idx="3">
                  <c:v>116055432</c:v>
                </c:pt>
                <c:pt idx="4">
                  <c:v>213411610</c:v>
                </c:pt>
                <c:pt idx="5">
                  <c:v>142477523</c:v>
                </c:pt>
                <c:pt idx="6">
                  <c:v>93708402</c:v>
                </c:pt>
              </c:numCache>
            </c:numRef>
          </c:val>
          <c:extLst>
            <c:ext xmlns:c16="http://schemas.microsoft.com/office/drawing/2014/chart" uri="{C3380CC4-5D6E-409C-BE32-E72D297353CC}">
              <c16:uniqueId val="{00000000-2DC4-4558-A296-673BBF37016F}"/>
            </c:ext>
          </c:extLst>
        </c:ser>
        <c:ser>
          <c:idx val="1"/>
          <c:order val="1"/>
          <c:tx>
            <c:strRef>
              <c:f>Dana_Desa!$C$3:$C$4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Dana_Desa!$A$5:$A$12</c:f>
              <c:strCache>
                <c:ptCount val="7"/>
                <c:pt idx="0">
                  <c:v>Yalimo</c:v>
                </c:pt>
                <c:pt idx="1">
                  <c:v>Lanny Jaya</c:v>
                </c:pt>
                <c:pt idx="2">
                  <c:v>Nduga</c:v>
                </c:pt>
                <c:pt idx="3">
                  <c:v>Dogiyai</c:v>
                </c:pt>
                <c:pt idx="4">
                  <c:v>Puncak</c:v>
                </c:pt>
                <c:pt idx="5">
                  <c:v>Intan Jaya</c:v>
                </c:pt>
                <c:pt idx="6">
                  <c:v>Deiyai</c:v>
                </c:pt>
              </c:strCache>
            </c:strRef>
          </c:cat>
          <c:val>
            <c:numRef>
              <c:f>Dana_Desa!$C$5:$C$12</c:f>
              <c:numCache>
                <c:formatCode>_(* #,##0_);_(* \(#,##0\);_(* "-"??_);_(@_)</c:formatCode>
                <c:ptCount val="7"/>
                <c:pt idx="0">
                  <c:v>246628196</c:v>
                </c:pt>
                <c:pt idx="1">
                  <c:v>346062585</c:v>
                </c:pt>
                <c:pt idx="2">
                  <c:v>216457263</c:v>
                </c:pt>
                <c:pt idx="3">
                  <c:v>119398513</c:v>
                </c:pt>
                <c:pt idx="4">
                  <c:v>219651453</c:v>
                </c:pt>
                <c:pt idx="5">
                  <c:v>149227914</c:v>
                </c:pt>
                <c:pt idx="6">
                  <c:v>96311368</c:v>
                </c:pt>
              </c:numCache>
            </c:numRef>
          </c:val>
          <c:extLst>
            <c:ext xmlns:c16="http://schemas.microsoft.com/office/drawing/2014/chart" uri="{C3380CC4-5D6E-409C-BE32-E72D297353CC}">
              <c16:uniqueId val="{00000001-75F7-4860-834F-6AA7D16C100B}"/>
            </c:ext>
          </c:extLst>
        </c:ser>
        <c:ser>
          <c:idx val="2"/>
          <c:order val="2"/>
          <c:tx>
            <c:strRef>
              <c:f>Dana_Desa!$D$3:$D$4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Dana_Desa!$A$5:$A$12</c:f>
              <c:strCache>
                <c:ptCount val="7"/>
                <c:pt idx="0">
                  <c:v>Yalimo</c:v>
                </c:pt>
                <c:pt idx="1">
                  <c:v>Lanny Jaya</c:v>
                </c:pt>
                <c:pt idx="2">
                  <c:v>Nduga</c:v>
                </c:pt>
                <c:pt idx="3">
                  <c:v>Dogiyai</c:v>
                </c:pt>
                <c:pt idx="4">
                  <c:v>Puncak</c:v>
                </c:pt>
                <c:pt idx="5">
                  <c:v>Intan Jaya</c:v>
                </c:pt>
                <c:pt idx="6">
                  <c:v>Deiyai</c:v>
                </c:pt>
              </c:strCache>
            </c:strRef>
          </c:cat>
          <c:val>
            <c:numRef>
              <c:f>Dana_Desa!$D$5:$D$12</c:f>
              <c:numCache>
                <c:formatCode>_(* #,##0_);_(* \(#,##0\);_(* "-"??_);_(@_)</c:formatCode>
                <c:ptCount val="7"/>
                <c:pt idx="0">
                  <c:v>222973148</c:v>
                </c:pt>
                <c:pt idx="1">
                  <c:v>333997270</c:v>
                </c:pt>
                <c:pt idx="2">
                  <c:v>206758951</c:v>
                </c:pt>
                <c:pt idx="3">
                  <c:v>94115790</c:v>
                </c:pt>
                <c:pt idx="4">
                  <c:v>179806592</c:v>
                </c:pt>
                <c:pt idx="5">
                  <c:v>104172965</c:v>
                </c:pt>
                <c:pt idx="6">
                  <c:v>71670323</c:v>
                </c:pt>
              </c:numCache>
            </c:numRef>
          </c:val>
          <c:extLst>
            <c:ext xmlns:c16="http://schemas.microsoft.com/office/drawing/2014/chart" uri="{C3380CC4-5D6E-409C-BE32-E72D297353CC}">
              <c16:uniqueId val="{00000001-3CFF-4996-A730-CD2EDBD6AD0F}"/>
            </c:ext>
          </c:extLst>
        </c:ser>
        <c:dLbls>
          <c:dLblPos val="inEnd"/>
          <c:showLegendKey val="0"/>
          <c:showVal val="1"/>
          <c:showCatName val="0"/>
          <c:showSerName val="0"/>
          <c:showPercent val="0"/>
          <c:showBubbleSize val="0"/>
        </c:dLbls>
        <c:gapWidth val="182"/>
        <c:axId val="2060241263"/>
        <c:axId val="2060261647"/>
      </c:barChart>
      <c:catAx>
        <c:axId val="20602412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2060261647"/>
        <c:crosses val="autoZero"/>
        <c:auto val="1"/>
        <c:lblAlgn val="ctr"/>
        <c:lblOffset val="100"/>
        <c:noMultiLvlLbl val="0"/>
      </c:catAx>
      <c:valAx>
        <c:axId val="2060261647"/>
        <c:scaling>
          <c:orientation val="minMax"/>
        </c:scaling>
        <c:delete val="1"/>
        <c:axPos val="b"/>
        <c:numFmt formatCode="_(* #,##0_);_(* \(#,##0\);_(* &quot;-&quot;??_);_(@_)" sourceLinked="1"/>
        <c:majorTickMark val="none"/>
        <c:minorTickMark val="none"/>
        <c:tickLblPos val="nextTo"/>
        <c:crossAx val="2060241263"/>
        <c:crosses val="autoZero"/>
        <c:crossBetween val="between"/>
      </c:valAx>
      <c:spPr>
        <a:noFill/>
        <a:ln>
          <a:noFill/>
        </a:ln>
        <a:effectLst/>
      </c:spPr>
    </c:plotArea>
    <c:legend>
      <c:legendPos val="t"/>
      <c:layout>
        <c:manualLayout>
          <c:xMode val="edge"/>
          <c:yMode val="edge"/>
          <c:x val="0.70835378417536299"/>
          <c:y val="0"/>
          <c:w val="0.29164621582463701"/>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[cheker Dashboard Dapil - Papua - 31-Agustus-2022.xlsx]DBH!PivotTable5</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004341987534196"/>
          <c:y val="6.9444444444444448E-2"/>
          <c:w val="0.71880680123598273"/>
          <c:h val="0.9"/>
        </c:manualLayout>
      </c:layout>
      <c:barChart>
        <c:barDir val="bar"/>
        <c:grouping val="clustered"/>
        <c:varyColors val="0"/>
        <c:ser>
          <c:idx val="0"/>
          <c:order val="0"/>
          <c:tx>
            <c:strRef>
              <c:f>DBH!$B$3:$B$4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DBH!$A$5:$A$12</c:f>
              <c:strCache>
                <c:ptCount val="7"/>
                <c:pt idx="0">
                  <c:v>Yalimo</c:v>
                </c:pt>
                <c:pt idx="1">
                  <c:v>Lanny Jaya</c:v>
                </c:pt>
                <c:pt idx="2">
                  <c:v>Nduga</c:v>
                </c:pt>
                <c:pt idx="3">
                  <c:v>Dogiyai</c:v>
                </c:pt>
                <c:pt idx="4">
                  <c:v>Puncak</c:v>
                </c:pt>
                <c:pt idx="5">
                  <c:v>Intan Jaya</c:v>
                </c:pt>
                <c:pt idx="6">
                  <c:v>Deiyai</c:v>
                </c:pt>
              </c:strCache>
            </c:strRef>
          </c:cat>
          <c:val>
            <c:numRef>
              <c:f>DBH!$B$5:$B$12</c:f>
              <c:numCache>
                <c:formatCode>_(* #,##0_);_(* \(#,##0\);_(* "-"??_);_(@_)</c:formatCode>
                <c:ptCount val="7"/>
                <c:pt idx="0">
                  <c:v>3148846</c:v>
                </c:pt>
                <c:pt idx="1">
                  <c:v>3320046</c:v>
                </c:pt>
                <c:pt idx="2">
                  <c:v>3159924</c:v>
                </c:pt>
                <c:pt idx="3">
                  <c:v>3345065</c:v>
                </c:pt>
                <c:pt idx="4">
                  <c:v>3512025</c:v>
                </c:pt>
                <c:pt idx="5">
                  <c:v>4279775</c:v>
                </c:pt>
                <c:pt idx="6">
                  <c:v>3141937</c:v>
                </c:pt>
              </c:numCache>
            </c:numRef>
          </c:val>
          <c:extLst>
            <c:ext xmlns:c16="http://schemas.microsoft.com/office/drawing/2014/chart" uri="{C3380CC4-5D6E-409C-BE32-E72D297353CC}">
              <c16:uniqueId val="{00000000-0AAF-487B-89BF-CC156E888048}"/>
            </c:ext>
          </c:extLst>
        </c:ser>
        <c:ser>
          <c:idx val="1"/>
          <c:order val="1"/>
          <c:tx>
            <c:strRef>
              <c:f>DBH!$C$3:$C$4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DBH!$A$5:$A$12</c:f>
              <c:strCache>
                <c:ptCount val="7"/>
                <c:pt idx="0">
                  <c:v>Yalimo</c:v>
                </c:pt>
                <c:pt idx="1">
                  <c:v>Lanny Jaya</c:v>
                </c:pt>
                <c:pt idx="2">
                  <c:v>Nduga</c:v>
                </c:pt>
                <c:pt idx="3">
                  <c:v>Dogiyai</c:v>
                </c:pt>
                <c:pt idx="4">
                  <c:v>Puncak</c:v>
                </c:pt>
                <c:pt idx="5">
                  <c:v>Intan Jaya</c:v>
                </c:pt>
                <c:pt idx="6">
                  <c:v>Deiyai</c:v>
                </c:pt>
              </c:strCache>
            </c:strRef>
          </c:cat>
          <c:val>
            <c:numRef>
              <c:f>DBH!$C$5:$C$12</c:f>
              <c:numCache>
                <c:formatCode>_(* #,##0_);_(* \(#,##0\);_(* "-"??_);_(@_)</c:formatCode>
                <c:ptCount val="7"/>
                <c:pt idx="0">
                  <c:v>2842052</c:v>
                </c:pt>
                <c:pt idx="1">
                  <c:v>2938256</c:v>
                </c:pt>
                <c:pt idx="2">
                  <c:v>2868479</c:v>
                </c:pt>
                <c:pt idx="3">
                  <c:v>3149278</c:v>
                </c:pt>
                <c:pt idx="4">
                  <c:v>3155792</c:v>
                </c:pt>
                <c:pt idx="5">
                  <c:v>3085529</c:v>
                </c:pt>
                <c:pt idx="6">
                  <c:v>3559849</c:v>
                </c:pt>
              </c:numCache>
            </c:numRef>
          </c:val>
          <c:extLst>
            <c:ext xmlns:c16="http://schemas.microsoft.com/office/drawing/2014/chart" uri="{C3380CC4-5D6E-409C-BE32-E72D297353CC}">
              <c16:uniqueId val="{00000001-011D-4146-B891-B6079B690B94}"/>
            </c:ext>
          </c:extLst>
        </c:ser>
        <c:ser>
          <c:idx val="2"/>
          <c:order val="2"/>
          <c:tx>
            <c:strRef>
              <c:f>DBH!$D$3:$D$4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DBH!$A$5:$A$12</c:f>
              <c:strCache>
                <c:ptCount val="7"/>
                <c:pt idx="0">
                  <c:v>Yalimo</c:v>
                </c:pt>
                <c:pt idx="1">
                  <c:v>Lanny Jaya</c:v>
                </c:pt>
                <c:pt idx="2">
                  <c:v>Nduga</c:v>
                </c:pt>
                <c:pt idx="3">
                  <c:v>Dogiyai</c:v>
                </c:pt>
                <c:pt idx="4">
                  <c:v>Puncak</c:v>
                </c:pt>
                <c:pt idx="5">
                  <c:v>Intan Jaya</c:v>
                </c:pt>
                <c:pt idx="6">
                  <c:v>Deiyai</c:v>
                </c:pt>
              </c:strCache>
            </c:strRef>
          </c:cat>
          <c:val>
            <c:numRef>
              <c:f>DBH!$D$5:$D$12</c:f>
              <c:numCache>
                <c:formatCode>_(* #,##0_);_(* \(#,##0\);_(* "-"??_);_(@_)</c:formatCode>
                <c:ptCount val="7"/>
                <c:pt idx="0">
                  <c:v>3227140</c:v>
                </c:pt>
                <c:pt idx="1">
                  <c:v>3213964</c:v>
                </c:pt>
                <c:pt idx="2">
                  <c:v>3126203</c:v>
                </c:pt>
                <c:pt idx="3">
                  <c:v>3317705</c:v>
                </c:pt>
                <c:pt idx="4">
                  <c:v>3492183</c:v>
                </c:pt>
                <c:pt idx="5">
                  <c:v>4204619</c:v>
                </c:pt>
                <c:pt idx="6">
                  <c:v>3628183</c:v>
                </c:pt>
              </c:numCache>
            </c:numRef>
          </c:val>
          <c:extLst>
            <c:ext xmlns:c16="http://schemas.microsoft.com/office/drawing/2014/chart" uri="{C3380CC4-5D6E-409C-BE32-E72D297353CC}">
              <c16:uniqueId val="{00000001-624D-43A7-BB05-2113D958DC8C}"/>
            </c:ext>
          </c:extLst>
        </c:ser>
        <c:dLbls>
          <c:dLblPos val="inEnd"/>
          <c:showLegendKey val="0"/>
          <c:showVal val="1"/>
          <c:showCatName val="0"/>
          <c:showSerName val="0"/>
          <c:showPercent val="0"/>
          <c:showBubbleSize val="0"/>
        </c:dLbls>
        <c:gapWidth val="182"/>
        <c:axId val="2060303663"/>
        <c:axId val="2060296175"/>
      </c:barChart>
      <c:catAx>
        <c:axId val="20603036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2060296175"/>
        <c:crosses val="autoZero"/>
        <c:auto val="1"/>
        <c:lblAlgn val="ctr"/>
        <c:lblOffset val="100"/>
        <c:noMultiLvlLbl val="0"/>
      </c:catAx>
      <c:valAx>
        <c:axId val="2060296175"/>
        <c:scaling>
          <c:orientation val="minMax"/>
        </c:scaling>
        <c:delete val="1"/>
        <c:axPos val="b"/>
        <c:numFmt formatCode="_(* #,##0_);_(* \(#,##0\);_(* &quot;-&quot;??_);_(@_)" sourceLinked="1"/>
        <c:majorTickMark val="none"/>
        <c:minorTickMark val="none"/>
        <c:tickLblPos val="nextTo"/>
        <c:crossAx val="2060303663"/>
        <c:crosses val="autoZero"/>
        <c:crossBetween val="between"/>
      </c:valAx>
      <c:spPr>
        <a:noFill/>
        <a:ln>
          <a:noFill/>
        </a:ln>
        <a:effectLst/>
      </c:spPr>
    </c:plotArea>
    <c:legend>
      <c:legendPos val="t"/>
      <c:layout>
        <c:manualLayout>
          <c:xMode val="edge"/>
          <c:yMode val="edge"/>
          <c:x val="0.7095222451163995"/>
          <c:y val="0"/>
          <c:w val="0.2904777548836005"/>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[cheker Dashboard Dapil - Papua - 31-Agustus-2022.xlsx]DBH!PivotTable7</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004341987534196"/>
          <c:y val="6.6666666666666666E-2"/>
          <c:w val="0.71880680123598273"/>
          <c:h val="0.9027777777777779"/>
        </c:manualLayout>
      </c:layout>
      <c:barChart>
        <c:barDir val="bar"/>
        <c:grouping val="clustered"/>
        <c:varyColors val="0"/>
        <c:ser>
          <c:idx val="0"/>
          <c:order val="0"/>
          <c:tx>
            <c:strRef>
              <c:f>DBH!$G$3:$G$4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DBH!$F$5:$F$12</c:f>
              <c:strCache>
                <c:ptCount val="7"/>
                <c:pt idx="0">
                  <c:v>Yalimo</c:v>
                </c:pt>
                <c:pt idx="1">
                  <c:v>Lanny Jaya</c:v>
                </c:pt>
                <c:pt idx="2">
                  <c:v>Nduga</c:v>
                </c:pt>
                <c:pt idx="3">
                  <c:v>Dogiyai</c:v>
                </c:pt>
                <c:pt idx="4">
                  <c:v>Puncak</c:v>
                </c:pt>
                <c:pt idx="5">
                  <c:v>Intan Jaya</c:v>
                </c:pt>
                <c:pt idx="6">
                  <c:v>Deiyai</c:v>
                </c:pt>
              </c:strCache>
            </c:strRef>
          </c:cat>
          <c:val>
            <c:numRef>
              <c:f>DBH!$G$5:$G$12</c:f>
              <c:numCache>
                <c:formatCode>_(* #,##0_);_(* \(#,##0\);_(* "-"??_);_(@_)</c:formatCode>
                <c:ptCount val="7"/>
                <c:pt idx="0">
                  <c:v>3662037</c:v>
                </c:pt>
                <c:pt idx="1">
                  <c:v>3919826</c:v>
                </c:pt>
                <c:pt idx="2">
                  <c:v>4081159</c:v>
                </c:pt>
                <c:pt idx="3">
                  <c:v>4602381</c:v>
                </c:pt>
                <c:pt idx="4">
                  <c:v>5142679</c:v>
                </c:pt>
                <c:pt idx="5">
                  <c:v>4747460</c:v>
                </c:pt>
                <c:pt idx="6">
                  <c:v>6117770</c:v>
                </c:pt>
              </c:numCache>
            </c:numRef>
          </c:val>
          <c:extLst>
            <c:ext xmlns:c16="http://schemas.microsoft.com/office/drawing/2014/chart" uri="{C3380CC4-5D6E-409C-BE32-E72D297353CC}">
              <c16:uniqueId val="{00000000-082D-4AD8-B0F5-283A8578C526}"/>
            </c:ext>
          </c:extLst>
        </c:ser>
        <c:ser>
          <c:idx val="1"/>
          <c:order val="1"/>
          <c:tx>
            <c:strRef>
              <c:f>DBH!$H$3:$H$4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DBH!$F$5:$F$12</c:f>
              <c:strCache>
                <c:ptCount val="7"/>
                <c:pt idx="0">
                  <c:v>Yalimo</c:v>
                </c:pt>
                <c:pt idx="1">
                  <c:v>Lanny Jaya</c:v>
                </c:pt>
                <c:pt idx="2">
                  <c:v>Nduga</c:v>
                </c:pt>
                <c:pt idx="3">
                  <c:v>Dogiyai</c:v>
                </c:pt>
                <c:pt idx="4">
                  <c:v>Puncak</c:v>
                </c:pt>
                <c:pt idx="5">
                  <c:v>Intan Jaya</c:v>
                </c:pt>
                <c:pt idx="6">
                  <c:v>Deiyai</c:v>
                </c:pt>
              </c:strCache>
            </c:strRef>
          </c:cat>
          <c:val>
            <c:numRef>
              <c:f>DBH!$H$5:$H$12</c:f>
              <c:numCache>
                <c:formatCode>_(* #,##0_);_(* \(#,##0\);_(* "-"??_);_(@_)</c:formatCode>
                <c:ptCount val="7"/>
                <c:pt idx="0">
                  <c:v>3782609</c:v>
                </c:pt>
                <c:pt idx="1">
                  <c:v>3982304</c:v>
                </c:pt>
                <c:pt idx="2">
                  <c:v>4238360</c:v>
                </c:pt>
                <c:pt idx="3">
                  <c:v>4657685</c:v>
                </c:pt>
                <c:pt idx="4">
                  <c:v>5042437</c:v>
                </c:pt>
                <c:pt idx="5">
                  <c:v>4583981</c:v>
                </c:pt>
                <c:pt idx="6">
                  <c:v>6482721</c:v>
                </c:pt>
              </c:numCache>
            </c:numRef>
          </c:val>
          <c:extLst>
            <c:ext xmlns:c16="http://schemas.microsoft.com/office/drawing/2014/chart" uri="{C3380CC4-5D6E-409C-BE32-E72D297353CC}">
              <c16:uniqueId val="{00000001-8EC9-4F84-8FFB-54DA7A801D16}"/>
            </c:ext>
          </c:extLst>
        </c:ser>
        <c:ser>
          <c:idx val="2"/>
          <c:order val="2"/>
          <c:tx>
            <c:strRef>
              <c:f>DBH!$I$3:$I$4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DBH!$F$5:$F$12</c:f>
              <c:strCache>
                <c:ptCount val="7"/>
                <c:pt idx="0">
                  <c:v>Yalimo</c:v>
                </c:pt>
                <c:pt idx="1">
                  <c:v>Lanny Jaya</c:v>
                </c:pt>
                <c:pt idx="2">
                  <c:v>Nduga</c:v>
                </c:pt>
                <c:pt idx="3">
                  <c:v>Dogiyai</c:v>
                </c:pt>
                <c:pt idx="4">
                  <c:v>Puncak</c:v>
                </c:pt>
                <c:pt idx="5">
                  <c:v>Intan Jaya</c:v>
                </c:pt>
                <c:pt idx="6">
                  <c:v>Deiyai</c:v>
                </c:pt>
              </c:strCache>
            </c:strRef>
          </c:cat>
          <c:val>
            <c:numRef>
              <c:f>DBH!$I$5:$I$12</c:f>
              <c:numCache>
                <c:formatCode>_(* #,##0_);_(* \(#,##0\);_(* "-"??_);_(@_)</c:formatCode>
                <c:ptCount val="7"/>
                <c:pt idx="0">
                  <c:v>4975963</c:v>
                </c:pt>
                <c:pt idx="1">
                  <c:v>4992077</c:v>
                </c:pt>
                <c:pt idx="2">
                  <c:v>5469757</c:v>
                </c:pt>
                <c:pt idx="3">
                  <c:v>5649943</c:v>
                </c:pt>
                <c:pt idx="4">
                  <c:v>5790097</c:v>
                </c:pt>
                <c:pt idx="5">
                  <c:v>5414076</c:v>
                </c:pt>
                <c:pt idx="6">
                  <c:v>7006210</c:v>
                </c:pt>
              </c:numCache>
            </c:numRef>
          </c:val>
          <c:extLst>
            <c:ext xmlns:c16="http://schemas.microsoft.com/office/drawing/2014/chart" uri="{C3380CC4-5D6E-409C-BE32-E72D297353CC}">
              <c16:uniqueId val="{00000001-6128-4F1A-86B4-273292CA6CA5}"/>
            </c:ext>
          </c:extLst>
        </c:ser>
        <c:dLbls>
          <c:dLblPos val="inEnd"/>
          <c:showLegendKey val="0"/>
          <c:showVal val="1"/>
          <c:showCatName val="0"/>
          <c:showSerName val="0"/>
          <c:showPercent val="0"/>
          <c:showBubbleSize val="0"/>
        </c:dLbls>
        <c:gapWidth val="182"/>
        <c:axId val="77369327"/>
        <c:axId val="77361423"/>
      </c:barChart>
      <c:catAx>
        <c:axId val="773693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77361423"/>
        <c:crosses val="autoZero"/>
        <c:auto val="1"/>
        <c:lblAlgn val="ctr"/>
        <c:lblOffset val="100"/>
        <c:noMultiLvlLbl val="0"/>
      </c:catAx>
      <c:valAx>
        <c:axId val="77361423"/>
        <c:scaling>
          <c:orientation val="minMax"/>
        </c:scaling>
        <c:delete val="1"/>
        <c:axPos val="b"/>
        <c:numFmt formatCode="_(* #,##0_);_(* \(#,##0\);_(* &quot;-&quot;??_);_(@_)" sourceLinked="1"/>
        <c:majorTickMark val="none"/>
        <c:minorTickMark val="none"/>
        <c:tickLblPos val="nextTo"/>
        <c:crossAx val="77369327"/>
        <c:crosses val="autoZero"/>
        <c:crossBetween val="between"/>
      </c:valAx>
      <c:spPr>
        <a:noFill/>
        <a:ln>
          <a:noFill/>
        </a:ln>
        <a:effectLst/>
      </c:spPr>
    </c:plotArea>
    <c:legend>
      <c:legendPos val="t"/>
      <c:layout>
        <c:manualLayout>
          <c:xMode val="edge"/>
          <c:yMode val="edge"/>
          <c:x val="0.70764995223510929"/>
          <c:y val="1.1905074365704284E-3"/>
          <c:w val="0.29235004776489082"/>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[cheker Dashboard Dapil - Papua - 31-Agustus-2022.xlsx]DBH!PivotTable8</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5812071270364423"/>
          <c:y val="7.2222222222222215E-2"/>
          <c:w val="0.72072950840768057"/>
          <c:h val="0.89722222222222214"/>
        </c:manualLayout>
      </c:layout>
      <c:barChart>
        <c:barDir val="bar"/>
        <c:grouping val="clustered"/>
        <c:varyColors val="0"/>
        <c:ser>
          <c:idx val="0"/>
          <c:order val="0"/>
          <c:tx>
            <c:strRef>
              <c:f>DBH!$L$3:$L$4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DBH!$K$5:$K$12</c:f>
              <c:strCache>
                <c:ptCount val="7"/>
                <c:pt idx="0">
                  <c:v>Yalimo</c:v>
                </c:pt>
                <c:pt idx="1">
                  <c:v>Lanny Jaya</c:v>
                </c:pt>
                <c:pt idx="2">
                  <c:v>Nduga</c:v>
                </c:pt>
                <c:pt idx="3">
                  <c:v>Dogiyai</c:v>
                </c:pt>
                <c:pt idx="4">
                  <c:v>Puncak</c:v>
                </c:pt>
                <c:pt idx="5">
                  <c:v>Intan Jaya</c:v>
                </c:pt>
                <c:pt idx="6">
                  <c:v>Deiyai</c:v>
                </c:pt>
              </c:strCache>
            </c:strRef>
          </c:cat>
          <c:val>
            <c:numRef>
              <c:f>DBH!$L$5:$L$12</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8928-4800-9A54-E67E0A5B33D8}"/>
            </c:ext>
          </c:extLst>
        </c:ser>
        <c:ser>
          <c:idx val="1"/>
          <c:order val="1"/>
          <c:tx>
            <c:strRef>
              <c:f>DBH!$M$3:$M$4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DBH!$K$5:$K$12</c:f>
              <c:strCache>
                <c:ptCount val="7"/>
                <c:pt idx="0">
                  <c:v>Yalimo</c:v>
                </c:pt>
                <c:pt idx="1">
                  <c:v>Lanny Jaya</c:v>
                </c:pt>
                <c:pt idx="2">
                  <c:v>Nduga</c:v>
                </c:pt>
                <c:pt idx="3">
                  <c:v>Dogiyai</c:v>
                </c:pt>
                <c:pt idx="4">
                  <c:v>Puncak</c:v>
                </c:pt>
                <c:pt idx="5">
                  <c:v>Intan Jaya</c:v>
                </c:pt>
                <c:pt idx="6">
                  <c:v>Deiyai</c:v>
                </c:pt>
              </c:strCache>
            </c:strRef>
          </c:cat>
          <c:val>
            <c:numRef>
              <c:f>DBH!$M$5:$M$12</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E079-433E-9387-0DCA0DF0E6DB}"/>
            </c:ext>
          </c:extLst>
        </c:ser>
        <c:ser>
          <c:idx val="2"/>
          <c:order val="2"/>
          <c:tx>
            <c:strRef>
              <c:f>DBH!$N$3:$N$4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DBH!$K$5:$K$12</c:f>
              <c:strCache>
                <c:ptCount val="7"/>
                <c:pt idx="0">
                  <c:v>Yalimo</c:v>
                </c:pt>
                <c:pt idx="1">
                  <c:v>Lanny Jaya</c:v>
                </c:pt>
                <c:pt idx="2">
                  <c:v>Nduga</c:v>
                </c:pt>
                <c:pt idx="3">
                  <c:v>Dogiyai</c:v>
                </c:pt>
                <c:pt idx="4">
                  <c:v>Puncak</c:v>
                </c:pt>
                <c:pt idx="5">
                  <c:v>Intan Jaya</c:v>
                </c:pt>
                <c:pt idx="6">
                  <c:v>Deiyai</c:v>
                </c:pt>
              </c:strCache>
            </c:strRef>
          </c:cat>
          <c:val>
            <c:numRef>
              <c:f>DBH!$N$5:$N$12</c:f>
              <c:numCache>
                <c:formatCode>_(* #,##0_);_(* \(#,##0\);_(* "-"??_);_(@_)</c:formatCode>
                <c:ptCount val="7"/>
              </c:numCache>
            </c:numRef>
          </c:val>
          <c:extLst>
            <c:ext xmlns:c16="http://schemas.microsoft.com/office/drawing/2014/chart" uri="{C3380CC4-5D6E-409C-BE32-E72D297353CC}">
              <c16:uniqueId val="{00000001-4F0C-4012-B70E-A49422998E92}"/>
            </c:ext>
          </c:extLst>
        </c:ser>
        <c:dLbls>
          <c:dLblPos val="inEnd"/>
          <c:showLegendKey val="0"/>
          <c:showVal val="1"/>
          <c:showCatName val="0"/>
          <c:showSerName val="0"/>
          <c:showPercent val="0"/>
          <c:showBubbleSize val="0"/>
        </c:dLbls>
        <c:gapWidth val="182"/>
        <c:axId val="77316495"/>
        <c:axId val="77304847"/>
      </c:barChart>
      <c:catAx>
        <c:axId val="773164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77304847"/>
        <c:crosses val="autoZero"/>
        <c:auto val="1"/>
        <c:lblAlgn val="ctr"/>
        <c:lblOffset val="100"/>
        <c:noMultiLvlLbl val="0"/>
      </c:catAx>
      <c:valAx>
        <c:axId val="77304847"/>
        <c:scaling>
          <c:orientation val="minMax"/>
        </c:scaling>
        <c:delete val="1"/>
        <c:axPos val="b"/>
        <c:numFmt formatCode="_(* #,##0_);_(* \(#,##0\);_(* &quot;-&quot;??_);_(@_)" sourceLinked="1"/>
        <c:majorTickMark val="none"/>
        <c:minorTickMark val="none"/>
        <c:tickLblPos val="nextTo"/>
        <c:crossAx val="77316495"/>
        <c:crosses val="autoZero"/>
        <c:crossBetween val="between"/>
      </c:valAx>
      <c:spPr>
        <a:noFill/>
        <a:ln>
          <a:noFill/>
        </a:ln>
        <a:effectLst/>
      </c:spPr>
    </c:plotArea>
    <c:legend>
      <c:legendPos val="t"/>
      <c:layout>
        <c:manualLayout>
          <c:xMode val="edge"/>
          <c:yMode val="edge"/>
          <c:x val="0.70770036652551671"/>
          <c:y val="0"/>
          <c:w val="0.29229963347448323"/>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[cheker Dashboard Dapil - Papua - 31-Agustus-2022.xlsx]DBH!PivotTable9</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5721734312147726"/>
          <c:y val="6.9444444444444448E-2"/>
          <c:w val="0.72265221557937831"/>
          <c:h val="0.9"/>
        </c:manualLayout>
      </c:layout>
      <c:barChart>
        <c:barDir val="bar"/>
        <c:grouping val="clustered"/>
        <c:varyColors val="0"/>
        <c:ser>
          <c:idx val="0"/>
          <c:order val="0"/>
          <c:tx>
            <c:strRef>
              <c:f>DBH!$Q$3:$Q$4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DBH!$P$5:$P$12</c:f>
              <c:strCache>
                <c:ptCount val="7"/>
                <c:pt idx="0">
                  <c:v>Yalimo</c:v>
                </c:pt>
                <c:pt idx="1">
                  <c:v>Lanny Jaya</c:v>
                </c:pt>
                <c:pt idx="2">
                  <c:v>Nduga</c:v>
                </c:pt>
                <c:pt idx="3">
                  <c:v>Dogiyai</c:v>
                </c:pt>
                <c:pt idx="4">
                  <c:v>Puncak</c:v>
                </c:pt>
                <c:pt idx="5">
                  <c:v>Intan Jaya</c:v>
                </c:pt>
                <c:pt idx="6">
                  <c:v>Deiyai</c:v>
                </c:pt>
              </c:strCache>
            </c:strRef>
          </c:cat>
          <c:val>
            <c:numRef>
              <c:f>DBH!$Q$5:$Q$12</c:f>
              <c:numCache>
                <c:formatCode>_(* #,##0_);_(* \(#,##0\);_(* "-"??_);_(@_)</c:formatCode>
                <c:ptCount val="7"/>
                <c:pt idx="0">
                  <c:v>23432493</c:v>
                </c:pt>
                <c:pt idx="1">
                  <c:v>23432493</c:v>
                </c:pt>
                <c:pt idx="2">
                  <c:v>23432493</c:v>
                </c:pt>
                <c:pt idx="3">
                  <c:v>23432493</c:v>
                </c:pt>
                <c:pt idx="4">
                  <c:v>23870437</c:v>
                </c:pt>
                <c:pt idx="5">
                  <c:v>23432493</c:v>
                </c:pt>
                <c:pt idx="6">
                  <c:v>23432493</c:v>
                </c:pt>
              </c:numCache>
            </c:numRef>
          </c:val>
          <c:extLst>
            <c:ext xmlns:c16="http://schemas.microsoft.com/office/drawing/2014/chart" uri="{C3380CC4-5D6E-409C-BE32-E72D297353CC}">
              <c16:uniqueId val="{00000000-D87B-484F-A934-D6BAF57DE465}"/>
            </c:ext>
          </c:extLst>
        </c:ser>
        <c:ser>
          <c:idx val="1"/>
          <c:order val="1"/>
          <c:tx>
            <c:strRef>
              <c:f>DBH!$R$3:$R$4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DBH!$P$5:$P$12</c:f>
              <c:strCache>
                <c:ptCount val="7"/>
                <c:pt idx="0">
                  <c:v>Yalimo</c:v>
                </c:pt>
                <c:pt idx="1">
                  <c:v>Lanny Jaya</c:v>
                </c:pt>
                <c:pt idx="2">
                  <c:v>Nduga</c:v>
                </c:pt>
                <c:pt idx="3">
                  <c:v>Dogiyai</c:v>
                </c:pt>
                <c:pt idx="4">
                  <c:v>Puncak</c:v>
                </c:pt>
                <c:pt idx="5">
                  <c:v>Intan Jaya</c:v>
                </c:pt>
                <c:pt idx="6">
                  <c:v>Deiyai</c:v>
                </c:pt>
              </c:strCache>
            </c:strRef>
          </c:cat>
          <c:val>
            <c:numRef>
              <c:f>DBH!$R$5:$R$12</c:f>
              <c:numCache>
                <c:formatCode>_(* #,##0_);_(* \(#,##0\);_(* "-"??_);_(@_)</c:formatCode>
                <c:ptCount val="7"/>
                <c:pt idx="0">
                  <c:v>23017105</c:v>
                </c:pt>
                <c:pt idx="1">
                  <c:v>23017105</c:v>
                </c:pt>
                <c:pt idx="2">
                  <c:v>23017105</c:v>
                </c:pt>
                <c:pt idx="3">
                  <c:v>23017105</c:v>
                </c:pt>
                <c:pt idx="4">
                  <c:v>23017105</c:v>
                </c:pt>
                <c:pt idx="5">
                  <c:v>23017105</c:v>
                </c:pt>
                <c:pt idx="6">
                  <c:v>23017105</c:v>
                </c:pt>
              </c:numCache>
            </c:numRef>
          </c:val>
          <c:extLst>
            <c:ext xmlns:c16="http://schemas.microsoft.com/office/drawing/2014/chart" uri="{C3380CC4-5D6E-409C-BE32-E72D297353CC}">
              <c16:uniqueId val="{00000001-7203-427F-A66B-477C8EE92C30}"/>
            </c:ext>
          </c:extLst>
        </c:ser>
        <c:ser>
          <c:idx val="2"/>
          <c:order val="2"/>
          <c:tx>
            <c:strRef>
              <c:f>DBH!$S$3:$S$4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DBH!$P$5:$P$12</c:f>
              <c:strCache>
                <c:ptCount val="7"/>
                <c:pt idx="0">
                  <c:v>Yalimo</c:v>
                </c:pt>
                <c:pt idx="1">
                  <c:v>Lanny Jaya</c:v>
                </c:pt>
                <c:pt idx="2">
                  <c:v>Nduga</c:v>
                </c:pt>
                <c:pt idx="3">
                  <c:v>Dogiyai</c:v>
                </c:pt>
                <c:pt idx="4">
                  <c:v>Puncak</c:v>
                </c:pt>
                <c:pt idx="5">
                  <c:v>Intan Jaya</c:v>
                </c:pt>
                <c:pt idx="6">
                  <c:v>Deiyai</c:v>
                </c:pt>
              </c:strCache>
            </c:strRef>
          </c:cat>
          <c:val>
            <c:numRef>
              <c:f>DBH!$S$5:$S$12</c:f>
              <c:numCache>
                <c:formatCode>_(* #,##0_);_(* \(#,##0\);_(* "-"??_);_(@_)</c:formatCode>
                <c:ptCount val="7"/>
                <c:pt idx="0">
                  <c:v>51069230</c:v>
                </c:pt>
                <c:pt idx="1">
                  <c:v>51069230</c:v>
                </c:pt>
                <c:pt idx="2">
                  <c:v>51069230</c:v>
                </c:pt>
                <c:pt idx="3">
                  <c:v>51218760</c:v>
                </c:pt>
                <c:pt idx="4">
                  <c:v>51078931</c:v>
                </c:pt>
                <c:pt idx="5">
                  <c:v>51072676</c:v>
                </c:pt>
                <c:pt idx="6">
                  <c:v>51069230</c:v>
                </c:pt>
              </c:numCache>
            </c:numRef>
          </c:val>
          <c:extLst>
            <c:ext xmlns:c16="http://schemas.microsoft.com/office/drawing/2014/chart" uri="{C3380CC4-5D6E-409C-BE32-E72D297353CC}">
              <c16:uniqueId val="{00000001-12A8-4A33-9A36-AD2C7775D65B}"/>
            </c:ext>
          </c:extLst>
        </c:ser>
        <c:dLbls>
          <c:dLblPos val="inEnd"/>
          <c:showLegendKey val="0"/>
          <c:showVal val="1"/>
          <c:showCatName val="0"/>
          <c:showSerName val="0"/>
          <c:showPercent val="0"/>
          <c:showBubbleSize val="0"/>
        </c:dLbls>
        <c:gapWidth val="182"/>
        <c:axId val="77326479"/>
        <c:axId val="77327727"/>
      </c:barChart>
      <c:catAx>
        <c:axId val="773264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77327727"/>
        <c:crosses val="autoZero"/>
        <c:auto val="1"/>
        <c:lblAlgn val="ctr"/>
        <c:lblOffset val="100"/>
        <c:noMultiLvlLbl val="0"/>
      </c:catAx>
      <c:valAx>
        <c:axId val="77327727"/>
        <c:scaling>
          <c:orientation val="minMax"/>
        </c:scaling>
        <c:delete val="1"/>
        <c:axPos val="b"/>
        <c:numFmt formatCode="_(* #,##0_);_(* \(#,##0\);_(* &quot;-&quot;??_);_(@_)" sourceLinked="1"/>
        <c:majorTickMark val="none"/>
        <c:minorTickMark val="none"/>
        <c:tickLblPos val="nextTo"/>
        <c:crossAx val="77326479"/>
        <c:crosses val="autoZero"/>
        <c:crossBetween val="between"/>
      </c:valAx>
      <c:spPr>
        <a:noFill/>
        <a:ln>
          <a:noFill/>
        </a:ln>
        <a:effectLst/>
      </c:spPr>
    </c:plotArea>
    <c:legend>
      <c:legendPos val="t"/>
      <c:layout>
        <c:manualLayout>
          <c:xMode val="edge"/>
          <c:yMode val="edge"/>
          <c:x val="0.69758117382029805"/>
          <c:y val="5.2909011373578302E-4"/>
          <c:w val="0.30241882617970206"/>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orientation="portrait"/>
  </c:printSettings>
  <c:userShapes r:id="rId3"/>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[cheker Dashboard Dapil - Papua - 31-Agustus-2022.xlsx]DBH!PivotTable10</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388883421873749"/>
          <c:y val="6.9444444444444448E-2"/>
          <c:w val="0.71496138689258726"/>
          <c:h val="0.9"/>
        </c:manualLayout>
      </c:layout>
      <c:barChart>
        <c:barDir val="bar"/>
        <c:grouping val="clustered"/>
        <c:varyColors val="0"/>
        <c:ser>
          <c:idx val="0"/>
          <c:order val="0"/>
          <c:tx>
            <c:strRef>
              <c:f>DBH!$V$3:$V$4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DBH!$U$5:$U$12</c:f>
              <c:strCache>
                <c:ptCount val="7"/>
                <c:pt idx="0">
                  <c:v>Yalimo</c:v>
                </c:pt>
                <c:pt idx="1">
                  <c:v>Lanny Jaya</c:v>
                </c:pt>
                <c:pt idx="2">
                  <c:v>Nduga</c:v>
                </c:pt>
                <c:pt idx="3">
                  <c:v>Dogiyai</c:v>
                </c:pt>
                <c:pt idx="4">
                  <c:v>Puncak</c:v>
                </c:pt>
                <c:pt idx="5">
                  <c:v>Intan Jaya</c:v>
                </c:pt>
                <c:pt idx="6">
                  <c:v>Deiyai</c:v>
                </c:pt>
              </c:strCache>
            </c:strRef>
          </c:cat>
          <c:val>
            <c:numRef>
              <c:f>DBH!$V$5:$V$12</c:f>
              <c:numCache>
                <c:formatCode>_(* #,##0_);_(* \(#,##0\);_(* "-"??_);_(@_)</c:formatCode>
                <c:ptCount val="7"/>
                <c:pt idx="0">
                  <c:v>918968</c:v>
                </c:pt>
                <c:pt idx="1">
                  <c:v>918968</c:v>
                </c:pt>
                <c:pt idx="2">
                  <c:v>918968</c:v>
                </c:pt>
                <c:pt idx="3">
                  <c:v>918968</c:v>
                </c:pt>
                <c:pt idx="4">
                  <c:v>918968</c:v>
                </c:pt>
                <c:pt idx="5">
                  <c:v>918968</c:v>
                </c:pt>
                <c:pt idx="6">
                  <c:v>918968</c:v>
                </c:pt>
              </c:numCache>
            </c:numRef>
          </c:val>
          <c:extLst>
            <c:ext xmlns:c16="http://schemas.microsoft.com/office/drawing/2014/chart" uri="{C3380CC4-5D6E-409C-BE32-E72D297353CC}">
              <c16:uniqueId val="{00000000-F5E4-4D79-A918-32E4619ED8DF}"/>
            </c:ext>
          </c:extLst>
        </c:ser>
        <c:ser>
          <c:idx val="1"/>
          <c:order val="1"/>
          <c:tx>
            <c:strRef>
              <c:f>DBH!$W$3:$W$4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DBH!$U$5:$U$12</c:f>
              <c:strCache>
                <c:ptCount val="7"/>
                <c:pt idx="0">
                  <c:v>Yalimo</c:v>
                </c:pt>
                <c:pt idx="1">
                  <c:v>Lanny Jaya</c:v>
                </c:pt>
                <c:pt idx="2">
                  <c:v>Nduga</c:v>
                </c:pt>
                <c:pt idx="3">
                  <c:v>Dogiyai</c:v>
                </c:pt>
                <c:pt idx="4">
                  <c:v>Puncak</c:v>
                </c:pt>
                <c:pt idx="5">
                  <c:v>Intan Jaya</c:v>
                </c:pt>
                <c:pt idx="6">
                  <c:v>Deiyai</c:v>
                </c:pt>
              </c:strCache>
            </c:strRef>
          </c:cat>
          <c:val>
            <c:numRef>
              <c:f>DBH!$W$5:$W$12</c:f>
              <c:numCache>
                <c:formatCode>_(* #,##0_);_(* \(#,##0\);_(* "-"??_);_(@_)</c:formatCode>
                <c:ptCount val="7"/>
                <c:pt idx="0">
                  <c:v>756011</c:v>
                </c:pt>
                <c:pt idx="1">
                  <c:v>756011</c:v>
                </c:pt>
                <c:pt idx="2">
                  <c:v>756011</c:v>
                </c:pt>
                <c:pt idx="3">
                  <c:v>756011</c:v>
                </c:pt>
                <c:pt idx="4">
                  <c:v>756011</c:v>
                </c:pt>
                <c:pt idx="5">
                  <c:v>756011</c:v>
                </c:pt>
                <c:pt idx="6">
                  <c:v>756011</c:v>
                </c:pt>
              </c:numCache>
            </c:numRef>
          </c:val>
          <c:extLst>
            <c:ext xmlns:c16="http://schemas.microsoft.com/office/drawing/2014/chart" uri="{C3380CC4-5D6E-409C-BE32-E72D297353CC}">
              <c16:uniqueId val="{00000001-315A-4284-A4C1-4DBDE65600C4}"/>
            </c:ext>
          </c:extLst>
        </c:ser>
        <c:ser>
          <c:idx val="2"/>
          <c:order val="2"/>
          <c:tx>
            <c:strRef>
              <c:f>DBH!$X$3:$X$4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DBH!$U$5:$U$12</c:f>
              <c:strCache>
                <c:ptCount val="7"/>
                <c:pt idx="0">
                  <c:v>Yalimo</c:v>
                </c:pt>
                <c:pt idx="1">
                  <c:v>Lanny Jaya</c:v>
                </c:pt>
                <c:pt idx="2">
                  <c:v>Nduga</c:v>
                </c:pt>
                <c:pt idx="3">
                  <c:v>Dogiyai</c:v>
                </c:pt>
                <c:pt idx="4">
                  <c:v>Puncak</c:v>
                </c:pt>
                <c:pt idx="5">
                  <c:v>Intan Jaya</c:v>
                </c:pt>
                <c:pt idx="6">
                  <c:v>Deiyai</c:v>
                </c:pt>
              </c:strCache>
            </c:strRef>
          </c:cat>
          <c:val>
            <c:numRef>
              <c:f>DBH!$X$5:$X$12</c:f>
              <c:numCache>
                <c:formatCode>_(* #,##0_);_(* \(#,##0\);_(* "-"??_);_(@_)</c:formatCode>
                <c:ptCount val="7"/>
                <c:pt idx="0">
                  <c:v>765343</c:v>
                </c:pt>
                <c:pt idx="1">
                  <c:v>765343</c:v>
                </c:pt>
                <c:pt idx="2">
                  <c:v>765343</c:v>
                </c:pt>
                <c:pt idx="3">
                  <c:v>765358</c:v>
                </c:pt>
                <c:pt idx="4">
                  <c:v>765359</c:v>
                </c:pt>
                <c:pt idx="5">
                  <c:v>765354</c:v>
                </c:pt>
                <c:pt idx="6">
                  <c:v>765343</c:v>
                </c:pt>
              </c:numCache>
            </c:numRef>
          </c:val>
          <c:extLst>
            <c:ext xmlns:c16="http://schemas.microsoft.com/office/drawing/2014/chart" uri="{C3380CC4-5D6E-409C-BE32-E72D297353CC}">
              <c16:uniqueId val="{00000001-2FC9-401A-9314-6F2A76991E36}"/>
            </c:ext>
          </c:extLst>
        </c:ser>
        <c:dLbls>
          <c:dLblPos val="inEnd"/>
          <c:showLegendKey val="0"/>
          <c:showVal val="1"/>
          <c:showCatName val="0"/>
          <c:showSerName val="0"/>
          <c:showPercent val="0"/>
          <c:showBubbleSize val="0"/>
        </c:dLbls>
        <c:gapWidth val="182"/>
        <c:axId val="77396367"/>
        <c:axId val="77383887"/>
      </c:barChart>
      <c:catAx>
        <c:axId val="773963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77383887"/>
        <c:crosses val="autoZero"/>
        <c:auto val="1"/>
        <c:lblAlgn val="ctr"/>
        <c:lblOffset val="100"/>
        <c:noMultiLvlLbl val="0"/>
      </c:catAx>
      <c:valAx>
        <c:axId val="77383887"/>
        <c:scaling>
          <c:orientation val="minMax"/>
        </c:scaling>
        <c:delete val="1"/>
        <c:axPos val="b"/>
        <c:numFmt formatCode="_(* #,##0_);_(* \(#,##0\);_(* &quot;-&quot;??_);_(@_)" sourceLinked="1"/>
        <c:majorTickMark val="none"/>
        <c:minorTickMark val="none"/>
        <c:tickLblPos val="nextTo"/>
        <c:crossAx val="77396367"/>
        <c:crosses val="autoZero"/>
        <c:crossBetween val="between"/>
      </c:valAx>
      <c:spPr>
        <a:noFill/>
        <a:ln>
          <a:noFill/>
        </a:ln>
        <a:effectLst/>
      </c:spPr>
    </c:plotArea>
    <c:legend>
      <c:legendPos val="t"/>
      <c:layout>
        <c:manualLayout>
          <c:xMode val="edge"/>
          <c:yMode val="edge"/>
          <c:x val="0.73211587111503396"/>
          <c:y val="5.2909011373578302E-4"/>
          <c:w val="0.26788412888496616"/>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[cheker Dashboard Dapil - Papua - 31-Agustus-2022.xlsx]DBH!PivotTable11</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5812071270364423"/>
          <c:y val="6.6666666666666666E-2"/>
          <c:w val="0.72072950840768057"/>
          <c:h val="0.9027777777777779"/>
        </c:manualLayout>
      </c:layout>
      <c:barChart>
        <c:barDir val="bar"/>
        <c:grouping val="clustered"/>
        <c:varyColors val="0"/>
        <c:ser>
          <c:idx val="0"/>
          <c:order val="0"/>
          <c:tx>
            <c:strRef>
              <c:f>DBH!$AA$3:$AA$4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DBH!$Z$5:$Z$12</c:f>
              <c:strCache>
                <c:ptCount val="7"/>
                <c:pt idx="0">
                  <c:v>Yalimo</c:v>
                </c:pt>
                <c:pt idx="1">
                  <c:v>Lanny Jaya</c:v>
                </c:pt>
                <c:pt idx="2">
                  <c:v>Nduga</c:v>
                </c:pt>
                <c:pt idx="3">
                  <c:v>Dogiyai</c:v>
                </c:pt>
                <c:pt idx="4">
                  <c:v>Puncak</c:v>
                </c:pt>
                <c:pt idx="5">
                  <c:v>Intan Jaya</c:v>
                </c:pt>
                <c:pt idx="6">
                  <c:v>Deiyai</c:v>
                </c:pt>
              </c:strCache>
            </c:strRef>
          </c:cat>
          <c:val>
            <c:numRef>
              <c:f>DBH!$AA$5:$AA$12</c:f>
              <c:numCache>
                <c:formatCode>_(* #,##0_);_(* \(#,##0\);_(* "-"??_);_(@_)</c:formatCode>
                <c:ptCount val="7"/>
                <c:pt idx="0">
                  <c:v>1418361</c:v>
                </c:pt>
                <c:pt idx="1">
                  <c:v>1418361</c:v>
                </c:pt>
                <c:pt idx="2">
                  <c:v>1418361</c:v>
                </c:pt>
                <c:pt idx="3">
                  <c:v>1418361</c:v>
                </c:pt>
                <c:pt idx="4">
                  <c:v>1418361</c:v>
                </c:pt>
                <c:pt idx="5">
                  <c:v>1418361</c:v>
                </c:pt>
                <c:pt idx="6">
                  <c:v>1418361</c:v>
                </c:pt>
              </c:numCache>
            </c:numRef>
          </c:val>
          <c:extLst>
            <c:ext xmlns:c16="http://schemas.microsoft.com/office/drawing/2014/chart" uri="{C3380CC4-5D6E-409C-BE32-E72D297353CC}">
              <c16:uniqueId val="{00000000-0745-42C5-B94E-59AC55E02EE3}"/>
            </c:ext>
          </c:extLst>
        </c:ser>
        <c:ser>
          <c:idx val="1"/>
          <c:order val="1"/>
          <c:tx>
            <c:strRef>
              <c:f>DBH!$AB$3:$AB$4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DBH!$Z$5:$Z$12</c:f>
              <c:strCache>
                <c:ptCount val="7"/>
                <c:pt idx="0">
                  <c:v>Yalimo</c:v>
                </c:pt>
                <c:pt idx="1">
                  <c:v>Lanny Jaya</c:v>
                </c:pt>
                <c:pt idx="2">
                  <c:v>Nduga</c:v>
                </c:pt>
                <c:pt idx="3">
                  <c:v>Dogiyai</c:v>
                </c:pt>
                <c:pt idx="4">
                  <c:v>Puncak</c:v>
                </c:pt>
                <c:pt idx="5">
                  <c:v>Intan Jaya</c:v>
                </c:pt>
                <c:pt idx="6">
                  <c:v>Deiyai</c:v>
                </c:pt>
              </c:strCache>
            </c:strRef>
          </c:cat>
          <c:val>
            <c:numRef>
              <c:f>DBH!$AB$5:$AB$12</c:f>
              <c:numCache>
                <c:formatCode>_(* #,##0_);_(* \(#,##0\);_(* "-"??_);_(@_)</c:formatCode>
                <c:ptCount val="7"/>
                <c:pt idx="0">
                  <c:v>1128319</c:v>
                </c:pt>
                <c:pt idx="1">
                  <c:v>1128319</c:v>
                </c:pt>
                <c:pt idx="2">
                  <c:v>1128319</c:v>
                </c:pt>
                <c:pt idx="3">
                  <c:v>1128319</c:v>
                </c:pt>
                <c:pt idx="4">
                  <c:v>1128319</c:v>
                </c:pt>
                <c:pt idx="5">
                  <c:v>1128319</c:v>
                </c:pt>
                <c:pt idx="6">
                  <c:v>1128319</c:v>
                </c:pt>
              </c:numCache>
            </c:numRef>
          </c:val>
          <c:extLst>
            <c:ext xmlns:c16="http://schemas.microsoft.com/office/drawing/2014/chart" uri="{C3380CC4-5D6E-409C-BE32-E72D297353CC}">
              <c16:uniqueId val="{00000001-0E0B-485D-A17C-B48DFA8BB7F9}"/>
            </c:ext>
          </c:extLst>
        </c:ser>
        <c:ser>
          <c:idx val="2"/>
          <c:order val="2"/>
          <c:tx>
            <c:strRef>
              <c:f>DBH!$AC$3:$AC$4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DBH!$Z$5:$Z$12</c:f>
              <c:strCache>
                <c:ptCount val="7"/>
                <c:pt idx="0">
                  <c:v>Yalimo</c:v>
                </c:pt>
                <c:pt idx="1">
                  <c:v>Lanny Jaya</c:v>
                </c:pt>
                <c:pt idx="2">
                  <c:v>Nduga</c:v>
                </c:pt>
                <c:pt idx="3">
                  <c:v>Dogiyai</c:v>
                </c:pt>
                <c:pt idx="4">
                  <c:v>Puncak</c:v>
                </c:pt>
                <c:pt idx="5">
                  <c:v>Intan Jaya</c:v>
                </c:pt>
                <c:pt idx="6">
                  <c:v>Deiyai</c:v>
                </c:pt>
              </c:strCache>
            </c:strRef>
          </c:cat>
          <c:val>
            <c:numRef>
              <c:f>DBH!$AC$5:$AC$12</c:f>
              <c:numCache>
                <c:formatCode>_(* #,##0_);_(* \(#,##0\);_(* "-"??_);_(@_)</c:formatCode>
                <c:ptCount val="7"/>
                <c:pt idx="0">
                  <c:v>1958311</c:v>
                </c:pt>
                <c:pt idx="1">
                  <c:v>1958311</c:v>
                </c:pt>
                <c:pt idx="2">
                  <c:v>1958311</c:v>
                </c:pt>
                <c:pt idx="3">
                  <c:v>1958311</c:v>
                </c:pt>
                <c:pt idx="4">
                  <c:v>1958311</c:v>
                </c:pt>
                <c:pt idx="5">
                  <c:v>1958311</c:v>
                </c:pt>
                <c:pt idx="6">
                  <c:v>1958311</c:v>
                </c:pt>
              </c:numCache>
            </c:numRef>
          </c:val>
          <c:extLst>
            <c:ext xmlns:c16="http://schemas.microsoft.com/office/drawing/2014/chart" uri="{C3380CC4-5D6E-409C-BE32-E72D297353CC}">
              <c16:uniqueId val="{00000001-67A3-4E2E-8CA5-B1FD051809BB}"/>
            </c:ext>
          </c:extLst>
        </c:ser>
        <c:dLbls>
          <c:dLblPos val="inEnd"/>
          <c:showLegendKey val="0"/>
          <c:showVal val="1"/>
          <c:showCatName val="0"/>
          <c:showSerName val="0"/>
          <c:showPercent val="0"/>
          <c:showBubbleSize val="0"/>
        </c:dLbls>
        <c:gapWidth val="182"/>
        <c:axId val="2060330287"/>
        <c:axId val="2060319887"/>
      </c:barChart>
      <c:catAx>
        <c:axId val="20603302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2060319887"/>
        <c:crosses val="autoZero"/>
        <c:auto val="1"/>
        <c:lblAlgn val="ctr"/>
        <c:lblOffset val="100"/>
        <c:noMultiLvlLbl val="0"/>
      </c:catAx>
      <c:valAx>
        <c:axId val="2060319887"/>
        <c:scaling>
          <c:orientation val="minMax"/>
        </c:scaling>
        <c:delete val="1"/>
        <c:axPos val="b"/>
        <c:numFmt formatCode="_(* #,##0_);_(* \(#,##0\);_(* &quot;-&quot;??_);_(@_)" sourceLinked="1"/>
        <c:majorTickMark val="none"/>
        <c:minorTickMark val="none"/>
        <c:tickLblPos val="nextTo"/>
        <c:crossAx val="2060330287"/>
        <c:crosses val="autoZero"/>
        <c:crossBetween val="between"/>
      </c:valAx>
      <c:spPr>
        <a:noFill/>
        <a:ln>
          <a:noFill/>
        </a:ln>
        <a:effectLst/>
      </c:spPr>
    </c:plotArea>
    <c:legend>
      <c:legendPos val="t"/>
      <c:layout>
        <c:manualLayout>
          <c:xMode val="edge"/>
          <c:yMode val="edge"/>
          <c:x val="0.70079027806584737"/>
          <c:y val="0"/>
          <c:w val="0.29920972193415263"/>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orientation="portrait"/>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[cheker Dashboard Dapil - Papua - 31-Agustus-2022.xlsx]DBH!PivotTable12</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19661270470397"/>
          <c:y val="6.6666666666666666E-2"/>
          <c:w val="0.71688409406428499"/>
          <c:h val="0.9027777777777779"/>
        </c:manualLayout>
      </c:layout>
      <c:barChart>
        <c:barDir val="bar"/>
        <c:grouping val="clustered"/>
        <c:varyColors val="0"/>
        <c:ser>
          <c:idx val="0"/>
          <c:order val="0"/>
          <c:tx>
            <c:strRef>
              <c:f>DBH!$AF$3:$AF$4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DBH!$AE$5:$AE$12</c:f>
              <c:strCache>
                <c:ptCount val="7"/>
                <c:pt idx="0">
                  <c:v>Yalimo</c:v>
                </c:pt>
                <c:pt idx="1">
                  <c:v>Lanny Jaya</c:v>
                </c:pt>
                <c:pt idx="2">
                  <c:v>Nduga</c:v>
                </c:pt>
                <c:pt idx="3">
                  <c:v>Dogiyai</c:v>
                </c:pt>
                <c:pt idx="4">
                  <c:v>Puncak</c:v>
                </c:pt>
                <c:pt idx="5">
                  <c:v>Intan Jaya</c:v>
                </c:pt>
                <c:pt idx="6">
                  <c:v>Deiyai</c:v>
                </c:pt>
              </c:strCache>
            </c:strRef>
          </c:cat>
          <c:val>
            <c:numRef>
              <c:f>DBH!$AF$5:$AF$12</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7698-49A7-9A5B-E8BB25EAF0D4}"/>
            </c:ext>
          </c:extLst>
        </c:ser>
        <c:ser>
          <c:idx val="1"/>
          <c:order val="1"/>
          <c:tx>
            <c:strRef>
              <c:f>DBH!$AG$3:$AG$4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DBH!$AE$5:$AE$12</c:f>
              <c:strCache>
                <c:ptCount val="7"/>
                <c:pt idx="0">
                  <c:v>Yalimo</c:v>
                </c:pt>
                <c:pt idx="1">
                  <c:v>Lanny Jaya</c:v>
                </c:pt>
                <c:pt idx="2">
                  <c:v>Nduga</c:v>
                </c:pt>
                <c:pt idx="3">
                  <c:v>Dogiyai</c:v>
                </c:pt>
                <c:pt idx="4">
                  <c:v>Puncak</c:v>
                </c:pt>
                <c:pt idx="5">
                  <c:v>Intan Jaya</c:v>
                </c:pt>
                <c:pt idx="6">
                  <c:v>Deiyai</c:v>
                </c:pt>
              </c:strCache>
            </c:strRef>
          </c:cat>
          <c:val>
            <c:numRef>
              <c:f>DBH!$AG$5:$AG$12</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211D-4685-BA42-7DD0B630032E}"/>
            </c:ext>
          </c:extLst>
        </c:ser>
        <c:ser>
          <c:idx val="2"/>
          <c:order val="2"/>
          <c:tx>
            <c:strRef>
              <c:f>DBH!$AH$3:$AH$4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DBH!$AE$5:$AE$12</c:f>
              <c:strCache>
                <c:ptCount val="7"/>
                <c:pt idx="0">
                  <c:v>Yalimo</c:v>
                </c:pt>
                <c:pt idx="1">
                  <c:v>Lanny Jaya</c:v>
                </c:pt>
                <c:pt idx="2">
                  <c:v>Nduga</c:v>
                </c:pt>
                <c:pt idx="3">
                  <c:v>Dogiyai</c:v>
                </c:pt>
                <c:pt idx="4">
                  <c:v>Puncak</c:v>
                </c:pt>
                <c:pt idx="5">
                  <c:v>Intan Jaya</c:v>
                </c:pt>
                <c:pt idx="6">
                  <c:v>Deiyai</c:v>
                </c:pt>
              </c:strCache>
            </c:strRef>
          </c:cat>
          <c:val>
            <c:numRef>
              <c:f>DBH!$AH$5:$AH$12</c:f>
              <c:numCache>
                <c:formatCode>_(* #,##0_);_(* \(#,##0\);_(* "-"??_);_(@_)</c:formatCode>
                <c:ptCount val="7"/>
              </c:numCache>
            </c:numRef>
          </c:val>
          <c:extLst>
            <c:ext xmlns:c16="http://schemas.microsoft.com/office/drawing/2014/chart" uri="{C3380CC4-5D6E-409C-BE32-E72D297353CC}">
              <c16:uniqueId val="{00000001-32B3-4BE1-A0DB-8CAAF618C5C8}"/>
            </c:ext>
          </c:extLst>
        </c:ser>
        <c:dLbls>
          <c:dLblPos val="inEnd"/>
          <c:showLegendKey val="0"/>
          <c:showVal val="1"/>
          <c:showCatName val="0"/>
          <c:showSerName val="0"/>
          <c:showPercent val="0"/>
          <c:showBubbleSize val="0"/>
        </c:dLbls>
        <c:gapWidth val="182"/>
        <c:axId val="1920113455"/>
        <c:axId val="1920120943"/>
      </c:barChart>
      <c:catAx>
        <c:axId val="19201134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1920120943"/>
        <c:crosses val="autoZero"/>
        <c:auto val="1"/>
        <c:lblAlgn val="ctr"/>
        <c:lblOffset val="100"/>
        <c:noMultiLvlLbl val="0"/>
      </c:catAx>
      <c:valAx>
        <c:axId val="1920120943"/>
        <c:scaling>
          <c:orientation val="minMax"/>
        </c:scaling>
        <c:delete val="1"/>
        <c:axPos val="b"/>
        <c:numFmt formatCode="_(* #,##0_);_(* \(#,##0\);_(* &quot;-&quot;??_);_(@_)" sourceLinked="1"/>
        <c:majorTickMark val="none"/>
        <c:minorTickMark val="none"/>
        <c:tickLblPos val="nextTo"/>
        <c:crossAx val="1920113455"/>
        <c:crosses val="autoZero"/>
        <c:crossBetween val="between"/>
      </c:valAx>
      <c:spPr>
        <a:noFill/>
        <a:ln>
          <a:noFill/>
        </a:ln>
        <a:effectLst/>
      </c:spPr>
    </c:plotArea>
    <c:legend>
      <c:legendPos val="t"/>
      <c:layout>
        <c:manualLayout>
          <c:xMode val="edge"/>
          <c:yMode val="edge"/>
          <c:x val="0.70798513913889971"/>
          <c:y val="0"/>
          <c:w val="0.29201486086110029"/>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[cheker Dashboard Dapil - Papua - 31-Agustus-2022.xlsx]IPM!PivotTable13</c:name>
    <c:fmtId val="6"/>
  </c:pivotSource>
  <c:chart>
    <c:autoTitleDeleted val="0"/>
    <c:pivotFmts>
      <c:pivotFmt>
        <c:idx val="0"/>
        <c:spPr>
          <a:solidFill>
            <a:schemeClr val="accent1">
              <a:alpha val="70000"/>
            </a:schemeClr>
          </a:solidFill>
          <a:ln>
            <a:noFill/>
          </a:ln>
          <a:effectLst/>
        </c:spPr>
        <c:marker>
          <c:spPr>
            <a:solidFill>
              <a:schemeClr val="accent1">
                <a:alpha val="70000"/>
              </a:schemeClr>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70000"/>
            </a:schemeClr>
          </a:solidFill>
          <a:ln>
            <a:noFill/>
          </a:ln>
          <a:effectLst/>
        </c:spPr>
        <c:marker>
          <c:spPr>
            <a:solidFill>
              <a:schemeClr val="accent1">
                <a:alpha val="70000"/>
              </a:schemeClr>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IPM!$B$5:$B$6</c:f>
              <c:strCache>
                <c:ptCount val="1"/>
                <c:pt idx="0">
                  <c:v>2020</c:v>
                </c:pt>
              </c:strCache>
            </c:strRef>
          </c:tx>
          <c:spPr>
            <a:solidFill>
              <a:schemeClr val="accent1">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IPM!$A$7:$A$14</c:f>
              <c:strCache>
                <c:ptCount val="7"/>
                <c:pt idx="0">
                  <c:v>Yalimo</c:v>
                </c:pt>
                <c:pt idx="1">
                  <c:v>Lanny Jaya</c:v>
                </c:pt>
                <c:pt idx="2">
                  <c:v>Nduga</c:v>
                </c:pt>
                <c:pt idx="3">
                  <c:v>Dogiyai</c:v>
                </c:pt>
                <c:pt idx="4">
                  <c:v>Puncak</c:v>
                </c:pt>
                <c:pt idx="5">
                  <c:v>Intan Jaya</c:v>
                </c:pt>
                <c:pt idx="6">
                  <c:v>Deiyai</c:v>
                </c:pt>
              </c:strCache>
            </c:strRef>
          </c:cat>
          <c:val>
            <c:numRef>
              <c:f>IPM!$B$7:$B$14</c:f>
              <c:numCache>
                <c:formatCode>General</c:formatCode>
                <c:ptCount val="7"/>
                <c:pt idx="0">
                  <c:v>48.34</c:v>
                </c:pt>
                <c:pt idx="1">
                  <c:v>47.86</c:v>
                </c:pt>
                <c:pt idx="2">
                  <c:v>31.55</c:v>
                </c:pt>
                <c:pt idx="3">
                  <c:v>54.84</c:v>
                </c:pt>
                <c:pt idx="4">
                  <c:v>43.04</c:v>
                </c:pt>
                <c:pt idx="5">
                  <c:v>47.79</c:v>
                </c:pt>
                <c:pt idx="6">
                  <c:v>49.46</c:v>
                </c:pt>
              </c:numCache>
            </c:numRef>
          </c:val>
          <c:extLst>
            <c:ext xmlns:c16="http://schemas.microsoft.com/office/drawing/2014/chart" uri="{C3380CC4-5D6E-409C-BE32-E72D297353CC}">
              <c16:uniqueId val="{00000000-0BFC-461C-9339-84D56BA7ABAE}"/>
            </c:ext>
          </c:extLst>
        </c:ser>
        <c:ser>
          <c:idx val="1"/>
          <c:order val="1"/>
          <c:tx>
            <c:strRef>
              <c:f>IPM!$C$5:$C$6</c:f>
              <c:strCache>
                <c:ptCount val="1"/>
                <c:pt idx="0">
                  <c:v>2021</c:v>
                </c:pt>
              </c:strCache>
            </c:strRef>
          </c:tx>
          <c:spPr>
            <a:solidFill>
              <a:schemeClr val="accent2">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IPM!$A$7:$A$14</c:f>
              <c:strCache>
                <c:ptCount val="7"/>
                <c:pt idx="0">
                  <c:v>Yalimo</c:v>
                </c:pt>
                <c:pt idx="1">
                  <c:v>Lanny Jaya</c:v>
                </c:pt>
                <c:pt idx="2">
                  <c:v>Nduga</c:v>
                </c:pt>
                <c:pt idx="3">
                  <c:v>Dogiyai</c:v>
                </c:pt>
                <c:pt idx="4">
                  <c:v>Puncak</c:v>
                </c:pt>
                <c:pt idx="5">
                  <c:v>Intan Jaya</c:v>
                </c:pt>
                <c:pt idx="6">
                  <c:v>Deiyai</c:v>
                </c:pt>
              </c:strCache>
            </c:strRef>
          </c:cat>
          <c:val>
            <c:numRef>
              <c:f>IPM!$C$7:$C$14</c:f>
              <c:numCache>
                <c:formatCode>General</c:formatCode>
                <c:ptCount val="7"/>
                <c:pt idx="0">
                  <c:v>49.01</c:v>
                </c:pt>
                <c:pt idx="1">
                  <c:v>48.68</c:v>
                </c:pt>
                <c:pt idx="2">
                  <c:v>32.840000000000003</c:v>
                </c:pt>
                <c:pt idx="3">
                  <c:v>55</c:v>
                </c:pt>
                <c:pt idx="4">
                  <c:v>43.17</c:v>
                </c:pt>
                <c:pt idx="5">
                  <c:v>48.34</c:v>
                </c:pt>
                <c:pt idx="6">
                  <c:v>49.96</c:v>
                </c:pt>
              </c:numCache>
            </c:numRef>
          </c:val>
          <c:extLst>
            <c:ext xmlns:c16="http://schemas.microsoft.com/office/drawing/2014/chart" uri="{C3380CC4-5D6E-409C-BE32-E72D297353CC}">
              <c16:uniqueId val="{00000001-91C3-4D59-B64F-CE42258EFC74}"/>
            </c:ext>
          </c:extLst>
        </c:ser>
        <c:ser>
          <c:idx val="2"/>
          <c:order val="2"/>
          <c:tx>
            <c:strRef>
              <c:f>IPM!$D$5:$D$6</c:f>
              <c:strCache>
                <c:ptCount val="1"/>
                <c:pt idx="0">
                  <c:v>2022</c:v>
                </c:pt>
              </c:strCache>
            </c:strRef>
          </c:tx>
          <c:spPr>
            <a:solidFill>
              <a:schemeClr val="accent3">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IPM!$A$7:$A$14</c:f>
              <c:strCache>
                <c:ptCount val="7"/>
                <c:pt idx="0">
                  <c:v>Yalimo</c:v>
                </c:pt>
                <c:pt idx="1">
                  <c:v>Lanny Jaya</c:v>
                </c:pt>
                <c:pt idx="2">
                  <c:v>Nduga</c:v>
                </c:pt>
                <c:pt idx="3">
                  <c:v>Dogiyai</c:v>
                </c:pt>
                <c:pt idx="4">
                  <c:v>Puncak</c:v>
                </c:pt>
                <c:pt idx="5">
                  <c:v>Intan Jaya</c:v>
                </c:pt>
                <c:pt idx="6">
                  <c:v>Deiyai</c:v>
                </c:pt>
              </c:strCache>
            </c:strRef>
          </c:cat>
          <c:val>
            <c:numRef>
              <c:f>IPM!$D$7:$D$14</c:f>
              <c:numCache>
                <c:formatCode>General</c:formatCode>
                <c:ptCount val="7"/>
              </c:numCache>
            </c:numRef>
          </c:val>
          <c:extLst>
            <c:ext xmlns:c16="http://schemas.microsoft.com/office/drawing/2014/chart" uri="{C3380CC4-5D6E-409C-BE32-E72D297353CC}">
              <c16:uniqueId val="{00000000-C8DE-4C26-8343-0EE78687A2C2}"/>
            </c:ext>
          </c:extLst>
        </c:ser>
        <c:dLbls>
          <c:dLblPos val="inEnd"/>
          <c:showLegendKey val="0"/>
          <c:showVal val="1"/>
          <c:showCatName val="0"/>
          <c:showSerName val="0"/>
          <c:showPercent val="0"/>
          <c:showBubbleSize val="0"/>
        </c:dLbls>
        <c:gapWidth val="80"/>
        <c:overlap val="25"/>
        <c:axId val="200959839"/>
        <c:axId val="200966495"/>
      </c:barChart>
      <c:catAx>
        <c:axId val="200959839"/>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cap="none" spc="20" normalizeH="0" baseline="0">
                <a:solidFill>
                  <a:schemeClr val="tx1">
                    <a:lumMod val="65000"/>
                    <a:lumOff val="35000"/>
                  </a:schemeClr>
                </a:solidFill>
                <a:latin typeface="+mn-lt"/>
                <a:ea typeface="+mn-ea"/>
                <a:cs typeface="+mn-cs"/>
              </a:defRPr>
            </a:pPr>
            <a:endParaRPr lang="id-ID"/>
          </a:p>
        </c:txPr>
        <c:crossAx val="200966495"/>
        <c:crosses val="autoZero"/>
        <c:auto val="1"/>
        <c:lblAlgn val="ctr"/>
        <c:lblOffset val="100"/>
        <c:noMultiLvlLbl val="0"/>
      </c:catAx>
      <c:valAx>
        <c:axId val="200966495"/>
        <c:scaling>
          <c:orientation val="minMax"/>
        </c:scaling>
        <c:delete val="1"/>
        <c:axPos val="l"/>
        <c:numFmt formatCode="General" sourceLinked="1"/>
        <c:majorTickMark val="none"/>
        <c:minorTickMark val="none"/>
        <c:tickLblPos val="nextTo"/>
        <c:crossAx val="200959839"/>
        <c:crosses val="autoZero"/>
        <c:crossBetween val="between"/>
      </c:valAx>
      <c:spPr>
        <a:noFill/>
        <a:ln>
          <a:noFill/>
        </a:ln>
        <a:effectLst/>
      </c:spPr>
    </c:plotArea>
    <c:legend>
      <c:legendPos val="t"/>
      <c:layout>
        <c:manualLayout>
          <c:xMode val="edge"/>
          <c:yMode val="edge"/>
          <c:x val="0.85997052236458282"/>
          <c:y val="0"/>
          <c:w val="0.13886810223256871"/>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tx1">
          <a:lumMod val="15000"/>
          <a:lumOff val="85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[cheker Dashboard Dapil - Papua - 31-Agustus-2022.xlsx]Pengangguran!PivotTable6</c:name>
    <c:fmtId val="2"/>
  </c:pivotSource>
  <c:chart>
    <c:autoTitleDeleted val="0"/>
    <c:pivotFmts>
      <c:pivotFmt>
        <c:idx val="0"/>
        <c:spPr>
          <a:solidFill>
            <a:schemeClr val="accent1">
              <a:alpha val="70000"/>
            </a:schemeClr>
          </a:solidFill>
          <a:ln>
            <a:noFill/>
          </a:ln>
          <a:effectLst/>
        </c:spPr>
        <c:marker>
          <c:symbol val="circle"/>
          <c:size val="6"/>
          <c:spPr>
            <a:solidFill>
              <a:schemeClr val="accent1">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70000"/>
            </a:schemeClr>
          </a:solidFill>
          <a:ln>
            <a:noFill/>
          </a:ln>
          <a:effectLst/>
        </c:spPr>
        <c:marker>
          <c:symbol val="circle"/>
          <c:size val="6"/>
          <c:spPr>
            <a:solidFill>
              <a:schemeClr val="accent2">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70000"/>
            </a:schemeClr>
          </a:solidFill>
          <a:ln>
            <a:noFill/>
          </a:ln>
          <a:effectLst/>
        </c:spPr>
        <c:marker>
          <c:symbol val="none"/>
        </c:marker>
        <c:dLbl>
          <c:idx val="0"/>
          <c:spPr>
            <a:noFill/>
            <a:ln>
              <a:noFill/>
            </a:ln>
            <a:effectLst/>
          </c:spPr>
          <c:txPr>
            <a:bodyPr rot="-5400000" spcFirstLastPara="1" vertOverflow="ellipsis"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70000"/>
            </a:schemeClr>
          </a:solidFill>
          <a:ln>
            <a:noFill/>
          </a:ln>
          <a:effectLst/>
        </c:spPr>
        <c:marker>
          <c:symbol val="none"/>
        </c:marker>
        <c:dLbl>
          <c:idx val="0"/>
          <c:spPr>
            <a:noFill/>
            <a:ln>
              <a:noFill/>
            </a:ln>
            <a:effectLst/>
          </c:spPr>
          <c:txPr>
            <a:bodyPr rot="-5400000" spcFirstLastPara="1" vertOverflow="ellipsis"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Pengangguran!$B$3:$B$4</c:f>
              <c:strCache>
                <c:ptCount val="1"/>
                <c:pt idx="0">
                  <c:v>2020</c:v>
                </c:pt>
              </c:strCache>
            </c:strRef>
          </c:tx>
          <c:spPr>
            <a:solidFill>
              <a:schemeClr val="accent1">
                <a:alpha val="70000"/>
              </a:schemeClr>
            </a:solidFill>
            <a:ln>
              <a:noFill/>
            </a:ln>
            <a:effectLst/>
          </c:spPr>
          <c:invertIfNegative val="0"/>
          <c:dLbls>
            <c:spPr>
              <a:noFill/>
              <a:ln>
                <a:noFill/>
              </a:ln>
              <a:effectLst/>
            </c:spPr>
            <c:txPr>
              <a:bodyPr rot="-5400000" spcFirstLastPara="1" vertOverflow="ellipsis"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Pengangguran!$A$5:$A$12</c:f>
              <c:strCache>
                <c:ptCount val="7"/>
                <c:pt idx="0">
                  <c:v>Yalimo</c:v>
                </c:pt>
                <c:pt idx="1">
                  <c:v>Lanny Jaya</c:v>
                </c:pt>
                <c:pt idx="2">
                  <c:v>Nduga</c:v>
                </c:pt>
                <c:pt idx="3">
                  <c:v>Dogiyai</c:v>
                </c:pt>
                <c:pt idx="4">
                  <c:v>Puncak</c:v>
                </c:pt>
                <c:pt idx="5">
                  <c:v>Intan Jaya</c:v>
                </c:pt>
                <c:pt idx="6">
                  <c:v>Deiyai</c:v>
                </c:pt>
              </c:strCache>
            </c:strRef>
          </c:cat>
          <c:val>
            <c:numRef>
              <c:f>Pengangguran!$B$5:$B$12</c:f>
              <c:numCache>
                <c:formatCode>_(* #,##0.00_);_(* \(#,##0.00\);_(* "-"??_);_(@_)</c:formatCode>
                <c:ptCount val="7"/>
                <c:pt idx="0">
                  <c:v>89.01</c:v>
                </c:pt>
                <c:pt idx="1">
                  <c:v>36.65</c:v>
                </c:pt>
                <c:pt idx="2">
                  <c:v>96.25</c:v>
                </c:pt>
                <c:pt idx="3">
                  <c:v>82.45</c:v>
                </c:pt>
                <c:pt idx="4">
                  <c:v>85.95</c:v>
                </c:pt>
                <c:pt idx="5">
                  <c:v>69.209999999999994</c:v>
                </c:pt>
                <c:pt idx="6">
                  <c:v>89.65</c:v>
                </c:pt>
              </c:numCache>
            </c:numRef>
          </c:val>
          <c:extLst>
            <c:ext xmlns:c16="http://schemas.microsoft.com/office/drawing/2014/chart" uri="{C3380CC4-5D6E-409C-BE32-E72D297353CC}">
              <c16:uniqueId val="{00000000-CEE9-4312-A7D0-0B1AC523C5CD}"/>
            </c:ext>
          </c:extLst>
        </c:ser>
        <c:ser>
          <c:idx val="1"/>
          <c:order val="1"/>
          <c:tx>
            <c:strRef>
              <c:f>Pengangguran!$C$3:$C$4</c:f>
              <c:strCache>
                <c:ptCount val="1"/>
                <c:pt idx="0">
                  <c:v>2021</c:v>
                </c:pt>
              </c:strCache>
            </c:strRef>
          </c:tx>
          <c:spPr>
            <a:solidFill>
              <a:schemeClr val="accent2">
                <a:alpha val="70000"/>
              </a:schemeClr>
            </a:solidFill>
            <a:ln>
              <a:noFill/>
            </a:ln>
            <a:effectLst/>
          </c:spPr>
          <c:invertIfNegative val="0"/>
          <c:dLbls>
            <c:spPr>
              <a:noFill/>
              <a:ln>
                <a:noFill/>
              </a:ln>
              <a:effectLst/>
            </c:spPr>
            <c:txPr>
              <a:bodyPr rot="-5400000" spcFirstLastPara="1" vertOverflow="ellipsis"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Pengangguran!$A$5:$A$12</c:f>
              <c:strCache>
                <c:ptCount val="7"/>
                <c:pt idx="0">
                  <c:v>Yalimo</c:v>
                </c:pt>
                <c:pt idx="1">
                  <c:v>Lanny Jaya</c:v>
                </c:pt>
                <c:pt idx="2">
                  <c:v>Nduga</c:v>
                </c:pt>
                <c:pt idx="3">
                  <c:v>Dogiyai</c:v>
                </c:pt>
                <c:pt idx="4">
                  <c:v>Puncak</c:v>
                </c:pt>
                <c:pt idx="5">
                  <c:v>Intan Jaya</c:v>
                </c:pt>
                <c:pt idx="6">
                  <c:v>Deiyai</c:v>
                </c:pt>
              </c:strCache>
            </c:strRef>
          </c:cat>
          <c:val>
            <c:numRef>
              <c:f>Pengangguran!$C$5:$C$12</c:f>
              <c:numCache>
                <c:formatCode>_(* #,##0.00_);_(* \(#,##0.00\);_(* "-"??_);_(@_)</c:formatCode>
                <c:ptCount val="7"/>
                <c:pt idx="0">
                  <c:v>93.68</c:v>
                </c:pt>
                <c:pt idx="1">
                  <c:v>95.66</c:v>
                </c:pt>
                <c:pt idx="2">
                  <c:v>97.93</c:v>
                </c:pt>
                <c:pt idx="3">
                  <c:v>78.2</c:v>
                </c:pt>
                <c:pt idx="4">
                  <c:v>89.43</c:v>
                </c:pt>
                <c:pt idx="5">
                  <c:v>75.75</c:v>
                </c:pt>
                <c:pt idx="6">
                  <c:v>85.01</c:v>
                </c:pt>
              </c:numCache>
            </c:numRef>
          </c:val>
          <c:extLst>
            <c:ext xmlns:c16="http://schemas.microsoft.com/office/drawing/2014/chart" uri="{C3380CC4-5D6E-409C-BE32-E72D297353CC}">
              <c16:uniqueId val="{00000001-6BC3-4E4A-994E-A72517E08533}"/>
            </c:ext>
          </c:extLst>
        </c:ser>
        <c:ser>
          <c:idx val="2"/>
          <c:order val="2"/>
          <c:tx>
            <c:strRef>
              <c:f>Pengangguran!$D$3:$D$4</c:f>
              <c:strCache>
                <c:ptCount val="1"/>
                <c:pt idx="0">
                  <c:v>2022</c:v>
                </c:pt>
              </c:strCache>
            </c:strRef>
          </c:tx>
          <c:spPr>
            <a:solidFill>
              <a:schemeClr val="accent3">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Pengangguran!$A$5:$A$12</c:f>
              <c:strCache>
                <c:ptCount val="7"/>
                <c:pt idx="0">
                  <c:v>Yalimo</c:v>
                </c:pt>
                <c:pt idx="1">
                  <c:v>Lanny Jaya</c:v>
                </c:pt>
                <c:pt idx="2">
                  <c:v>Nduga</c:v>
                </c:pt>
                <c:pt idx="3">
                  <c:v>Dogiyai</c:v>
                </c:pt>
                <c:pt idx="4">
                  <c:v>Puncak</c:v>
                </c:pt>
                <c:pt idx="5">
                  <c:v>Intan Jaya</c:v>
                </c:pt>
                <c:pt idx="6">
                  <c:v>Deiyai</c:v>
                </c:pt>
              </c:strCache>
            </c:strRef>
          </c:cat>
          <c:val>
            <c:numRef>
              <c:f>Pengangguran!$D$5:$D$12</c:f>
              <c:numCache>
                <c:formatCode>_(* #,##0.00_);_(* \(#,##0.00\);_(* "-"??_);_(@_)</c:formatCode>
                <c:ptCount val="7"/>
              </c:numCache>
            </c:numRef>
          </c:val>
          <c:extLst>
            <c:ext xmlns:c16="http://schemas.microsoft.com/office/drawing/2014/chart" uri="{C3380CC4-5D6E-409C-BE32-E72D297353CC}">
              <c16:uniqueId val="{00000000-F8EE-4E87-BE21-7E423E1C8A46}"/>
            </c:ext>
          </c:extLst>
        </c:ser>
        <c:dLbls>
          <c:dLblPos val="inEnd"/>
          <c:showLegendKey val="0"/>
          <c:showVal val="1"/>
          <c:showCatName val="0"/>
          <c:showSerName val="0"/>
          <c:showPercent val="0"/>
          <c:showBubbleSize val="0"/>
        </c:dLbls>
        <c:gapWidth val="80"/>
        <c:overlap val="25"/>
        <c:axId val="1893184864"/>
        <c:axId val="1893195680"/>
      </c:barChart>
      <c:catAx>
        <c:axId val="1893184864"/>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cap="none" spc="20" normalizeH="0" baseline="0">
                <a:solidFill>
                  <a:schemeClr val="tx1">
                    <a:lumMod val="65000"/>
                    <a:lumOff val="35000"/>
                  </a:schemeClr>
                </a:solidFill>
                <a:latin typeface="+mn-lt"/>
                <a:ea typeface="+mn-ea"/>
                <a:cs typeface="+mn-cs"/>
              </a:defRPr>
            </a:pPr>
            <a:endParaRPr lang="id-ID"/>
          </a:p>
        </c:txPr>
        <c:crossAx val="1893195680"/>
        <c:crosses val="autoZero"/>
        <c:auto val="1"/>
        <c:lblAlgn val="ctr"/>
        <c:lblOffset val="100"/>
        <c:noMultiLvlLbl val="0"/>
      </c:catAx>
      <c:valAx>
        <c:axId val="1893195680"/>
        <c:scaling>
          <c:orientation val="minMax"/>
        </c:scaling>
        <c:delete val="1"/>
        <c:axPos val="l"/>
        <c:numFmt formatCode="_(* #,##0.00_);_(* \(#,##0.00\);_(* &quot;-&quot;??_);_(@_)" sourceLinked="1"/>
        <c:majorTickMark val="none"/>
        <c:minorTickMark val="none"/>
        <c:tickLblPos val="nextTo"/>
        <c:crossAx val="1893184864"/>
        <c:crosses val="autoZero"/>
        <c:crossBetween val="between"/>
      </c:valAx>
      <c:spPr>
        <a:noFill/>
        <a:ln>
          <a:noFill/>
        </a:ln>
        <a:effectLst/>
      </c:spPr>
    </c:plotArea>
    <c:legend>
      <c:legendPos val="t"/>
      <c:layout>
        <c:manualLayout>
          <c:xMode val="edge"/>
          <c:yMode val="edge"/>
          <c:x val="0.75409044696975203"/>
          <c:y val="0"/>
          <c:w val="0.24590955303024792"/>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tx1">
          <a:lumMod val="15000"/>
          <a:lumOff val="85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1.38888888888881E-4"/>
          <c:y val="0"/>
        </c:manualLayout>
      </c:layout>
      <c:overlay val="0"/>
      <c:spPr>
        <a:solidFill>
          <a:schemeClr val="accent2"/>
        </a:solidFill>
        <a:ln>
          <a:noFill/>
        </a:ln>
        <a:effectLst/>
      </c:spPr>
      <c:txPr>
        <a:bodyPr rot="0" spcFirstLastPara="1" vertOverflow="ellipsis" vert="horz" wrap="square" anchor="ctr" anchorCtr="1"/>
        <a:lstStyle/>
        <a:p>
          <a:pPr>
            <a:defRPr sz="1100" b="1" i="0" u="none" strike="noStrike" kern="1200" cap="none"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IPM!$A$2</c:f>
              <c:strCache>
                <c:ptCount val="1"/>
                <c:pt idx="0">
                  <c:v>IPM (dalam %)</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IPM!$B$1:$C$1</c:f>
              <c:numCache>
                <c:formatCode>General</c:formatCode>
                <c:ptCount val="2"/>
                <c:pt idx="0">
                  <c:v>2020</c:v>
                </c:pt>
                <c:pt idx="1">
                  <c:v>2021</c:v>
                </c:pt>
              </c:numCache>
            </c:numRef>
          </c:cat>
          <c:val>
            <c:numRef>
              <c:f>IPM!$B$2:$C$2</c:f>
              <c:numCache>
                <c:formatCode>_(* #,##0.00_);_(* \(#,##0.00\);_(* "-"??_);_(@_)</c:formatCode>
                <c:ptCount val="2"/>
                <c:pt idx="0">
                  <c:v>46.125714285714288</c:v>
                </c:pt>
                <c:pt idx="1">
                  <c:v>46.714285714285708</c:v>
                </c:pt>
              </c:numCache>
            </c:numRef>
          </c:val>
          <c:smooth val="0"/>
          <c:extLst>
            <c:ext xmlns:c16="http://schemas.microsoft.com/office/drawing/2014/chart" uri="{C3380CC4-5D6E-409C-BE32-E72D297353CC}">
              <c16:uniqueId val="{00000000-51D3-410A-BC00-B19A76E75D6B}"/>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724291023"/>
        <c:axId val="1724293519"/>
      </c:lineChart>
      <c:catAx>
        <c:axId val="172429102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id-ID"/>
          </a:p>
        </c:txPr>
        <c:crossAx val="1724293519"/>
        <c:crosses val="autoZero"/>
        <c:auto val="1"/>
        <c:lblAlgn val="ctr"/>
        <c:lblOffset val="100"/>
        <c:noMultiLvlLbl val="0"/>
      </c:catAx>
      <c:valAx>
        <c:axId val="1724293519"/>
        <c:scaling>
          <c:orientation val="minMax"/>
        </c:scaling>
        <c:delete val="1"/>
        <c:axPos val="l"/>
        <c:numFmt formatCode="_(* #,##0.00_);_(* \(#,##0.00\);_(* &quot;-&quot;??_);_(@_)" sourceLinked="1"/>
        <c:majorTickMark val="none"/>
        <c:minorTickMark val="none"/>
        <c:tickLblPos val="nextTo"/>
        <c:crossAx val="172429102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1"/>
    </a:solidFill>
    <a:ln w="9525" cap="flat" cmpd="sng" algn="ctr">
      <a:solidFill>
        <a:schemeClr val="lt1">
          <a:lumMod val="85000"/>
        </a:schemeClr>
      </a:solidFill>
      <a:round/>
    </a:ln>
    <a:effectLst/>
  </c:spPr>
  <c:txPr>
    <a:bodyPr/>
    <a:lstStyle/>
    <a:p>
      <a:pPr>
        <a:defRPr/>
      </a:pPr>
      <a:endParaRPr lang="id-ID"/>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1" i="0" u="none" strike="noStrike" kern="1200" cap="none" spc="100" normalizeH="0" baseline="0">
                <a:solidFill>
                  <a:sysClr val="windowText" lastClr="000000"/>
                </a:solidFill>
                <a:latin typeface="+mn-lt"/>
                <a:ea typeface="+mn-ea"/>
                <a:cs typeface="+mn-cs"/>
              </a:defRPr>
            </a:pPr>
            <a:r>
              <a:rPr lang="en-US"/>
              <a:t>AHH (tahun)</a:t>
            </a:r>
          </a:p>
        </c:rich>
      </c:tx>
      <c:layout>
        <c:manualLayout>
          <c:xMode val="edge"/>
          <c:yMode val="edge"/>
          <c:x val="1.4860017497813119E-3"/>
          <c:y val="0"/>
        </c:manualLayout>
      </c:layout>
      <c:overlay val="0"/>
      <c:spPr>
        <a:solidFill>
          <a:schemeClr val="accent2"/>
        </a:solidFill>
        <a:ln>
          <a:noFill/>
        </a:ln>
        <a:effectLst/>
      </c:spPr>
      <c:txPr>
        <a:bodyPr rot="0" spcFirstLastPara="1" vertOverflow="ellipsis" vert="horz" wrap="square" anchor="ctr" anchorCtr="1"/>
        <a:lstStyle/>
        <a:p>
          <a:pPr>
            <a:defRPr sz="1100" b="1" i="0" u="none" strike="noStrike" kern="1200" cap="none" spc="100" normalizeH="0" baseline="0">
              <a:solidFill>
                <a:sysClr val="windowText" lastClr="000000"/>
              </a:solidFill>
              <a:latin typeface="+mn-lt"/>
              <a:ea typeface="+mn-ea"/>
              <a:cs typeface="+mn-cs"/>
            </a:defRPr>
          </a:pPr>
          <a:endParaRPr lang="id-ID"/>
        </a:p>
      </c:txPr>
    </c:title>
    <c:autoTitleDeleted val="0"/>
    <c:plotArea>
      <c:layout>
        <c:manualLayout>
          <c:layoutTarget val="inner"/>
          <c:xMode val="edge"/>
          <c:yMode val="edge"/>
          <c:x val="6.1111111111111109E-2"/>
          <c:y val="0.14881944444444445"/>
          <c:w val="0.87777777777777777"/>
          <c:h val="0.69008147419072619"/>
        </c:manualLayout>
      </c:layout>
      <c:lineChart>
        <c:grouping val="standard"/>
        <c:varyColors val="0"/>
        <c:ser>
          <c:idx val="0"/>
          <c:order val="0"/>
          <c:tx>
            <c:strRef>
              <c:f>IPM!$K$2</c:f>
              <c:strCache>
                <c:ptCount val="1"/>
                <c:pt idx="0">
                  <c:v>UHH (tahun)</c:v>
                </c:pt>
              </c:strCache>
            </c:strRef>
          </c:tx>
          <c:spPr>
            <a:ln w="25400" cap="rnd">
              <a:solidFill>
                <a:schemeClr val="lt1"/>
              </a:solidFill>
              <a:round/>
            </a:ln>
            <a:effectLst>
              <a:outerShdw dist="25400" dir="2700000" algn="tl" rotWithShape="0">
                <a:schemeClr val="accent1"/>
              </a:outerShdw>
            </a:effectLst>
          </c:spPr>
          <c:marker>
            <c:symbol val="none"/>
          </c:marker>
          <c:dLbls>
            <c:dLbl>
              <c:idx val="0"/>
              <c:layout>
                <c:manualLayout>
                  <c:x val="-0.23304133858267717"/>
                  <c:y val="6.9447178477690923E-3"/>
                </c:manualLayout>
              </c:layout>
              <c:spPr>
                <a:solidFill>
                  <a:schemeClr val="accent1"/>
                </a:solidFill>
                <a:ln>
                  <a:noFill/>
                </a:ln>
                <a:effectLst/>
              </c:spPr>
              <c:txPr>
                <a:bodyPr rot="0" spcFirstLastPara="1" vertOverflow="ellipsis" vert="horz" wrap="square" lIns="38100" tIns="19050" rIns="38100" bIns="19050" anchor="ctr" anchorCtr="1">
                  <a:noAutofit/>
                </a:bodyPr>
                <a:lstStyle/>
                <a:p>
                  <a:pPr>
                    <a:defRPr sz="1400" b="1" i="0" u="none" strike="noStrike" kern="1200" baseline="0">
                      <a:solidFill>
                        <a:sysClr val="windowText" lastClr="000000"/>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15:layout>
                    <c:manualLayout>
                      <c:w val="0.27163910761154852"/>
                      <c:h val="0.21715277777777775"/>
                    </c:manualLayout>
                  </c15:layout>
                </c:ext>
                <c:ext xmlns:c16="http://schemas.microsoft.com/office/drawing/2014/chart" uri="{C3380CC4-5D6E-409C-BE32-E72D297353CC}">
                  <c16:uniqueId val="{00000002-3529-4081-8C85-28A1007FAE22}"/>
                </c:ext>
              </c:extLst>
            </c:dLbl>
            <c:dLbl>
              <c:idx val="1"/>
              <c:layout>
                <c:manualLayout>
                  <c:x val="-8.9180446194225715E-2"/>
                  <c:y val="2.7340332456851278E-7"/>
                </c:manualLayout>
              </c:layout>
              <c:spPr>
                <a:solidFill>
                  <a:schemeClr val="accent1"/>
                </a:solidFill>
                <a:ln>
                  <a:noFill/>
                </a:ln>
                <a:effectLst/>
              </c:spPr>
              <c:txPr>
                <a:bodyPr rot="0" spcFirstLastPara="1" vertOverflow="ellipsis" vert="horz" wrap="square" lIns="38100" tIns="19050" rIns="38100" bIns="19050" anchor="ctr" anchorCtr="1">
                  <a:noAutofit/>
                </a:bodyPr>
                <a:lstStyle/>
                <a:p>
                  <a:pPr>
                    <a:defRPr sz="1400" b="1" i="0" u="none" strike="noStrike" kern="1200" baseline="0">
                      <a:solidFill>
                        <a:sysClr val="windowText" lastClr="000000"/>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15:layout>
                    <c:manualLayout>
                      <c:w val="0.27163910761154852"/>
                      <c:h val="0.2102083333333333"/>
                    </c:manualLayout>
                  </c15:layout>
                </c:ext>
                <c:ext xmlns:c16="http://schemas.microsoft.com/office/drawing/2014/chart" uri="{C3380CC4-5D6E-409C-BE32-E72D297353CC}">
                  <c16:uniqueId val="{00000003-3529-4081-8C85-28A1007FAE22}"/>
                </c:ext>
              </c:extLst>
            </c:dLbl>
            <c:spPr>
              <a:solidFill>
                <a:schemeClr val="accent1"/>
              </a:solid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IPM!$L$1:$M$1</c:f>
              <c:numCache>
                <c:formatCode>General</c:formatCode>
                <c:ptCount val="2"/>
                <c:pt idx="0">
                  <c:v>2020</c:v>
                </c:pt>
                <c:pt idx="1">
                  <c:v>2021</c:v>
                </c:pt>
              </c:numCache>
            </c:numRef>
          </c:cat>
          <c:val>
            <c:numRef>
              <c:f>IPM!$L$2:$M$2</c:f>
              <c:numCache>
                <c:formatCode>_(* #,##0.00_);_(* \(#,##0.00\);_(* "-"??_);_(@_)</c:formatCode>
                <c:ptCount val="2"/>
                <c:pt idx="0">
                  <c:v>0</c:v>
                </c:pt>
                <c:pt idx="1">
                  <c:v>0</c:v>
                </c:pt>
              </c:numCache>
            </c:numRef>
          </c:val>
          <c:smooth val="0"/>
          <c:extLst>
            <c:ext xmlns:c16="http://schemas.microsoft.com/office/drawing/2014/chart" uri="{C3380CC4-5D6E-409C-BE32-E72D297353CC}">
              <c16:uniqueId val="{00000000-3529-4081-8C85-28A1007FAE22}"/>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666499327"/>
        <c:axId val="1666517215"/>
      </c:lineChart>
      <c:catAx>
        <c:axId val="166649932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id-ID"/>
          </a:p>
        </c:txPr>
        <c:crossAx val="1666517215"/>
        <c:crosses val="autoZero"/>
        <c:auto val="1"/>
        <c:lblAlgn val="ctr"/>
        <c:lblOffset val="100"/>
        <c:noMultiLvlLbl val="0"/>
      </c:catAx>
      <c:valAx>
        <c:axId val="1666517215"/>
        <c:scaling>
          <c:orientation val="minMax"/>
        </c:scaling>
        <c:delete val="1"/>
        <c:axPos val="l"/>
        <c:numFmt formatCode="_(* #,##0.00_);_(* \(#,##0.00\);_(* &quot;-&quot;??_);_(@_)" sourceLinked="1"/>
        <c:majorTickMark val="none"/>
        <c:minorTickMark val="none"/>
        <c:tickLblPos val="nextTo"/>
        <c:crossAx val="166649932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1"/>
    </a:solidFill>
    <a:ln w="9525" cap="flat" cmpd="sng" algn="ctr">
      <a:solidFill>
        <a:schemeClr val="lt1">
          <a:lumMod val="85000"/>
        </a:schemeClr>
      </a:solidFill>
      <a:round/>
    </a:ln>
    <a:effectLst/>
  </c:spPr>
  <c:txPr>
    <a:bodyPr/>
    <a:lstStyle/>
    <a:p>
      <a:pPr>
        <a:defRPr/>
      </a:pPr>
      <a:endParaRPr lang="id-ID"/>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1.3779527559086722E-5"/>
          <c:y val="0"/>
        </c:manualLayout>
      </c:layout>
      <c:overlay val="0"/>
      <c:spPr>
        <a:solidFill>
          <a:schemeClr val="accent2"/>
        </a:solidFill>
        <a:ln>
          <a:noFill/>
        </a:ln>
        <a:effectLst/>
      </c:spPr>
      <c:txPr>
        <a:bodyPr rot="0" spcFirstLastPara="1" vertOverflow="ellipsis" vert="horz" wrap="square" anchor="ctr" anchorCtr="1"/>
        <a:lstStyle/>
        <a:p>
          <a:pPr>
            <a:defRPr sz="1100" b="1" i="0" u="none" strike="noStrike" kern="1200" cap="none"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IPM!$P$2</c:f>
              <c:strCache>
                <c:ptCount val="1"/>
                <c:pt idx="0">
                  <c:v>HLS (tahun)</c:v>
                </c:pt>
              </c:strCache>
            </c:strRef>
          </c:tx>
          <c:spPr>
            <a:ln w="25400" cap="rnd">
              <a:solidFill>
                <a:schemeClr val="lt1"/>
              </a:solidFill>
              <a:round/>
            </a:ln>
            <a:effectLst>
              <a:outerShdw dist="25400" dir="2700000" algn="tl" rotWithShape="0">
                <a:schemeClr val="accent1"/>
              </a:outerShdw>
            </a:effectLst>
          </c:spPr>
          <c:marker>
            <c:symbol val="none"/>
          </c:marker>
          <c:dLbls>
            <c:dLbl>
              <c:idx val="1"/>
              <c:layout>
                <c:manualLayout>
                  <c:x val="-0.13859755030621174"/>
                  <c:y val="-7.6388888888888895E-2"/>
                </c:manualLayout>
              </c:layout>
              <c:dLblPos val="r"/>
              <c:showLegendKey val="0"/>
              <c:showVal val="1"/>
              <c:showCatName val="0"/>
              <c:showSerName val="0"/>
              <c:showPercent val="0"/>
              <c:showBubbleSize val="0"/>
              <c:extLst>
                <c:ext xmlns:c15="http://schemas.microsoft.com/office/drawing/2012/chart" uri="{CE6537A1-D6FC-4f65-9D91-7224C49458BB}">
                  <c15:layout>
                    <c:manualLayout>
                      <c:w val="0.216083552055993"/>
                      <c:h val="0.29354166666666665"/>
                    </c:manualLayout>
                  </c15:layout>
                </c:ext>
                <c:ext xmlns:c16="http://schemas.microsoft.com/office/drawing/2014/chart" uri="{C3380CC4-5D6E-409C-BE32-E72D297353CC}">
                  <c16:uniqueId val="{00000001-CF28-4CDF-AC17-8E33E74B94F6}"/>
                </c:ext>
              </c:extLst>
            </c:dLbl>
            <c:spPr>
              <a:solidFill>
                <a:schemeClr val="accent1"/>
              </a:solidFill>
              <a:ln>
                <a:noFill/>
              </a:ln>
              <a:effectLst/>
            </c:spPr>
            <c:txPr>
              <a:bodyPr rot="0" spcFirstLastPara="1" vertOverflow="ellipsis" vert="horz" wrap="square" anchor="ctr" anchorCtr="1"/>
              <a:lstStyle/>
              <a:p>
                <a:pPr>
                  <a:defRPr sz="1400" b="1" i="0" u="none" strike="noStrike" kern="1200" cap="none"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IPM!$Q$1:$R$1</c:f>
              <c:numCache>
                <c:formatCode>General</c:formatCode>
                <c:ptCount val="2"/>
                <c:pt idx="0">
                  <c:v>2020</c:v>
                </c:pt>
                <c:pt idx="1">
                  <c:v>2021</c:v>
                </c:pt>
              </c:numCache>
            </c:numRef>
          </c:cat>
          <c:val>
            <c:numRef>
              <c:f>IPM!$Q$2:$R$2</c:f>
              <c:numCache>
                <c:formatCode>_(* #,##0.00_);_(* \(#,##0.00\);_(* "-"??_);_(@_)</c:formatCode>
                <c:ptCount val="2"/>
                <c:pt idx="0">
                  <c:v>7.8242857142857138</c:v>
                </c:pt>
                <c:pt idx="1">
                  <c:v>7.9357142857142859</c:v>
                </c:pt>
              </c:numCache>
            </c:numRef>
          </c:val>
          <c:smooth val="0"/>
          <c:extLst>
            <c:ext xmlns:c16="http://schemas.microsoft.com/office/drawing/2014/chart" uri="{C3380CC4-5D6E-409C-BE32-E72D297353CC}">
              <c16:uniqueId val="{00000002-CF28-4CDF-AC17-8E33E74B94F6}"/>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676576639"/>
        <c:axId val="1676582463"/>
      </c:lineChart>
      <c:catAx>
        <c:axId val="167657663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30" baseline="0">
                <a:solidFill>
                  <a:schemeClr val="lt1"/>
                </a:solidFill>
                <a:latin typeface="+mn-lt"/>
                <a:ea typeface="+mn-ea"/>
                <a:cs typeface="+mn-cs"/>
              </a:defRPr>
            </a:pPr>
            <a:endParaRPr lang="id-ID"/>
          </a:p>
        </c:txPr>
        <c:crossAx val="1676582463"/>
        <c:crosses val="autoZero"/>
        <c:auto val="1"/>
        <c:lblAlgn val="ctr"/>
        <c:lblOffset val="100"/>
        <c:noMultiLvlLbl val="0"/>
      </c:catAx>
      <c:valAx>
        <c:axId val="1676582463"/>
        <c:scaling>
          <c:orientation val="minMax"/>
        </c:scaling>
        <c:delete val="1"/>
        <c:axPos val="l"/>
        <c:numFmt formatCode="_(* #,##0.00_);_(* \(#,##0.00\);_(* &quot;-&quot;??_);_(@_)" sourceLinked="1"/>
        <c:majorTickMark val="none"/>
        <c:minorTickMark val="none"/>
        <c:tickLblPos val="nextTo"/>
        <c:crossAx val="167657663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1"/>
    </a:solidFill>
    <a:ln w="9525" cap="flat" cmpd="sng" algn="ctr">
      <a:solidFill>
        <a:schemeClr val="lt1">
          <a:lumMod val="85000"/>
        </a:schemeClr>
      </a:solidFill>
      <a:round/>
    </a:ln>
    <a:effectLst/>
  </c:spPr>
  <c:txPr>
    <a:bodyPr/>
    <a:lstStyle/>
    <a:p>
      <a:pPr>
        <a:defRPr cap="none" baseline="0"/>
      </a:pPr>
      <a:endParaRPr lang="id-ID"/>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2.6526684164479438E-3"/>
          <c:y val="0"/>
        </c:manualLayout>
      </c:layout>
      <c:overlay val="0"/>
      <c:spPr>
        <a:solidFill>
          <a:schemeClr val="accent2"/>
        </a:solidFill>
        <a:ln>
          <a:noFill/>
        </a:ln>
        <a:effectLst/>
      </c:spPr>
      <c:txPr>
        <a:bodyPr rot="0" spcFirstLastPara="1" vertOverflow="ellipsis" vert="horz" wrap="square" anchor="ctr" anchorCtr="1"/>
        <a:lstStyle/>
        <a:p>
          <a:pPr>
            <a:defRPr sz="1100" b="1" i="0" u="none" strike="noStrike" kern="1200" cap="none"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IPM!$U$2</c:f>
              <c:strCache>
                <c:ptCount val="1"/>
                <c:pt idx="0">
                  <c:v>RLS (tahun)</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IPM!$V$1:$W$1</c:f>
              <c:numCache>
                <c:formatCode>General</c:formatCode>
                <c:ptCount val="2"/>
                <c:pt idx="0">
                  <c:v>2020</c:v>
                </c:pt>
                <c:pt idx="1">
                  <c:v>2021</c:v>
                </c:pt>
              </c:numCache>
            </c:numRef>
          </c:cat>
          <c:val>
            <c:numRef>
              <c:f>IPM!$V$2:$W$2</c:f>
              <c:numCache>
                <c:formatCode>_(* #,##0.00_);_(* \(#,##0.00\);_(* "-"??_);_(@_)</c:formatCode>
                <c:ptCount val="2"/>
                <c:pt idx="0">
                  <c:v>2.8642857142857139</c:v>
                </c:pt>
                <c:pt idx="1">
                  <c:v>3.0428571428571431</c:v>
                </c:pt>
              </c:numCache>
            </c:numRef>
          </c:val>
          <c:smooth val="0"/>
          <c:extLst>
            <c:ext xmlns:c16="http://schemas.microsoft.com/office/drawing/2014/chart" uri="{C3380CC4-5D6E-409C-BE32-E72D297353CC}">
              <c16:uniqueId val="{00000000-C510-444D-9B7D-4E9100B6A378}"/>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676589951"/>
        <c:axId val="1676582879"/>
      </c:lineChart>
      <c:catAx>
        <c:axId val="167658995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id-ID"/>
          </a:p>
        </c:txPr>
        <c:crossAx val="1676582879"/>
        <c:crosses val="autoZero"/>
        <c:auto val="1"/>
        <c:lblAlgn val="ctr"/>
        <c:lblOffset val="100"/>
        <c:noMultiLvlLbl val="0"/>
      </c:catAx>
      <c:valAx>
        <c:axId val="1676582879"/>
        <c:scaling>
          <c:orientation val="minMax"/>
        </c:scaling>
        <c:delete val="1"/>
        <c:axPos val="l"/>
        <c:numFmt formatCode="_(* #,##0.00_);_(* \(#,##0.00\);_(* &quot;-&quot;??_);_(@_)" sourceLinked="1"/>
        <c:majorTickMark val="none"/>
        <c:minorTickMark val="none"/>
        <c:tickLblPos val="nextTo"/>
        <c:crossAx val="167658995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1"/>
    </a:solidFill>
    <a:ln w="9525" cap="flat" cmpd="sng" algn="ctr">
      <a:solidFill>
        <a:schemeClr val="lt1">
          <a:lumMod val="85000"/>
        </a:schemeClr>
      </a:solidFill>
      <a:round/>
    </a:ln>
    <a:effectLst/>
  </c:spPr>
  <c:txPr>
    <a:bodyPr/>
    <a:lstStyle/>
    <a:p>
      <a:pPr>
        <a:defRPr/>
      </a:pPr>
      <a:endParaRPr lang="id-ID"/>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7.7777777777778099E-4"/>
          <c:y val="0"/>
        </c:manualLayout>
      </c:layout>
      <c:overlay val="0"/>
      <c:spPr>
        <a:solidFill>
          <a:schemeClr val="accent2"/>
        </a:solidFill>
        <a:ln>
          <a:noFill/>
        </a:ln>
        <a:effectLst/>
      </c:spPr>
      <c:txPr>
        <a:bodyPr rot="0" spcFirstLastPara="1" vertOverflow="ellipsis" vert="horz" wrap="square" anchor="ctr" anchorCtr="1"/>
        <a:lstStyle/>
        <a:p>
          <a:pPr>
            <a:defRPr sz="1150" b="1" i="0" u="none" strike="noStrike" kern="1200" cap="none"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IPM!$Z$2</c:f>
              <c:strCache>
                <c:ptCount val="1"/>
                <c:pt idx="0">
                  <c:v>Pengeluaran per Kapita (Rp 000)</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IPM!$AA$1:$AB$1</c:f>
              <c:numCache>
                <c:formatCode>General</c:formatCode>
                <c:ptCount val="2"/>
                <c:pt idx="0">
                  <c:v>2020</c:v>
                </c:pt>
                <c:pt idx="1">
                  <c:v>2021</c:v>
                </c:pt>
              </c:numCache>
            </c:numRef>
          </c:cat>
          <c:val>
            <c:numRef>
              <c:f>IPM!$AA$2:$AB$2</c:f>
              <c:numCache>
                <c:formatCode>_(* #,##0_);_(* \(#,##0\);_(* "-"??_);_(@_)</c:formatCode>
                <c:ptCount val="2"/>
                <c:pt idx="0">
                  <c:v>4805.4285714285716</c:v>
                </c:pt>
                <c:pt idx="1">
                  <c:v>4837.2857142857147</c:v>
                </c:pt>
              </c:numCache>
            </c:numRef>
          </c:val>
          <c:smooth val="0"/>
          <c:extLst>
            <c:ext xmlns:c16="http://schemas.microsoft.com/office/drawing/2014/chart" uri="{C3380CC4-5D6E-409C-BE32-E72D297353CC}">
              <c16:uniqueId val="{00000000-AA87-4697-96A3-AB34B37B042D}"/>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674429903"/>
        <c:axId val="1674451119"/>
      </c:lineChart>
      <c:catAx>
        <c:axId val="167442990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id-ID"/>
          </a:p>
        </c:txPr>
        <c:crossAx val="1674451119"/>
        <c:crosses val="autoZero"/>
        <c:auto val="1"/>
        <c:lblAlgn val="ctr"/>
        <c:lblOffset val="100"/>
        <c:noMultiLvlLbl val="0"/>
      </c:catAx>
      <c:valAx>
        <c:axId val="1674451119"/>
        <c:scaling>
          <c:orientation val="minMax"/>
        </c:scaling>
        <c:delete val="1"/>
        <c:axPos val="l"/>
        <c:numFmt formatCode="_(* #,##0_);_(* \(#,##0\);_(* &quot;-&quot;??_);_(@_)" sourceLinked="1"/>
        <c:majorTickMark val="none"/>
        <c:minorTickMark val="none"/>
        <c:tickLblPos val="nextTo"/>
        <c:crossAx val="167442990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1"/>
    </a:solidFill>
    <a:ln w="9525" cap="flat" cmpd="sng" algn="ctr">
      <a:solidFill>
        <a:schemeClr val="lt1">
          <a:lumMod val="85000"/>
        </a:schemeClr>
      </a:solidFill>
      <a:round/>
    </a:ln>
    <a:effectLst/>
  </c:spPr>
  <c:txPr>
    <a:bodyPr/>
    <a:lstStyle/>
    <a:p>
      <a:pPr>
        <a:defRPr/>
      </a:pPr>
      <a:endParaRPr lang="id-ID"/>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[cheker Dashboard Dapil - Papua - 31-Agustus-2022.xlsx]Pengangguran!PivotTable7</c:name>
    <c:fmtId val="2"/>
  </c:pivotSource>
  <c:chart>
    <c:autoTitleDeleted val="0"/>
    <c:pivotFmts>
      <c:pivotFmt>
        <c:idx val="0"/>
        <c:spPr>
          <a:solidFill>
            <a:schemeClr val="accent1">
              <a:alpha val="70000"/>
            </a:schemeClr>
          </a:solidFill>
          <a:ln>
            <a:noFill/>
          </a:ln>
          <a:effectLst/>
        </c:spPr>
        <c:marker>
          <c:symbol val="circle"/>
          <c:size val="6"/>
          <c:spPr>
            <a:solidFill>
              <a:schemeClr val="accent1">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70000"/>
            </a:schemeClr>
          </a:solidFill>
          <a:ln>
            <a:noFill/>
          </a:ln>
          <a:effectLst/>
        </c:spPr>
        <c:marker>
          <c:symbol val="circle"/>
          <c:size val="6"/>
          <c:spPr>
            <a:solidFill>
              <a:schemeClr val="accent2">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70000"/>
            </a:schemeClr>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70000"/>
            </a:schemeClr>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Pengangguran!$G$3:$G$4</c:f>
              <c:strCache>
                <c:ptCount val="1"/>
                <c:pt idx="0">
                  <c:v>2020</c:v>
                </c:pt>
              </c:strCache>
            </c:strRef>
          </c:tx>
          <c:spPr>
            <a:solidFill>
              <a:schemeClr val="accent1">
                <a:alpha val="70000"/>
              </a:schemeClr>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Pengangguran!$F$5:$F$12</c:f>
              <c:strCache>
                <c:ptCount val="7"/>
                <c:pt idx="0">
                  <c:v>Yalimo</c:v>
                </c:pt>
                <c:pt idx="1">
                  <c:v>Lanny Jaya</c:v>
                </c:pt>
                <c:pt idx="2">
                  <c:v>Nduga</c:v>
                </c:pt>
                <c:pt idx="3">
                  <c:v>Dogiyai</c:v>
                </c:pt>
                <c:pt idx="4">
                  <c:v>Puncak</c:v>
                </c:pt>
                <c:pt idx="5">
                  <c:v>Intan Jaya</c:v>
                </c:pt>
                <c:pt idx="6">
                  <c:v>Deiyai</c:v>
                </c:pt>
              </c:strCache>
            </c:strRef>
          </c:cat>
          <c:val>
            <c:numRef>
              <c:f>Pengangguran!$G$5:$G$12</c:f>
              <c:numCache>
                <c:formatCode>_(* #,##0.00_);_(* \(#,##0.00\);_(* "-"??_);_(@_)</c:formatCode>
                <c:ptCount val="7"/>
                <c:pt idx="0">
                  <c:v>0</c:v>
                </c:pt>
                <c:pt idx="1">
                  <c:v>0</c:v>
                </c:pt>
                <c:pt idx="2">
                  <c:v>0</c:v>
                </c:pt>
                <c:pt idx="3">
                  <c:v>0</c:v>
                </c:pt>
                <c:pt idx="4">
                  <c:v>0</c:v>
                </c:pt>
                <c:pt idx="5">
                  <c:v>1.22</c:v>
                </c:pt>
                <c:pt idx="6">
                  <c:v>0</c:v>
                </c:pt>
              </c:numCache>
            </c:numRef>
          </c:val>
          <c:extLst>
            <c:ext xmlns:c16="http://schemas.microsoft.com/office/drawing/2014/chart" uri="{C3380CC4-5D6E-409C-BE32-E72D297353CC}">
              <c16:uniqueId val="{00000000-D510-4D6C-8065-A03C5E670DE6}"/>
            </c:ext>
          </c:extLst>
        </c:ser>
        <c:ser>
          <c:idx val="1"/>
          <c:order val="1"/>
          <c:tx>
            <c:strRef>
              <c:f>Pengangguran!$H$3:$H$4</c:f>
              <c:strCache>
                <c:ptCount val="1"/>
                <c:pt idx="0">
                  <c:v>2021</c:v>
                </c:pt>
              </c:strCache>
            </c:strRef>
          </c:tx>
          <c:spPr>
            <a:solidFill>
              <a:schemeClr val="accent2">
                <a:alpha val="70000"/>
              </a:schemeClr>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Pengangguran!$F$5:$F$12</c:f>
              <c:strCache>
                <c:ptCount val="7"/>
                <c:pt idx="0">
                  <c:v>Yalimo</c:v>
                </c:pt>
                <c:pt idx="1">
                  <c:v>Lanny Jaya</c:v>
                </c:pt>
                <c:pt idx="2">
                  <c:v>Nduga</c:v>
                </c:pt>
                <c:pt idx="3">
                  <c:v>Dogiyai</c:v>
                </c:pt>
                <c:pt idx="4">
                  <c:v>Puncak</c:v>
                </c:pt>
                <c:pt idx="5">
                  <c:v>Intan Jaya</c:v>
                </c:pt>
                <c:pt idx="6">
                  <c:v>Deiyai</c:v>
                </c:pt>
              </c:strCache>
            </c:strRef>
          </c:cat>
          <c:val>
            <c:numRef>
              <c:f>Pengangguran!$H$5:$H$12</c:f>
              <c:numCache>
                <c:formatCode>_(* #,##0.00_);_(* \(#,##0.00\);_(* "-"??_);_(@_)</c:formatCode>
                <c:ptCount val="7"/>
                <c:pt idx="0">
                  <c:v>0</c:v>
                </c:pt>
                <c:pt idx="1">
                  <c:v>0</c:v>
                </c:pt>
                <c:pt idx="2">
                  <c:v>0</c:v>
                </c:pt>
                <c:pt idx="3">
                  <c:v>5.68</c:v>
                </c:pt>
                <c:pt idx="4">
                  <c:v>0.94</c:v>
                </c:pt>
                <c:pt idx="5">
                  <c:v>0</c:v>
                </c:pt>
                <c:pt idx="6">
                  <c:v>0</c:v>
                </c:pt>
              </c:numCache>
            </c:numRef>
          </c:val>
          <c:extLst>
            <c:ext xmlns:c16="http://schemas.microsoft.com/office/drawing/2014/chart" uri="{C3380CC4-5D6E-409C-BE32-E72D297353CC}">
              <c16:uniqueId val="{00000003-D510-4D6C-8065-A03C5E670DE6}"/>
            </c:ext>
          </c:extLst>
        </c:ser>
        <c:ser>
          <c:idx val="2"/>
          <c:order val="2"/>
          <c:tx>
            <c:strRef>
              <c:f>Pengangguran!$I$3:$I$4</c:f>
              <c:strCache>
                <c:ptCount val="1"/>
                <c:pt idx="0">
                  <c:v>2022</c:v>
                </c:pt>
              </c:strCache>
            </c:strRef>
          </c:tx>
          <c:spPr>
            <a:solidFill>
              <a:schemeClr val="accent3">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Pengangguran!$F$5:$F$12</c:f>
              <c:strCache>
                <c:ptCount val="7"/>
                <c:pt idx="0">
                  <c:v>Yalimo</c:v>
                </c:pt>
                <c:pt idx="1">
                  <c:v>Lanny Jaya</c:v>
                </c:pt>
                <c:pt idx="2">
                  <c:v>Nduga</c:v>
                </c:pt>
                <c:pt idx="3">
                  <c:v>Dogiyai</c:v>
                </c:pt>
                <c:pt idx="4">
                  <c:v>Puncak</c:v>
                </c:pt>
                <c:pt idx="5">
                  <c:v>Intan Jaya</c:v>
                </c:pt>
                <c:pt idx="6">
                  <c:v>Deiyai</c:v>
                </c:pt>
              </c:strCache>
            </c:strRef>
          </c:cat>
          <c:val>
            <c:numRef>
              <c:f>Pengangguran!$I$5:$I$12</c:f>
              <c:numCache>
                <c:formatCode>_(* #,##0.00_);_(* \(#,##0.00\);_(* "-"??_);_(@_)</c:formatCode>
                <c:ptCount val="7"/>
              </c:numCache>
            </c:numRef>
          </c:val>
          <c:extLst>
            <c:ext xmlns:c16="http://schemas.microsoft.com/office/drawing/2014/chart" uri="{C3380CC4-5D6E-409C-BE32-E72D297353CC}">
              <c16:uniqueId val="{00000000-E812-498E-B7BF-CB3EF221F96D}"/>
            </c:ext>
          </c:extLst>
        </c:ser>
        <c:dLbls>
          <c:dLblPos val="outEnd"/>
          <c:showLegendKey val="0"/>
          <c:showVal val="1"/>
          <c:showCatName val="0"/>
          <c:showSerName val="0"/>
          <c:showPercent val="0"/>
          <c:showBubbleSize val="0"/>
        </c:dLbls>
        <c:gapWidth val="80"/>
        <c:overlap val="25"/>
        <c:axId val="1666520959"/>
        <c:axId val="1666500159"/>
      </c:barChart>
      <c:catAx>
        <c:axId val="1666520959"/>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cap="none" spc="20" normalizeH="0" baseline="0">
                <a:solidFill>
                  <a:schemeClr val="tx1">
                    <a:lumMod val="65000"/>
                    <a:lumOff val="35000"/>
                  </a:schemeClr>
                </a:solidFill>
                <a:latin typeface="+mn-lt"/>
                <a:ea typeface="+mn-ea"/>
                <a:cs typeface="+mn-cs"/>
              </a:defRPr>
            </a:pPr>
            <a:endParaRPr lang="id-ID"/>
          </a:p>
        </c:txPr>
        <c:crossAx val="1666500159"/>
        <c:crosses val="autoZero"/>
        <c:auto val="1"/>
        <c:lblAlgn val="ctr"/>
        <c:lblOffset val="100"/>
        <c:noMultiLvlLbl val="0"/>
      </c:catAx>
      <c:valAx>
        <c:axId val="1666500159"/>
        <c:scaling>
          <c:orientation val="minMax"/>
        </c:scaling>
        <c:delete val="1"/>
        <c:axPos val="l"/>
        <c:numFmt formatCode="_(* #,##0.00_);_(* \(#,##0.00\);_(* &quot;-&quot;??_);_(@_)" sourceLinked="1"/>
        <c:majorTickMark val="none"/>
        <c:minorTickMark val="none"/>
        <c:tickLblPos val="nextTo"/>
        <c:crossAx val="1666520959"/>
        <c:crosses val="autoZero"/>
        <c:crossBetween val="between"/>
      </c:valAx>
      <c:spPr>
        <a:noFill/>
        <a:ln>
          <a:noFill/>
        </a:ln>
        <a:effectLst/>
      </c:spPr>
    </c:plotArea>
    <c:legend>
      <c:legendPos val="t"/>
      <c:layout>
        <c:manualLayout>
          <c:xMode val="edge"/>
          <c:yMode val="edge"/>
          <c:x val="0.70599872644035844"/>
          <c:y val="0"/>
          <c:w val="0.29400127355964162"/>
          <c:h val="6.3663823272090983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[cheker Dashboard Dapil - Papua - 31-Agustus-2022.xlsx]DBH!PivotTable2</c:name>
    <c:fmtId val="10"/>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s>
    <c:plotArea>
      <c:layout/>
      <c:barChart>
        <c:barDir val="bar"/>
        <c:grouping val="clustered"/>
        <c:varyColors val="0"/>
        <c:ser>
          <c:idx val="0"/>
          <c:order val="0"/>
          <c:tx>
            <c:strRef>
              <c:f>DBH!$AK$3:$AK$4</c:f>
              <c:strCache>
                <c:ptCount val="1"/>
                <c:pt idx="0">
                  <c:v>2020</c:v>
                </c:pt>
              </c:strCache>
            </c:strRef>
          </c:tx>
          <c:spPr>
            <a:solidFill>
              <a:schemeClr val="accent1"/>
            </a:solidFill>
            <a:ln>
              <a:noFill/>
            </a:ln>
            <a:effectLst/>
          </c:spPr>
          <c:invertIfNegative val="0"/>
          <c:cat>
            <c:strRef>
              <c:f>DBH!$AJ$5:$AJ$12</c:f>
              <c:strCache>
                <c:ptCount val="7"/>
                <c:pt idx="0">
                  <c:v>Yalimo</c:v>
                </c:pt>
                <c:pt idx="1">
                  <c:v>Lanny Jaya</c:v>
                </c:pt>
                <c:pt idx="2">
                  <c:v>Nduga</c:v>
                </c:pt>
                <c:pt idx="3">
                  <c:v>Dogiyai</c:v>
                </c:pt>
                <c:pt idx="4">
                  <c:v>Puncak</c:v>
                </c:pt>
                <c:pt idx="5">
                  <c:v>Intan Jaya</c:v>
                </c:pt>
                <c:pt idx="6">
                  <c:v>Deiyai</c:v>
                </c:pt>
              </c:strCache>
            </c:strRef>
          </c:cat>
          <c:val>
            <c:numRef>
              <c:f>DBH!$AK$5:$AK$12</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8B48-4844-AD79-FC45520A57A4}"/>
            </c:ext>
          </c:extLst>
        </c:ser>
        <c:ser>
          <c:idx val="1"/>
          <c:order val="1"/>
          <c:tx>
            <c:strRef>
              <c:f>DBH!$AL$3:$AL$4</c:f>
              <c:strCache>
                <c:ptCount val="1"/>
                <c:pt idx="0">
                  <c:v>2021</c:v>
                </c:pt>
              </c:strCache>
            </c:strRef>
          </c:tx>
          <c:spPr>
            <a:solidFill>
              <a:schemeClr val="accent2"/>
            </a:solidFill>
            <a:ln>
              <a:noFill/>
            </a:ln>
            <a:effectLst/>
          </c:spPr>
          <c:invertIfNegative val="0"/>
          <c:cat>
            <c:strRef>
              <c:f>DBH!$AJ$5:$AJ$12</c:f>
              <c:strCache>
                <c:ptCount val="7"/>
                <c:pt idx="0">
                  <c:v>Yalimo</c:v>
                </c:pt>
                <c:pt idx="1">
                  <c:v>Lanny Jaya</c:v>
                </c:pt>
                <c:pt idx="2">
                  <c:v>Nduga</c:v>
                </c:pt>
                <c:pt idx="3">
                  <c:v>Dogiyai</c:v>
                </c:pt>
                <c:pt idx="4">
                  <c:v>Puncak</c:v>
                </c:pt>
                <c:pt idx="5">
                  <c:v>Intan Jaya</c:v>
                </c:pt>
                <c:pt idx="6">
                  <c:v>Deiyai</c:v>
                </c:pt>
              </c:strCache>
            </c:strRef>
          </c:cat>
          <c:val>
            <c:numRef>
              <c:f>DBH!$AL$5:$AL$12</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8B48-4844-AD79-FC45520A57A4}"/>
            </c:ext>
          </c:extLst>
        </c:ser>
        <c:ser>
          <c:idx val="2"/>
          <c:order val="2"/>
          <c:tx>
            <c:strRef>
              <c:f>DBH!$AM$3:$AM$4</c:f>
              <c:strCache>
                <c:ptCount val="1"/>
                <c:pt idx="0">
                  <c:v>2022</c:v>
                </c:pt>
              </c:strCache>
            </c:strRef>
          </c:tx>
          <c:spPr>
            <a:solidFill>
              <a:schemeClr val="accent3"/>
            </a:solidFill>
            <a:ln>
              <a:noFill/>
            </a:ln>
            <a:effectLst/>
          </c:spPr>
          <c:invertIfNegative val="0"/>
          <c:cat>
            <c:strRef>
              <c:f>DBH!$AJ$5:$AJ$12</c:f>
              <c:strCache>
                <c:ptCount val="7"/>
                <c:pt idx="0">
                  <c:v>Yalimo</c:v>
                </c:pt>
                <c:pt idx="1">
                  <c:v>Lanny Jaya</c:v>
                </c:pt>
                <c:pt idx="2">
                  <c:v>Nduga</c:v>
                </c:pt>
                <c:pt idx="3">
                  <c:v>Dogiyai</c:v>
                </c:pt>
                <c:pt idx="4">
                  <c:v>Puncak</c:v>
                </c:pt>
                <c:pt idx="5">
                  <c:v>Intan Jaya</c:v>
                </c:pt>
                <c:pt idx="6">
                  <c:v>Deiyai</c:v>
                </c:pt>
              </c:strCache>
            </c:strRef>
          </c:cat>
          <c:val>
            <c:numRef>
              <c:f>DBH!$AM$5:$AM$12</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8B48-4844-AD79-FC45520A57A4}"/>
            </c:ext>
          </c:extLst>
        </c:ser>
        <c:dLbls>
          <c:showLegendKey val="0"/>
          <c:showVal val="0"/>
          <c:showCatName val="0"/>
          <c:showSerName val="0"/>
          <c:showPercent val="0"/>
          <c:showBubbleSize val="0"/>
        </c:dLbls>
        <c:gapWidth val="182"/>
        <c:axId val="282455103"/>
        <c:axId val="282472575"/>
      </c:barChart>
      <c:catAx>
        <c:axId val="2824551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282472575"/>
        <c:crosses val="autoZero"/>
        <c:auto val="1"/>
        <c:lblAlgn val="ctr"/>
        <c:lblOffset val="100"/>
        <c:noMultiLvlLbl val="0"/>
      </c:catAx>
      <c:valAx>
        <c:axId val="282472575"/>
        <c:scaling>
          <c:orientation val="minMax"/>
        </c:scaling>
        <c:delete val="1"/>
        <c:axPos val="b"/>
        <c:numFmt formatCode="_(* #,##0_);_(* \(#,##0\);_(* &quot;-&quot;??_);_(@_)" sourceLinked="1"/>
        <c:majorTickMark val="none"/>
        <c:minorTickMark val="none"/>
        <c:tickLblPos val="nextTo"/>
        <c:crossAx val="282455103"/>
        <c:crosses val="autoZero"/>
        <c:crossBetween val="between"/>
      </c:valAx>
      <c:spPr>
        <a:noFill/>
        <a:ln>
          <a:noFill/>
        </a:ln>
        <a:effectLst/>
      </c:spPr>
    </c:plotArea>
    <c:legend>
      <c:legendPos val="t"/>
      <c:layout>
        <c:manualLayout>
          <c:xMode val="edge"/>
          <c:yMode val="edge"/>
          <c:x val="0.8033681813869652"/>
          <c:y val="2.7586206896551722E-3"/>
          <c:w val="0.1966318186130348"/>
          <c:h val="6.4109010713284356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[cheker Dashboard Dapil - Papua - 31-Agustus-2022.xlsx]Kemiskinan!PivotTable18</c:name>
    <c:fmtId val="2"/>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alpha val="70000"/>
            </a:schemeClr>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70000"/>
            </a:schemeClr>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Kemiskinan!$B$7:$B$8</c:f>
              <c:strCache>
                <c:ptCount val="1"/>
                <c:pt idx="0">
                  <c:v>2020</c:v>
                </c:pt>
              </c:strCache>
            </c:strRef>
          </c:tx>
          <c:spPr>
            <a:solidFill>
              <a:schemeClr val="accent1">
                <a:alpha val="70000"/>
              </a:schemeClr>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Kemiskinan!$A$9:$A$16</c:f>
              <c:strCache>
                <c:ptCount val="7"/>
                <c:pt idx="0">
                  <c:v>Yalimo</c:v>
                </c:pt>
                <c:pt idx="1">
                  <c:v>Lanny Jaya</c:v>
                </c:pt>
                <c:pt idx="2">
                  <c:v>Nduga</c:v>
                </c:pt>
                <c:pt idx="3">
                  <c:v>Dogiyai</c:v>
                </c:pt>
                <c:pt idx="4">
                  <c:v>Puncak</c:v>
                </c:pt>
                <c:pt idx="5">
                  <c:v>Intan Jaya</c:v>
                </c:pt>
                <c:pt idx="6">
                  <c:v>Deiyai</c:v>
                </c:pt>
              </c:strCache>
            </c:strRef>
          </c:cat>
          <c:val>
            <c:numRef>
              <c:f>Kemiskinan!$B$9:$B$16</c:f>
              <c:numCache>
                <c:formatCode>_(* #,##0.00_);_(* \(#,##0.00\);_(* "-"??_);_(@_)</c:formatCode>
                <c:ptCount val="7"/>
                <c:pt idx="0">
                  <c:v>20.84</c:v>
                </c:pt>
                <c:pt idx="1">
                  <c:v>68.62</c:v>
                </c:pt>
                <c:pt idx="2">
                  <c:v>36.54</c:v>
                </c:pt>
                <c:pt idx="3">
                  <c:v>28.31</c:v>
                </c:pt>
                <c:pt idx="4">
                  <c:v>42.43</c:v>
                </c:pt>
                <c:pt idx="5">
                  <c:v>20.46</c:v>
                </c:pt>
                <c:pt idx="6">
                  <c:v>30.98</c:v>
                </c:pt>
              </c:numCache>
            </c:numRef>
          </c:val>
          <c:extLst>
            <c:ext xmlns:c16="http://schemas.microsoft.com/office/drawing/2014/chart" uri="{C3380CC4-5D6E-409C-BE32-E72D297353CC}">
              <c16:uniqueId val="{00000000-0243-45E8-8555-7C97119C600B}"/>
            </c:ext>
          </c:extLst>
        </c:ser>
        <c:ser>
          <c:idx val="1"/>
          <c:order val="1"/>
          <c:tx>
            <c:strRef>
              <c:f>Kemiskinan!$C$7:$C$8</c:f>
              <c:strCache>
                <c:ptCount val="1"/>
                <c:pt idx="0">
                  <c:v>2021</c:v>
                </c:pt>
              </c:strCache>
            </c:strRef>
          </c:tx>
          <c:spPr>
            <a:solidFill>
              <a:schemeClr val="accent2">
                <a:alpha val="70000"/>
              </a:schemeClr>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Kemiskinan!$A$9:$A$16</c:f>
              <c:strCache>
                <c:ptCount val="7"/>
                <c:pt idx="0">
                  <c:v>Yalimo</c:v>
                </c:pt>
                <c:pt idx="1">
                  <c:v>Lanny Jaya</c:v>
                </c:pt>
                <c:pt idx="2">
                  <c:v>Nduga</c:v>
                </c:pt>
                <c:pt idx="3">
                  <c:v>Dogiyai</c:v>
                </c:pt>
                <c:pt idx="4">
                  <c:v>Puncak</c:v>
                </c:pt>
                <c:pt idx="5">
                  <c:v>Intan Jaya</c:v>
                </c:pt>
                <c:pt idx="6">
                  <c:v>Deiyai</c:v>
                </c:pt>
              </c:strCache>
            </c:strRef>
          </c:cat>
          <c:val>
            <c:numRef>
              <c:f>Kemiskinan!$C$9:$C$16</c:f>
              <c:numCache>
                <c:formatCode>_(* #,##0.00_);_(* \(#,##0.00\);_(* "-"??_);_(@_)</c:formatCode>
                <c:ptCount val="7"/>
                <c:pt idx="0">
                  <c:v>22.32</c:v>
                </c:pt>
                <c:pt idx="1">
                  <c:v>76.75</c:v>
                </c:pt>
                <c:pt idx="2">
                  <c:v>41.17</c:v>
                </c:pt>
                <c:pt idx="3">
                  <c:v>28.38</c:v>
                </c:pt>
                <c:pt idx="4">
                  <c:v>40.78</c:v>
                </c:pt>
                <c:pt idx="5">
                  <c:v>21.31</c:v>
                </c:pt>
                <c:pt idx="6">
                  <c:v>30.83</c:v>
                </c:pt>
              </c:numCache>
            </c:numRef>
          </c:val>
          <c:extLst>
            <c:ext xmlns:c16="http://schemas.microsoft.com/office/drawing/2014/chart" uri="{C3380CC4-5D6E-409C-BE32-E72D297353CC}">
              <c16:uniqueId val="{00000001-0243-45E8-8555-7C97119C600B}"/>
            </c:ext>
          </c:extLst>
        </c:ser>
        <c:ser>
          <c:idx val="2"/>
          <c:order val="2"/>
          <c:tx>
            <c:strRef>
              <c:f>Kemiskinan!$D$7:$D$8</c:f>
              <c:strCache>
                <c:ptCount val="1"/>
                <c:pt idx="0">
                  <c:v>2022</c:v>
                </c:pt>
              </c:strCache>
            </c:strRef>
          </c:tx>
          <c:spPr>
            <a:solidFill>
              <a:schemeClr val="accent3">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Kemiskinan!$A$9:$A$16</c:f>
              <c:strCache>
                <c:ptCount val="7"/>
                <c:pt idx="0">
                  <c:v>Yalimo</c:v>
                </c:pt>
                <c:pt idx="1">
                  <c:v>Lanny Jaya</c:v>
                </c:pt>
                <c:pt idx="2">
                  <c:v>Nduga</c:v>
                </c:pt>
                <c:pt idx="3">
                  <c:v>Dogiyai</c:v>
                </c:pt>
                <c:pt idx="4">
                  <c:v>Puncak</c:v>
                </c:pt>
                <c:pt idx="5">
                  <c:v>Intan Jaya</c:v>
                </c:pt>
                <c:pt idx="6">
                  <c:v>Deiyai</c:v>
                </c:pt>
              </c:strCache>
            </c:strRef>
          </c:cat>
          <c:val>
            <c:numRef>
              <c:f>Kemiskinan!$D$9:$D$16</c:f>
              <c:numCache>
                <c:formatCode>_(* #,##0.00_);_(* \(#,##0.00\);_(* "-"??_);_(@_)</c:formatCode>
                <c:ptCount val="7"/>
              </c:numCache>
            </c:numRef>
          </c:val>
          <c:extLst>
            <c:ext xmlns:c16="http://schemas.microsoft.com/office/drawing/2014/chart" uri="{C3380CC4-5D6E-409C-BE32-E72D297353CC}">
              <c16:uniqueId val="{00000002-0243-45E8-8555-7C97119C600B}"/>
            </c:ext>
          </c:extLst>
        </c:ser>
        <c:dLbls>
          <c:dLblPos val="inEnd"/>
          <c:showLegendKey val="0"/>
          <c:showVal val="1"/>
          <c:showCatName val="0"/>
          <c:showSerName val="0"/>
          <c:showPercent val="0"/>
          <c:showBubbleSize val="0"/>
        </c:dLbls>
        <c:gapWidth val="80"/>
        <c:overlap val="25"/>
        <c:axId val="165099103"/>
        <c:axId val="165107007"/>
      </c:barChart>
      <c:catAx>
        <c:axId val="165099103"/>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cap="none" spc="20" normalizeH="0" baseline="0">
                <a:solidFill>
                  <a:schemeClr val="tx1">
                    <a:lumMod val="65000"/>
                    <a:lumOff val="35000"/>
                  </a:schemeClr>
                </a:solidFill>
                <a:latin typeface="+mn-lt"/>
                <a:ea typeface="+mn-ea"/>
                <a:cs typeface="+mn-cs"/>
              </a:defRPr>
            </a:pPr>
            <a:endParaRPr lang="id-ID"/>
          </a:p>
        </c:txPr>
        <c:crossAx val="165107007"/>
        <c:crosses val="autoZero"/>
        <c:auto val="1"/>
        <c:lblAlgn val="ctr"/>
        <c:lblOffset val="100"/>
        <c:noMultiLvlLbl val="0"/>
      </c:catAx>
      <c:valAx>
        <c:axId val="165107007"/>
        <c:scaling>
          <c:orientation val="minMax"/>
        </c:scaling>
        <c:delete val="1"/>
        <c:axPos val="l"/>
        <c:numFmt formatCode="_(* #,##0.00_);_(* \(#,##0.00\);_(* &quot;-&quot;??_);_(@_)" sourceLinked="1"/>
        <c:majorTickMark val="none"/>
        <c:minorTickMark val="none"/>
        <c:tickLblPos val="nextTo"/>
        <c:crossAx val="165099103"/>
        <c:crosses val="autoZero"/>
        <c:crossBetween val="between"/>
      </c:valAx>
      <c:spPr>
        <a:noFill/>
        <a:ln>
          <a:noFill/>
        </a:ln>
        <a:effectLst/>
      </c:spPr>
    </c:plotArea>
    <c:legend>
      <c:legendPos val="t"/>
      <c:layout>
        <c:manualLayout>
          <c:xMode val="edge"/>
          <c:yMode val="edge"/>
          <c:x val="0.7791314036708632"/>
          <c:y val="0"/>
          <c:w val="0.20332978995849574"/>
          <c:h val="7.9513517825259353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9525" cap="flat" cmpd="sng" algn="ctr">
      <a:solidFill>
        <a:schemeClr val="tx1">
          <a:lumMod val="15000"/>
          <a:lumOff val="85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1" i="0" u="none" strike="noStrike" kern="1200" cap="none" spc="100" normalizeH="0" baseline="0">
                <a:solidFill>
                  <a:sysClr val="windowText" lastClr="000000"/>
                </a:solidFill>
                <a:latin typeface="+mn-lt"/>
                <a:ea typeface="+mn-ea"/>
                <a:cs typeface="+mn-cs"/>
              </a:defRPr>
            </a:pPr>
            <a:r>
              <a:rPr lang="en-US" sz="1100" cap="none" baseline="0">
                <a:solidFill>
                  <a:sysClr val="windowText" lastClr="000000"/>
                </a:solidFill>
              </a:rPr>
              <a:t>Rata-rata Jumlah Penduduk Miskin (ribu jiwa)</a:t>
            </a:r>
          </a:p>
        </c:rich>
      </c:tx>
      <c:layout>
        <c:manualLayout>
          <c:xMode val="edge"/>
          <c:yMode val="edge"/>
          <c:x val="2.3244462863194833E-3"/>
          <c:y val="0"/>
        </c:manualLayout>
      </c:layout>
      <c:overlay val="0"/>
      <c:spPr>
        <a:solidFill>
          <a:srgbClr val="92D050"/>
        </a:solidFill>
        <a:ln>
          <a:noFill/>
        </a:ln>
        <a:effectLst/>
      </c:spPr>
      <c:txPr>
        <a:bodyPr rot="0" spcFirstLastPara="1" vertOverflow="ellipsis" vert="horz" wrap="square" anchor="ctr" anchorCtr="1"/>
        <a:lstStyle/>
        <a:p>
          <a:pPr>
            <a:defRPr sz="1100" b="1" i="0" u="none" strike="noStrike" kern="1200" cap="none"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Kemiskinan!$A$5</c:f>
              <c:strCache>
                <c:ptCount val="1"/>
                <c:pt idx="0">
                  <c:v>Rata-rata Jumlah Penduduk Miskin</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Kemiskinan!$B$4:$C$4</c:f>
              <c:numCache>
                <c:formatCode>General</c:formatCode>
                <c:ptCount val="2"/>
                <c:pt idx="0">
                  <c:v>2020</c:v>
                </c:pt>
                <c:pt idx="1">
                  <c:v>2021</c:v>
                </c:pt>
              </c:numCache>
            </c:numRef>
          </c:cat>
          <c:val>
            <c:numRef>
              <c:f>Kemiskinan!$B$5:$C$5</c:f>
              <c:numCache>
                <c:formatCode>_(* #,##0.00_);_(* \(#,##0.00\);_(* "-"??_);_(@_)</c:formatCode>
                <c:ptCount val="2"/>
                <c:pt idx="0">
                  <c:v>35.454285714285717</c:v>
                </c:pt>
                <c:pt idx="1">
                  <c:v>37.362857142857145</c:v>
                </c:pt>
              </c:numCache>
            </c:numRef>
          </c:val>
          <c:smooth val="0"/>
          <c:extLst>
            <c:ext xmlns:c16="http://schemas.microsoft.com/office/drawing/2014/chart" uri="{C3380CC4-5D6E-409C-BE32-E72D297353CC}">
              <c16:uniqueId val="{00000000-32B3-4346-B669-04CB7B99AB05}"/>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25604303"/>
        <c:axId val="125609295"/>
      </c:lineChart>
      <c:catAx>
        <c:axId val="12560430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spc="30" baseline="0">
                <a:solidFill>
                  <a:schemeClr val="lt1"/>
                </a:solidFill>
                <a:latin typeface="+mn-lt"/>
                <a:ea typeface="+mn-ea"/>
                <a:cs typeface="+mn-cs"/>
              </a:defRPr>
            </a:pPr>
            <a:endParaRPr lang="id-ID"/>
          </a:p>
        </c:txPr>
        <c:crossAx val="125609295"/>
        <c:crosses val="autoZero"/>
        <c:auto val="1"/>
        <c:lblAlgn val="ctr"/>
        <c:lblOffset val="100"/>
        <c:noMultiLvlLbl val="0"/>
      </c:catAx>
      <c:valAx>
        <c:axId val="125609295"/>
        <c:scaling>
          <c:orientation val="minMax"/>
        </c:scaling>
        <c:delete val="1"/>
        <c:axPos val="l"/>
        <c:numFmt formatCode="_(* #,##0.00_);_(* \(#,##0.00\);_(* &quot;-&quot;??_);_(@_)" sourceLinked="1"/>
        <c:majorTickMark val="none"/>
        <c:minorTickMark val="none"/>
        <c:tickLblPos val="nextTo"/>
        <c:crossAx val="12560430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1"/>
    </a:solidFill>
    <a:ln w="9525" cap="flat" cmpd="sng" algn="ctr">
      <a:solidFill>
        <a:schemeClr val="lt1">
          <a:lumMod val="85000"/>
        </a:schemeClr>
      </a:solidFill>
      <a:round/>
    </a:ln>
    <a:effectLst/>
  </c:spPr>
  <c:txPr>
    <a:bodyPr/>
    <a:lstStyle/>
    <a:p>
      <a:pPr>
        <a:defRPr sz="1400"/>
      </a:pPr>
      <a:endParaRPr lang="id-ID"/>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2.1181562830962093E-4"/>
          <c:y val="0"/>
        </c:manualLayout>
      </c:layout>
      <c:overlay val="0"/>
      <c:spPr>
        <a:solidFill>
          <a:srgbClr val="92D050"/>
        </a:solidFill>
        <a:ln>
          <a:noFill/>
        </a:ln>
        <a:effectLst/>
      </c:spPr>
      <c:txPr>
        <a:bodyPr rot="0" spcFirstLastPara="1" vertOverflow="ellipsis" vert="horz" wrap="square" anchor="ctr" anchorCtr="1"/>
        <a:lstStyle/>
        <a:p>
          <a:pPr>
            <a:defRPr sz="1100" b="1" i="0" u="none" strike="noStrike" kern="1200" cap="none"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Kemiskinan!$F$5</c:f>
              <c:strCache>
                <c:ptCount val="1"/>
                <c:pt idx="0">
                  <c:v>Rata-rata % Penduduk Miskin</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Kemiskinan!$G$4:$H$4</c:f>
              <c:numCache>
                <c:formatCode>General</c:formatCode>
                <c:ptCount val="2"/>
                <c:pt idx="0">
                  <c:v>2020</c:v>
                </c:pt>
                <c:pt idx="1">
                  <c:v>2021</c:v>
                </c:pt>
              </c:numCache>
            </c:numRef>
          </c:cat>
          <c:val>
            <c:numRef>
              <c:f>Kemiskinan!$G$5:$H$5</c:f>
              <c:numCache>
                <c:formatCode>_(* #,##0.00_);_(* \(#,##0.00\);_(* "-"??_);_(@_)</c:formatCode>
                <c:ptCount val="2"/>
                <c:pt idx="0">
                  <c:v>36.53142857142857</c:v>
                </c:pt>
                <c:pt idx="1">
                  <c:v>36.64</c:v>
                </c:pt>
              </c:numCache>
            </c:numRef>
          </c:val>
          <c:smooth val="0"/>
          <c:extLst>
            <c:ext xmlns:c16="http://schemas.microsoft.com/office/drawing/2014/chart" uri="{C3380CC4-5D6E-409C-BE32-E72D297353CC}">
              <c16:uniqueId val="{00000000-D4F1-44D6-801A-C00241726528}"/>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25596399"/>
        <c:axId val="125601807"/>
      </c:lineChart>
      <c:catAx>
        <c:axId val="12559639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spc="30" baseline="0">
                <a:solidFill>
                  <a:schemeClr val="lt1"/>
                </a:solidFill>
                <a:latin typeface="+mn-lt"/>
                <a:ea typeface="+mn-ea"/>
                <a:cs typeface="+mn-cs"/>
              </a:defRPr>
            </a:pPr>
            <a:endParaRPr lang="id-ID"/>
          </a:p>
        </c:txPr>
        <c:crossAx val="125601807"/>
        <c:crosses val="autoZero"/>
        <c:auto val="1"/>
        <c:lblAlgn val="ctr"/>
        <c:lblOffset val="100"/>
        <c:noMultiLvlLbl val="0"/>
      </c:catAx>
      <c:valAx>
        <c:axId val="125601807"/>
        <c:scaling>
          <c:orientation val="minMax"/>
        </c:scaling>
        <c:delete val="1"/>
        <c:axPos val="l"/>
        <c:numFmt formatCode="_(* #,##0.00_);_(* \(#,##0.00\);_(* &quot;-&quot;??_);_(@_)" sourceLinked="1"/>
        <c:majorTickMark val="none"/>
        <c:minorTickMark val="none"/>
        <c:tickLblPos val="nextTo"/>
        <c:crossAx val="12559639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1"/>
    </a:solidFill>
    <a:ln w="9525" cap="flat" cmpd="sng" algn="ctr">
      <a:solidFill>
        <a:schemeClr val="lt1">
          <a:lumMod val="85000"/>
        </a:schemeClr>
      </a:solidFill>
      <a:round/>
    </a:ln>
    <a:effectLst/>
  </c:spPr>
  <c:txPr>
    <a:bodyPr/>
    <a:lstStyle/>
    <a:p>
      <a:pPr>
        <a:defRPr sz="1200"/>
      </a:pPr>
      <a:endParaRPr lang="id-ID"/>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2.2854664353396592E-3"/>
          <c:y val="0"/>
        </c:manualLayout>
      </c:layout>
      <c:overlay val="0"/>
      <c:spPr>
        <a:solidFill>
          <a:srgbClr val="92D050"/>
        </a:solidFill>
        <a:ln>
          <a:noFill/>
        </a:ln>
        <a:effectLst/>
      </c:spPr>
      <c:txPr>
        <a:bodyPr rot="0" spcFirstLastPara="1" vertOverflow="ellipsis" vert="horz" wrap="square" anchor="ctr" anchorCtr="1"/>
        <a:lstStyle/>
        <a:p>
          <a:pPr>
            <a:defRPr sz="1400" b="1" i="0" u="none" strike="noStrike" kern="1200" cap="all"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Pendidikan!$A$6</c:f>
              <c:strCache>
                <c:ptCount val="1"/>
                <c:pt idx="0">
                  <c:v>APK PAUD</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Pendidikan!$B$5:$C$5</c:f>
              <c:numCache>
                <c:formatCode>General</c:formatCode>
                <c:ptCount val="2"/>
                <c:pt idx="0">
                  <c:v>2020</c:v>
                </c:pt>
                <c:pt idx="1">
                  <c:v>2021</c:v>
                </c:pt>
              </c:numCache>
            </c:numRef>
          </c:cat>
          <c:val>
            <c:numRef>
              <c:f>Pendidikan!$B$6:$C$6</c:f>
              <c:numCache>
                <c:formatCode>_(* #,##0.00_);_(* \(#,##0.00\);_(* "-"??_);_(@_)</c:formatCode>
                <c:ptCount val="2"/>
                <c:pt idx="0">
                  <c:v>8.0428571428571427</c:v>
                </c:pt>
                <c:pt idx="1">
                  <c:v>9.485714285714284</c:v>
                </c:pt>
              </c:numCache>
            </c:numRef>
          </c:val>
          <c:smooth val="0"/>
          <c:extLst>
            <c:ext xmlns:c16="http://schemas.microsoft.com/office/drawing/2014/chart" uri="{C3380CC4-5D6E-409C-BE32-E72D297353CC}">
              <c16:uniqueId val="{00000000-6FE1-4A5D-8DCA-89E76E0A135C}"/>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65112415"/>
        <c:axId val="165115743"/>
      </c:lineChart>
      <c:catAx>
        <c:axId val="16511241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spc="30" baseline="0">
                <a:solidFill>
                  <a:schemeClr val="lt1"/>
                </a:solidFill>
                <a:latin typeface="+mn-lt"/>
                <a:ea typeface="+mn-ea"/>
                <a:cs typeface="+mn-cs"/>
              </a:defRPr>
            </a:pPr>
            <a:endParaRPr lang="id-ID"/>
          </a:p>
        </c:txPr>
        <c:crossAx val="165115743"/>
        <c:crosses val="autoZero"/>
        <c:auto val="1"/>
        <c:lblAlgn val="ctr"/>
        <c:lblOffset val="100"/>
        <c:noMultiLvlLbl val="0"/>
      </c:catAx>
      <c:valAx>
        <c:axId val="165115743"/>
        <c:scaling>
          <c:orientation val="minMax"/>
        </c:scaling>
        <c:delete val="1"/>
        <c:axPos val="l"/>
        <c:numFmt formatCode="_(* #,##0.00_);_(* \(#,##0.00\);_(* &quot;-&quot;??_);_(@_)" sourceLinked="1"/>
        <c:majorTickMark val="none"/>
        <c:minorTickMark val="none"/>
        <c:tickLblPos val="nextTo"/>
        <c:crossAx val="16511241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1"/>
    </a:solidFill>
    <a:ln w="9525" cap="flat" cmpd="sng" algn="ctr">
      <a:solidFill>
        <a:schemeClr val="lt1">
          <a:lumMod val="85000"/>
        </a:schemeClr>
      </a:solidFill>
      <a:round/>
    </a:ln>
    <a:effectLst/>
  </c:spPr>
  <c:txPr>
    <a:bodyPr/>
    <a:lstStyle/>
    <a:p>
      <a:pPr>
        <a:defRPr sz="1400"/>
      </a:pPr>
      <a:endParaRPr lang="id-ID"/>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3.2663201704306818E-3"/>
          <c:y val="0"/>
        </c:manualLayout>
      </c:layout>
      <c:overlay val="0"/>
      <c:spPr>
        <a:solidFill>
          <a:srgbClr val="92D050"/>
        </a:solidFill>
        <a:ln>
          <a:noFill/>
        </a:ln>
        <a:effectLst/>
      </c:spPr>
      <c:txPr>
        <a:bodyPr rot="0" spcFirstLastPara="1" vertOverflow="ellipsis" vert="horz" wrap="square" anchor="ctr" anchorCtr="1"/>
        <a:lstStyle/>
        <a:p>
          <a:pPr>
            <a:defRPr sz="1400" b="1" i="0" u="none" strike="noStrike" kern="1200" cap="all"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Pendidikan!$E$6</c:f>
              <c:strCache>
                <c:ptCount val="1"/>
                <c:pt idx="0">
                  <c:v>APK SD</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Pendidikan!$F$5:$G$5</c:f>
              <c:numCache>
                <c:formatCode>General</c:formatCode>
                <c:ptCount val="2"/>
                <c:pt idx="0">
                  <c:v>2020</c:v>
                </c:pt>
                <c:pt idx="1">
                  <c:v>2021</c:v>
                </c:pt>
              </c:numCache>
            </c:numRef>
          </c:cat>
          <c:val>
            <c:numRef>
              <c:f>Pendidikan!$F$6:$G$6</c:f>
              <c:numCache>
                <c:formatCode>_(* #,##0.00_);_(* \(#,##0.00\);_(* "-"??_);_(@_)</c:formatCode>
                <c:ptCount val="2"/>
                <c:pt idx="0">
                  <c:v>94.289999999999992</c:v>
                </c:pt>
                <c:pt idx="1">
                  <c:v>95.185714285714283</c:v>
                </c:pt>
              </c:numCache>
            </c:numRef>
          </c:val>
          <c:smooth val="0"/>
          <c:extLst>
            <c:ext xmlns:c16="http://schemas.microsoft.com/office/drawing/2014/chart" uri="{C3380CC4-5D6E-409C-BE32-E72D297353CC}">
              <c16:uniqueId val="{00000000-16D7-4D5C-8A81-E1D67E736E72}"/>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65120735"/>
        <c:axId val="165128223"/>
      </c:lineChart>
      <c:catAx>
        <c:axId val="16512073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spc="30" baseline="0">
                <a:solidFill>
                  <a:schemeClr val="lt1"/>
                </a:solidFill>
                <a:latin typeface="+mn-lt"/>
                <a:ea typeface="+mn-ea"/>
                <a:cs typeface="+mn-cs"/>
              </a:defRPr>
            </a:pPr>
            <a:endParaRPr lang="id-ID"/>
          </a:p>
        </c:txPr>
        <c:crossAx val="165128223"/>
        <c:crosses val="autoZero"/>
        <c:auto val="1"/>
        <c:lblAlgn val="ctr"/>
        <c:lblOffset val="100"/>
        <c:noMultiLvlLbl val="0"/>
      </c:catAx>
      <c:valAx>
        <c:axId val="165128223"/>
        <c:scaling>
          <c:orientation val="minMax"/>
        </c:scaling>
        <c:delete val="1"/>
        <c:axPos val="l"/>
        <c:numFmt formatCode="_(* #,##0.00_);_(* \(#,##0.00\);_(* &quot;-&quot;??_);_(@_)" sourceLinked="1"/>
        <c:majorTickMark val="none"/>
        <c:minorTickMark val="none"/>
        <c:tickLblPos val="nextTo"/>
        <c:crossAx val="16512073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1"/>
    </a:solidFill>
    <a:ln w="9525" cap="flat" cmpd="sng" algn="ctr">
      <a:solidFill>
        <a:schemeClr val="lt1">
          <a:lumMod val="85000"/>
        </a:schemeClr>
      </a:solidFill>
      <a:round/>
    </a:ln>
    <a:effectLst/>
  </c:spPr>
  <c:txPr>
    <a:bodyPr/>
    <a:lstStyle/>
    <a:p>
      <a:pPr>
        <a:defRPr sz="1400"/>
      </a:pPr>
      <a:endParaRPr lang="id-ID"/>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2.0108273895141438E-3"/>
          <c:y val="6.9444444444444441E-3"/>
        </c:manualLayout>
      </c:layout>
      <c:overlay val="0"/>
      <c:spPr>
        <a:solidFill>
          <a:srgbClr val="92D050"/>
        </a:solidFill>
        <a:ln>
          <a:noFill/>
        </a:ln>
        <a:effectLst/>
      </c:spPr>
      <c:txPr>
        <a:bodyPr rot="0" spcFirstLastPara="1" vertOverflow="ellipsis" vert="horz" wrap="square" anchor="ctr" anchorCtr="1"/>
        <a:lstStyle/>
        <a:p>
          <a:pPr>
            <a:defRPr sz="1400" b="1" i="0" u="none" strike="noStrike" kern="1200" cap="all"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Pendidikan!$I$6</c:f>
              <c:strCache>
                <c:ptCount val="1"/>
                <c:pt idx="0">
                  <c:v>APK SMP</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Pendidikan!$J$5:$K$5</c:f>
              <c:numCache>
                <c:formatCode>General</c:formatCode>
                <c:ptCount val="2"/>
                <c:pt idx="0">
                  <c:v>2020</c:v>
                </c:pt>
                <c:pt idx="1">
                  <c:v>2021</c:v>
                </c:pt>
              </c:numCache>
            </c:numRef>
          </c:cat>
          <c:val>
            <c:numRef>
              <c:f>Pendidikan!$J$6:$K$6</c:f>
              <c:numCache>
                <c:formatCode>_(* #,##0.00_);_(* \(#,##0.00\);_(* "-"??_);_(@_)</c:formatCode>
                <c:ptCount val="2"/>
                <c:pt idx="0">
                  <c:v>68.7</c:v>
                </c:pt>
                <c:pt idx="1">
                  <c:v>74.124285714285719</c:v>
                </c:pt>
              </c:numCache>
            </c:numRef>
          </c:val>
          <c:smooth val="0"/>
          <c:extLst>
            <c:ext xmlns:c16="http://schemas.microsoft.com/office/drawing/2014/chart" uri="{C3380CC4-5D6E-409C-BE32-E72D297353CC}">
              <c16:uniqueId val="{00000000-685A-409B-AA62-ACC72D66EE9E}"/>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282424735"/>
        <c:axId val="282406847"/>
      </c:lineChart>
      <c:catAx>
        <c:axId val="28242473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spc="30" baseline="0">
                <a:solidFill>
                  <a:schemeClr val="lt1"/>
                </a:solidFill>
                <a:latin typeface="+mn-lt"/>
                <a:ea typeface="+mn-ea"/>
                <a:cs typeface="+mn-cs"/>
              </a:defRPr>
            </a:pPr>
            <a:endParaRPr lang="id-ID"/>
          </a:p>
        </c:txPr>
        <c:crossAx val="282406847"/>
        <c:crosses val="autoZero"/>
        <c:auto val="1"/>
        <c:lblAlgn val="ctr"/>
        <c:lblOffset val="100"/>
        <c:noMultiLvlLbl val="0"/>
      </c:catAx>
      <c:valAx>
        <c:axId val="282406847"/>
        <c:scaling>
          <c:orientation val="minMax"/>
        </c:scaling>
        <c:delete val="1"/>
        <c:axPos val="l"/>
        <c:numFmt formatCode="_(* #,##0.00_);_(* \(#,##0.00\);_(* &quot;-&quot;??_);_(@_)" sourceLinked="1"/>
        <c:majorTickMark val="none"/>
        <c:minorTickMark val="none"/>
        <c:tickLblPos val="nextTo"/>
        <c:crossAx val="28242473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1"/>
    </a:solidFill>
    <a:ln w="9525" cap="flat" cmpd="sng" algn="ctr">
      <a:solidFill>
        <a:schemeClr val="lt1">
          <a:lumMod val="85000"/>
        </a:schemeClr>
      </a:solidFill>
      <a:round/>
    </a:ln>
    <a:effectLst/>
  </c:spPr>
  <c:txPr>
    <a:bodyPr/>
    <a:lstStyle/>
    <a:p>
      <a:pPr>
        <a:defRPr sz="1400"/>
      </a:pPr>
      <a:endParaRPr lang="id-ID"/>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2.9719095847482386E-3"/>
          <c:y val="0"/>
        </c:manualLayout>
      </c:layout>
      <c:overlay val="0"/>
      <c:spPr>
        <a:solidFill>
          <a:srgbClr val="92D050"/>
        </a:solidFill>
        <a:ln>
          <a:noFill/>
        </a:ln>
        <a:effectLst/>
      </c:spPr>
      <c:txPr>
        <a:bodyPr rot="0" spcFirstLastPara="1" vertOverflow="ellipsis" vert="horz" wrap="square" anchor="ctr" anchorCtr="1"/>
        <a:lstStyle/>
        <a:p>
          <a:pPr>
            <a:defRPr sz="1400" b="1" i="0" u="none" strike="noStrike" kern="1200" cap="all"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Pendidikan!$M$6</c:f>
              <c:strCache>
                <c:ptCount val="1"/>
                <c:pt idx="0">
                  <c:v>APK SMA</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Pendidikan!$N$5:$O$5</c:f>
              <c:numCache>
                <c:formatCode>General</c:formatCode>
                <c:ptCount val="2"/>
                <c:pt idx="0">
                  <c:v>2020</c:v>
                </c:pt>
                <c:pt idx="1">
                  <c:v>2021</c:v>
                </c:pt>
              </c:numCache>
            </c:numRef>
          </c:cat>
          <c:val>
            <c:numRef>
              <c:f>Pendidikan!$N$6:$O$6</c:f>
              <c:numCache>
                <c:formatCode>_(* #,##0.00_);_(* \(#,##0.00\);_(* "-"??_);_(@_)</c:formatCode>
                <c:ptCount val="2"/>
                <c:pt idx="0">
                  <c:v>37.34571428571428</c:v>
                </c:pt>
                <c:pt idx="1">
                  <c:v>47.887142857142862</c:v>
                </c:pt>
              </c:numCache>
            </c:numRef>
          </c:val>
          <c:smooth val="0"/>
          <c:extLst>
            <c:ext xmlns:c16="http://schemas.microsoft.com/office/drawing/2014/chart" uri="{C3380CC4-5D6E-409C-BE32-E72D297353CC}">
              <c16:uniqueId val="{00000000-D364-45E5-8186-05C0C106701F}"/>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282445951"/>
        <c:axId val="282443039"/>
      </c:lineChart>
      <c:catAx>
        <c:axId val="28244595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spc="30" baseline="0">
                <a:solidFill>
                  <a:schemeClr val="lt1"/>
                </a:solidFill>
                <a:latin typeface="+mn-lt"/>
                <a:ea typeface="+mn-ea"/>
                <a:cs typeface="+mn-cs"/>
              </a:defRPr>
            </a:pPr>
            <a:endParaRPr lang="id-ID"/>
          </a:p>
        </c:txPr>
        <c:crossAx val="282443039"/>
        <c:crosses val="autoZero"/>
        <c:auto val="1"/>
        <c:lblAlgn val="ctr"/>
        <c:lblOffset val="100"/>
        <c:noMultiLvlLbl val="0"/>
      </c:catAx>
      <c:valAx>
        <c:axId val="282443039"/>
        <c:scaling>
          <c:orientation val="minMax"/>
        </c:scaling>
        <c:delete val="1"/>
        <c:axPos val="l"/>
        <c:numFmt formatCode="_(* #,##0.00_);_(* \(#,##0.00\);_(* &quot;-&quot;??_);_(@_)" sourceLinked="1"/>
        <c:majorTickMark val="none"/>
        <c:minorTickMark val="none"/>
        <c:tickLblPos val="nextTo"/>
        <c:crossAx val="28244595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1"/>
    </a:solidFill>
    <a:ln w="9525" cap="flat" cmpd="sng" algn="ctr">
      <a:solidFill>
        <a:schemeClr val="lt1">
          <a:lumMod val="85000"/>
        </a:schemeClr>
      </a:solidFill>
      <a:round/>
    </a:ln>
    <a:effectLst/>
  </c:spPr>
  <c:txPr>
    <a:bodyPr/>
    <a:lstStyle/>
    <a:p>
      <a:pPr>
        <a:defRPr sz="1400"/>
      </a:pPr>
      <a:endParaRPr lang="id-ID"/>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1.4615492978631687E-3"/>
          <c:y val="0"/>
        </c:manualLayout>
      </c:layout>
      <c:overlay val="0"/>
      <c:spPr>
        <a:solidFill>
          <a:srgbClr val="92D050"/>
        </a:solidFill>
        <a:ln>
          <a:noFill/>
        </a:ln>
        <a:effectLst/>
      </c:spPr>
      <c:txPr>
        <a:bodyPr rot="0" spcFirstLastPara="1" vertOverflow="ellipsis" vert="horz" wrap="square" anchor="ctr" anchorCtr="1"/>
        <a:lstStyle/>
        <a:p>
          <a:pPr>
            <a:defRPr sz="1400" b="1" i="0" u="none" strike="noStrike" kern="1200" cap="all"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Pendidikan!$Q$6</c:f>
              <c:strCache>
                <c:ptCount val="1"/>
                <c:pt idx="0">
                  <c:v>APM SD</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Pendidikan!$R$5:$S$5</c:f>
              <c:numCache>
                <c:formatCode>General</c:formatCode>
                <c:ptCount val="2"/>
                <c:pt idx="0">
                  <c:v>2020</c:v>
                </c:pt>
                <c:pt idx="1">
                  <c:v>2021</c:v>
                </c:pt>
              </c:numCache>
            </c:numRef>
          </c:cat>
          <c:val>
            <c:numRef>
              <c:f>Pendidikan!$R$6:$S$6</c:f>
              <c:numCache>
                <c:formatCode>_(* #,##0.00_);_(* \(#,##0.00\);_(* "-"??_);_(@_)</c:formatCode>
                <c:ptCount val="2"/>
                <c:pt idx="0">
                  <c:v>70.96571428571427</c:v>
                </c:pt>
                <c:pt idx="1">
                  <c:v>71.7</c:v>
                </c:pt>
              </c:numCache>
            </c:numRef>
          </c:val>
          <c:smooth val="0"/>
          <c:extLst>
            <c:ext xmlns:c16="http://schemas.microsoft.com/office/drawing/2014/chart" uri="{C3380CC4-5D6E-409C-BE32-E72D297353CC}">
              <c16:uniqueId val="{00000000-4C23-4FF2-9E39-FF8B417A0B19}"/>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282474655"/>
        <c:axId val="282462175"/>
      </c:lineChart>
      <c:catAx>
        <c:axId val="28247465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spc="30" baseline="0">
                <a:solidFill>
                  <a:schemeClr val="lt1"/>
                </a:solidFill>
                <a:latin typeface="+mn-lt"/>
                <a:ea typeface="+mn-ea"/>
                <a:cs typeface="+mn-cs"/>
              </a:defRPr>
            </a:pPr>
            <a:endParaRPr lang="id-ID"/>
          </a:p>
        </c:txPr>
        <c:crossAx val="282462175"/>
        <c:crosses val="autoZero"/>
        <c:auto val="1"/>
        <c:lblAlgn val="ctr"/>
        <c:lblOffset val="100"/>
        <c:noMultiLvlLbl val="0"/>
      </c:catAx>
      <c:valAx>
        <c:axId val="282462175"/>
        <c:scaling>
          <c:orientation val="minMax"/>
        </c:scaling>
        <c:delete val="1"/>
        <c:axPos val="l"/>
        <c:numFmt formatCode="_(* #,##0.00_);_(* \(#,##0.00\);_(* &quot;-&quot;??_);_(@_)" sourceLinked="1"/>
        <c:majorTickMark val="none"/>
        <c:minorTickMark val="none"/>
        <c:tickLblPos val="nextTo"/>
        <c:crossAx val="28247465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1"/>
    </a:solidFill>
    <a:ln w="9525" cap="flat" cmpd="sng" algn="ctr">
      <a:solidFill>
        <a:schemeClr val="lt1">
          <a:lumMod val="85000"/>
        </a:schemeClr>
      </a:solidFill>
      <a:round/>
    </a:ln>
    <a:effectLst/>
  </c:spPr>
  <c:txPr>
    <a:bodyPr/>
    <a:lstStyle/>
    <a:p>
      <a:pPr>
        <a:defRPr sz="1400"/>
      </a:pPr>
      <a:endParaRPr lang="id-ID"/>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1.392657838674143E-3"/>
          <c:y val="0"/>
        </c:manualLayout>
      </c:layout>
      <c:overlay val="0"/>
      <c:spPr>
        <a:solidFill>
          <a:srgbClr val="92D050"/>
        </a:solidFill>
        <a:ln>
          <a:noFill/>
        </a:ln>
        <a:effectLst/>
      </c:spPr>
      <c:txPr>
        <a:bodyPr rot="0" spcFirstLastPara="1" vertOverflow="ellipsis" vert="horz" wrap="square" anchor="ctr" anchorCtr="1"/>
        <a:lstStyle/>
        <a:p>
          <a:pPr>
            <a:defRPr sz="1400" b="1" i="0" u="none" strike="noStrike" kern="1200" cap="all"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Pendidikan!$U$6</c:f>
              <c:strCache>
                <c:ptCount val="1"/>
                <c:pt idx="0">
                  <c:v>APM SMP</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Pendidikan!$V$5:$W$5</c:f>
              <c:numCache>
                <c:formatCode>General</c:formatCode>
                <c:ptCount val="2"/>
                <c:pt idx="0">
                  <c:v>2020</c:v>
                </c:pt>
                <c:pt idx="1">
                  <c:v>2021</c:v>
                </c:pt>
              </c:numCache>
            </c:numRef>
          </c:cat>
          <c:val>
            <c:numRef>
              <c:f>Pendidikan!$V$6:$W$6</c:f>
              <c:numCache>
                <c:formatCode>_(* #,##0.00_);_(* \(#,##0.00\);_(* "-"??_);_(@_)</c:formatCode>
                <c:ptCount val="2"/>
                <c:pt idx="0">
                  <c:v>44.328571428571429</c:v>
                </c:pt>
                <c:pt idx="1">
                  <c:v>48.154285714285713</c:v>
                </c:pt>
              </c:numCache>
            </c:numRef>
          </c:val>
          <c:smooth val="0"/>
          <c:extLst>
            <c:ext xmlns:c16="http://schemas.microsoft.com/office/drawing/2014/chart" uri="{C3380CC4-5D6E-409C-BE32-E72D297353CC}">
              <c16:uniqueId val="{00000000-87B5-45F7-8982-5784F5D59BDD}"/>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282478815"/>
        <c:axId val="282472159"/>
      </c:lineChart>
      <c:catAx>
        <c:axId val="28247881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spc="30" baseline="0">
                <a:solidFill>
                  <a:schemeClr val="lt1"/>
                </a:solidFill>
                <a:latin typeface="+mn-lt"/>
                <a:ea typeface="+mn-ea"/>
                <a:cs typeface="+mn-cs"/>
              </a:defRPr>
            </a:pPr>
            <a:endParaRPr lang="id-ID"/>
          </a:p>
        </c:txPr>
        <c:crossAx val="282472159"/>
        <c:crosses val="autoZero"/>
        <c:auto val="1"/>
        <c:lblAlgn val="ctr"/>
        <c:lblOffset val="100"/>
        <c:noMultiLvlLbl val="0"/>
      </c:catAx>
      <c:valAx>
        <c:axId val="282472159"/>
        <c:scaling>
          <c:orientation val="minMax"/>
        </c:scaling>
        <c:delete val="1"/>
        <c:axPos val="l"/>
        <c:numFmt formatCode="_(* #,##0.00_);_(* \(#,##0.00\);_(* &quot;-&quot;??_);_(@_)" sourceLinked="1"/>
        <c:majorTickMark val="none"/>
        <c:minorTickMark val="none"/>
        <c:tickLblPos val="nextTo"/>
        <c:crossAx val="28247881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1"/>
    </a:solidFill>
    <a:ln w="9525" cap="flat" cmpd="sng" algn="ctr">
      <a:solidFill>
        <a:schemeClr val="lt1">
          <a:lumMod val="85000"/>
        </a:schemeClr>
      </a:solidFill>
      <a:round/>
    </a:ln>
    <a:effectLst/>
  </c:spPr>
  <c:txPr>
    <a:bodyPr/>
    <a:lstStyle/>
    <a:p>
      <a:pPr>
        <a:defRPr sz="1400"/>
      </a:pPr>
      <a:endParaRPr lang="id-ID"/>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2.8835555160124805E-3"/>
          <c:y val="0"/>
        </c:manualLayout>
      </c:layout>
      <c:overlay val="0"/>
      <c:spPr>
        <a:solidFill>
          <a:srgbClr val="92D050"/>
        </a:solidFill>
        <a:ln>
          <a:noFill/>
        </a:ln>
        <a:effectLst/>
      </c:spPr>
      <c:txPr>
        <a:bodyPr rot="0" spcFirstLastPara="1" vertOverflow="ellipsis" vert="horz" wrap="square" anchor="ctr" anchorCtr="1"/>
        <a:lstStyle/>
        <a:p>
          <a:pPr>
            <a:defRPr sz="1400" b="1" i="0" u="none" strike="noStrike" kern="1200" cap="all"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Pendidikan!$Y$6</c:f>
              <c:strCache>
                <c:ptCount val="1"/>
                <c:pt idx="0">
                  <c:v>APM SMA</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Pendidikan!$Z$5:$AA$5</c:f>
              <c:numCache>
                <c:formatCode>General</c:formatCode>
                <c:ptCount val="2"/>
                <c:pt idx="0">
                  <c:v>2020</c:v>
                </c:pt>
                <c:pt idx="1">
                  <c:v>2021</c:v>
                </c:pt>
              </c:numCache>
            </c:numRef>
          </c:cat>
          <c:val>
            <c:numRef>
              <c:f>Pendidikan!$Z$6:$AA$6</c:f>
              <c:numCache>
                <c:formatCode>_(* #,##0.00_);_(* \(#,##0.00\);_(* "-"??_);_(@_)</c:formatCode>
                <c:ptCount val="2"/>
                <c:pt idx="0">
                  <c:v>44.328571428571429</c:v>
                </c:pt>
                <c:pt idx="1">
                  <c:v>48.154285714285713</c:v>
                </c:pt>
              </c:numCache>
            </c:numRef>
          </c:val>
          <c:smooth val="0"/>
          <c:extLst>
            <c:ext xmlns:c16="http://schemas.microsoft.com/office/drawing/2014/chart" uri="{C3380CC4-5D6E-409C-BE32-E72D297353CC}">
              <c16:uniqueId val="{00000000-75E8-413C-AC19-505F0594BF63}"/>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282486719"/>
        <c:axId val="282487967"/>
      </c:lineChart>
      <c:catAx>
        <c:axId val="28248671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spc="30" baseline="0">
                <a:solidFill>
                  <a:schemeClr val="lt1"/>
                </a:solidFill>
                <a:latin typeface="+mn-lt"/>
                <a:ea typeface="+mn-ea"/>
                <a:cs typeface="+mn-cs"/>
              </a:defRPr>
            </a:pPr>
            <a:endParaRPr lang="id-ID"/>
          </a:p>
        </c:txPr>
        <c:crossAx val="282487967"/>
        <c:crosses val="autoZero"/>
        <c:auto val="1"/>
        <c:lblAlgn val="ctr"/>
        <c:lblOffset val="100"/>
        <c:noMultiLvlLbl val="0"/>
      </c:catAx>
      <c:valAx>
        <c:axId val="282487967"/>
        <c:scaling>
          <c:orientation val="minMax"/>
        </c:scaling>
        <c:delete val="1"/>
        <c:axPos val="l"/>
        <c:numFmt formatCode="_(* #,##0.00_);_(* \(#,##0.00\);_(* &quot;-&quot;??_);_(@_)" sourceLinked="1"/>
        <c:majorTickMark val="none"/>
        <c:minorTickMark val="none"/>
        <c:tickLblPos val="nextTo"/>
        <c:crossAx val="28248671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1"/>
    </a:solidFill>
    <a:ln w="9525" cap="flat" cmpd="sng" algn="ctr">
      <a:solidFill>
        <a:schemeClr val="lt1">
          <a:lumMod val="85000"/>
        </a:schemeClr>
      </a:solidFill>
      <a:round/>
    </a:ln>
    <a:effectLst/>
  </c:spPr>
  <c:txPr>
    <a:bodyPr/>
    <a:lstStyle/>
    <a:p>
      <a:pPr>
        <a:defRPr sz="1400"/>
      </a:pPr>
      <a:endParaRPr lang="id-ID"/>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9.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0.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1.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2.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2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25.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6.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7.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8.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9.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0.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1.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2.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3.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3" Type="http://schemas.openxmlformats.org/officeDocument/2006/relationships/chart" Target="../charts/chart13.xml"/><Relationship Id="rId18" Type="http://schemas.openxmlformats.org/officeDocument/2006/relationships/chart" Target="../charts/chart18.xml"/><Relationship Id="rId26" Type="http://schemas.openxmlformats.org/officeDocument/2006/relationships/chart" Target="../charts/chart26.xml"/><Relationship Id="rId3" Type="http://schemas.openxmlformats.org/officeDocument/2006/relationships/chart" Target="../charts/chart3.xml"/><Relationship Id="rId21" Type="http://schemas.openxmlformats.org/officeDocument/2006/relationships/chart" Target="../charts/chart21.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5" Type="http://schemas.openxmlformats.org/officeDocument/2006/relationships/chart" Target="../charts/chart25.xml"/><Relationship Id="rId33" Type="http://schemas.openxmlformats.org/officeDocument/2006/relationships/chart" Target="../charts/chart33.xml"/><Relationship Id="rId2" Type="http://schemas.openxmlformats.org/officeDocument/2006/relationships/chart" Target="../charts/chart2.xml"/><Relationship Id="rId16" Type="http://schemas.openxmlformats.org/officeDocument/2006/relationships/chart" Target="../charts/chart16.xml"/><Relationship Id="rId20" Type="http://schemas.openxmlformats.org/officeDocument/2006/relationships/chart" Target="../charts/chart20.xml"/><Relationship Id="rId29" Type="http://schemas.openxmlformats.org/officeDocument/2006/relationships/chart" Target="../charts/chart29.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24" Type="http://schemas.openxmlformats.org/officeDocument/2006/relationships/chart" Target="../charts/chart24.xml"/><Relationship Id="rId32" Type="http://schemas.openxmlformats.org/officeDocument/2006/relationships/chart" Target="../charts/chart32.xml"/><Relationship Id="rId5" Type="http://schemas.openxmlformats.org/officeDocument/2006/relationships/chart" Target="../charts/chart5.xml"/><Relationship Id="rId15" Type="http://schemas.openxmlformats.org/officeDocument/2006/relationships/chart" Target="../charts/chart15.xml"/><Relationship Id="rId23" Type="http://schemas.openxmlformats.org/officeDocument/2006/relationships/chart" Target="../charts/chart23.xml"/><Relationship Id="rId28" Type="http://schemas.openxmlformats.org/officeDocument/2006/relationships/chart" Target="../charts/chart28.xml"/><Relationship Id="rId10" Type="http://schemas.openxmlformats.org/officeDocument/2006/relationships/chart" Target="../charts/chart10.xml"/><Relationship Id="rId19" Type="http://schemas.openxmlformats.org/officeDocument/2006/relationships/chart" Target="../charts/chart19.xml"/><Relationship Id="rId31" Type="http://schemas.openxmlformats.org/officeDocument/2006/relationships/chart" Target="../charts/chart31.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 Id="rId22" Type="http://schemas.openxmlformats.org/officeDocument/2006/relationships/chart" Target="../charts/chart22.xml"/><Relationship Id="rId27" Type="http://schemas.openxmlformats.org/officeDocument/2006/relationships/chart" Target="../charts/chart27.xml"/><Relationship Id="rId30" Type="http://schemas.openxmlformats.org/officeDocument/2006/relationships/chart" Target="../charts/chart30.xml"/><Relationship Id="rId8"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171450</xdr:colOff>
      <xdr:row>0</xdr:row>
      <xdr:rowOff>171450</xdr:rowOff>
    </xdr:from>
    <xdr:to>
      <xdr:col>18</xdr:col>
      <xdr:colOff>552450</xdr:colOff>
      <xdr:row>5</xdr:row>
      <xdr:rowOff>63500</xdr:rowOff>
    </xdr:to>
    <xdr:sp macro="" textlink="">
      <xdr:nvSpPr>
        <xdr:cNvPr id="2" name="Rectangle: Rounded Corners 1">
          <a:extLst>
            <a:ext uri="{FF2B5EF4-FFF2-40B4-BE49-F238E27FC236}">
              <a16:creationId xmlns:a16="http://schemas.microsoft.com/office/drawing/2014/main" id="{345CDE26-5F5A-4DA9-9DF3-664714114F49}"/>
            </a:ext>
          </a:extLst>
        </xdr:cNvPr>
        <xdr:cNvSpPr/>
      </xdr:nvSpPr>
      <xdr:spPr>
        <a:xfrm>
          <a:off x="2609850" y="171450"/>
          <a:ext cx="8915400" cy="844550"/>
        </a:xfrm>
        <a:prstGeom prst="round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2800" b="0" cap="none" spc="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rPr>
            <a:t>Rincian </a:t>
          </a:r>
          <a:r>
            <a:rPr lang="en-US" sz="2800" b="0" cap="none" spc="0" baseline="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rPr>
            <a:t>DAK, DAU, DID </a:t>
          </a:r>
          <a:r>
            <a:rPr lang="en-US" sz="2800" b="0" cap="none" spc="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rPr>
            <a:t>dan Dana Desa Daerah Pemilihan</a:t>
          </a:r>
          <a:endParaRPr lang="id-ID" sz="2800" b="0" cap="none" spc="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endParaRPr>
        </a:p>
      </xdr:txBody>
    </xdr:sp>
    <xdr:clientData/>
  </xdr:twoCellAnchor>
  <xdr:twoCellAnchor>
    <xdr:from>
      <xdr:col>4</xdr:col>
      <xdr:colOff>171449</xdr:colOff>
      <xdr:row>6</xdr:row>
      <xdr:rowOff>73023</xdr:rowOff>
    </xdr:from>
    <xdr:to>
      <xdr:col>15</xdr:col>
      <xdr:colOff>140969</xdr:colOff>
      <xdr:row>30</xdr:row>
      <xdr:rowOff>73023</xdr:rowOff>
    </xdr:to>
    <xdr:graphicFrame macro="">
      <xdr:nvGraphicFramePr>
        <xdr:cNvPr id="4" name="Chart 3">
          <a:extLst>
            <a:ext uri="{FF2B5EF4-FFF2-40B4-BE49-F238E27FC236}">
              <a16:creationId xmlns:a16="http://schemas.microsoft.com/office/drawing/2014/main" id="{4E5A0AB3-3181-4049-8835-329DC3AD31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463550</xdr:colOff>
      <xdr:row>6</xdr:row>
      <xdr:rowOff>73025</xdr:rowOff>
    </xdr:from>
    <xdr:to>
      <xdr:col>26</xdr:col>
      <xdr:colOff>433070</xdr:colOff>
      <xdr:row>30</xdr:row>
      <xdr:rowOff>73025</xdr:rowOff>
    </xdr:to>
    <xdr:graphicFrame macro="">
      <xdr:nvGraphicFramePr>
        <xdr:cNvPr id="5" name="Chart 4">
          <a:extLst>
            <a:ext uri="{FF2B5EF4-FFF2-40B4-BE49-F238E27FC236}">
              <a16:creationId xmlns:a16="http://schemas.microsoft.com/office/drawing/2014/main" id="{78086EA5-CC66-4E5C-BF62-5E44526C2D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174625</xdr:colOff>
      <xdr:row>31</xdr:row>
      <xdr:rowOff>177800</xdr:rowOff>
    </xdr:from>
    <xdr:to>
      <xdr:col>15</xdr:col>
      <xdr:colOff>144145</xdr:colOff>
      <xdr:row>55</xdr:row>
      <xdr:rowOff>177800</xdr:rowOff>
    </xdr:to>
    <xdr:graphicFrame macro="">
      <xdr:nvGraphicFramePr>
        <xdr:cNvPr id="6" name="Chart 5">
          <a:extLst>
            <a:ext uri="{FF2B5EF4-FFF2-40B4-BE49-F238E27FC236}">
              <a16:creationId xmlns:a16="http://schemas.microsoft.com/office/drawing/2014/main" id="{BF8FF95F-6940-4F55-A164-DE77A784F5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66675</xdr:colOff>
      <xdr:row>7</xdr:row>
      <xdr:rowOff>158751</xdr:rowOff>
    </xdr:from>
    <xdr:to>
      <xdr:col>3</xdr:col>
      <xdr:colOff>523875</xdr:colOff>
      <xdr:row>16</xdr:row>
      <xdr:rowOff>15875</xdr:rowOff>
    </xdr:to>
    <mc:AlternateContent xmlns:mc="http://schemas.openxmlformats.org/markup-compatibility/2006" xmlns:a14="http://schemas.microsoft.com/office/drawing/2010/main">
      <mc:Choice Requires="a14">
        <xdr:graphicFrame macro="">
          <xdr:nvGraphicFramePr>
            <xdr:cNvPr id="7" name="Daerah Pemilihan">
              <a:extLst>
                <a:ext uri="{FF2B5EF4-FFF2-40B4-BE49-F238E27FC236}">
                  <a16:creationId xmlns:a16="http://schemas.microsoft.com/office/drawing/2014/main" id="{A2617A78-A6D4-4D66-8AE4-E6E306DF4547}"/>
                </a:ext>
              </a:extLst>
            </xdr:cNvPr>
            <xdr:cNvGraphicFramePr/>
          </xdr:nvGraphicFramePr>
          <xdr:xfrm>
            <a:off x="0" y="0"/>
            <a:ext cx="0" cy="0"/>
          </xdr:xfrm>
          <a:graphic>
            <a:graphicData uri="http://schemas.microsoft.com/office/drawing/2010/slicer">
              <sle:slicer xmlns:sle="http://schemas.microsoft.com/office/drawing/2010/slicer" name="Daerah Pemilihan"/>
            </a:graphicData>
          </a:graphic>
        </xdr:graphicFrame>
      </mc:Choice>
      <mc:Fallback xmlns="">
        <xdr:sp macro="" textlink="">
          <xdr:nvSpPr>
            <xdr:cNvPr id="0" name=""/>
            <xdr:cNvSpPr>
              <a:spLocks noTextEdit="1"/>
            </xdr:cNvSpPr>
          </xdr:nvSpPr>
          <xdr:spPr>
            <a:xfrm>
              <a:off x="66675" y="1492251"/>
              <a:ext cx="2266950" cy="984250"/>
            </a:xfrm>
            <a:prstGeom prst="rect">
              <a:avLst/>
            </a:prstGeom>
            <a:solidFill>
              <a:prstClr val="white"/>
            </a:solidFill>
            <a:ln w="1">
              <a:solidFill>
                <a:prstClr val="green"/>
              </a:solidFill>
            </a:ln>
          </xdr:spPr>
          <xdr:txBody>
            <a:bodyPr vertOverflow="clip" horzOverflow="clip"/>
            <a:lstStyle/>
            <a:p>
              <a:r>
                <a:rPr lang="id-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460375</xdr:colOff>
      <xdr:row>31</xdr:row>
      <xdr:rowOff>187325</xdr:rowOff>
    </xdr:from>
    <xdr:to>
      <xdr:col>26</xdr:col>
      <xdr:colOff>429895</xdr:colOff>
      <xdr:row>55</xdr:row>
      <xdr:rowOff>187325</xdr:rowOff>
    </xdr:to>
    <xdr:graphicFrame macro="">
      <xdr:nvGraphicFramePr>
        <xdr:cNvPr id="8" name="Chart 7">
          <a:extLst>
            <a:ext uri="{FF2B5EF4-FFF2-40B4-BE49-F238E27FC236}">
              <a16:creationId xmlns:a16="http://schemas.microsoft.com/office/drawing/2014/main" id="{BB5F4324-619D-481D-AC6F-6BF8EE6D9D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171450</xdr:colOff>
      <xdr:row>57</xdr:row>
      <xdr:rowOff>79375</xdr:rowOff>
    </xdr:from>
    <xdr:to>
      <xdr:col>15</xdr:col>
      <xdr:colOff>140970</xdr:colOff>
      <xdr:row>81</xdr:row>
      <xdr:rowOff>79375</xdr:rowOff>
    </xdr:to>
    <xdr:graphicFrame macro="">
      <xdr:nvGraphicFramePr>
        <xdr:cNvPr id="9" name="Chart 8">
          <a:extLst>
            <a:ext uri="{FF2B5EF4-FFF2-40B4-BE49-F238E27FC236}">
              <a16:creationId xmlns:a16="http://schemas.microsoft.com/office/drawing/2014/main" id="{B14DD209-8E2C-436D-B73E-ED39A6C30D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457200</xdr:colOff>
      <xdr:row>57</xdr:row>
      <xdr:rowOff>79375</xdr:rowOff>
    </xdr:from>
    <xdr:to>
      <xdr:col>26</xdr:col>
      <xdr:colOff>426720</xdr:colOff>
      <xdr:row>81</xdr:row>
      <xdr:rowOff>79375</xdr:rowOff>
    </xdr:to>
    <xdr:graphicFrame macro="">
      <xdr:nvGraphicFramePr>
        <xdr:cNvPr id="10" name="Chart 9">
          <a:extLst>
            <a:ext uri="{FF2B5EF4-FFF2-40B4-BE49-F238E27FC236}">
              <a16:creationId xmlns:a16="http://schemas.microsoft.com/office/drawing/2014/main" id="{BEA39341-3DFB-4516-9B78-E3381829BB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184150</xdr:colOff>
      <xdr:row>82</xdr:row>
      <xdr:rowOff>187325</xdr:rowOff>
    </xdr:from>
    <xdr:to>
      <xdr:col>15</xdr:col>
      <xdr:colOff>153670</xdr:colOff>
      <xdr:row>106</xdr:row>
      <xdr:rowOff>187325</xdr:rowOff>
    </xdr:to>
    <xdr:graphicFrame macro="">
      <xdr:nvGraphicFramePr>
        <xdr:cNvPr id="11" name="Chart 10">
          <a:extLst>
            <a:ext uri="{FF2B5EF4-FFF2-40B4-BE49-F238E27FC236}">
              <a16:creationId xmlns:a16="http://schemas.microsoft.com/office/drawing/2014/main" id="{C2FB7B38-8C07-4851-B5C9-11946DE16A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457200</xdr:colOff>
      <xdr:row>113</xdr:row>
      <xdr:rowOff>149225</xdr:rowOff>
    </xdr:from>
    <xdr:to>
      <xdr:col>26</xdr:col>
      <xdr:colOff>426720</xdr:colOff>
      <xdr:row>137</xdr:row>
      <xdr:rowOff>149225</xdr:rowOff>
    </xdr:to>
    <xdr:graphicFrame macro="">
      <xdr:nvGraphicFramePr>
        <xdr:cNvPr id="19" name="Chart 18">
          <a:extLst>
            <a:ext uri="{FF2B5EF4-FFF2-40B4-BE49-F238E27FC236}">
              <a16:creationId xmlns:a16="http://schemas.microsoft.com/office/drawing/2014/main" id="{0E7B4813-8919-4C91-9774-A2BD9A497A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xdr:col>
      <xdr:colOff>171450</xdr:colOff>
      <xdr:row>113</xdr:row>
      <xdr:rowOff>155575</xdr:rowOff>
    </xdr:from>
    <xdr:to>
      <xdr:col>15</xdr:col>
      <xdr:colOff>140970</xdr:colOff>
      <xdr:row>137</xdr:row>
      <xdr:rowOff>155575</xdr:rowOff>
    </xdr:to>
    <xdr:graphicFrame macro="">
      <xdr:nvGraphicFramePr>
        <xdr:cNvPr id="22" name="Chart 21">
          <a:extLst>
            <a:ext uri="{FF2B5EF4-FFF2-40B4-BE49-F238E27FC236}">
              <a16:creationId xmlns:a16="http://schemas.microsoft.com/office/drawing/2014/main" id="{CF2EA10B-F723-47FB-A4E1-E5857370D3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438150</xdr:colOff>
      <xdr:row>164</xdr:row>
      <xdr:rowOff>101600</xdr:rowOff>
    </xdr:from>
    <xdr:to>
      <xdr:col>26</xdr:col>
      <xdr:colOff>407670</xdr:colOff>
      <xdr:row>188</xdr:row>
      <xdr:rowOff>101600</xdr:rowOff>
    </xdr:to>
    <xdr:graphicFrame macro="">
      <xdr:nvGraphicFramePr>
        <xdr:cNvPr id="24" name="Chart 23">
          <a:extLst>
            <a:ext uri="{FF2B5EF4-FFF2-40B4-BE49-F238E27FC236}">
              <a16:creationId xmlns:a16="http://schemas.microsoft.com/office/drawing/2014/main" id="{128B528C-E666-4667-AE37-2803C6CDFC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xdr:col>
      <xdr:colOff>187325</xdr:colOff>
      <xdr:row>189</xdr:row>
      <xdr:rowOff>158750</xdr:rowOff>
    </xdr:from>
    <xdr:to>
      <xdr:col>15</xdr:col>
      <xdr:colOff>156845</xdr:colOff>
      <xdr:row>213</xdr:row>
      <xdr:rowOff>158750</xdr:rowOff>
    </xdr:to>
    <xdr:graphicFrame macro="">
      <xdr:nvGraphicFramePr>
        <xdr:cNvPr id="26" name="Chart 25">
          <a:extLst>
            <a:ext uri="{FF2B5EF4-FFF2-40B4-BE49-F238E27FC236}">
              <a16:creationId xmlns:a16="http://schemas.microsoft.com/office/drawing/2014/main" id="{091BD320-367E-485D-8AD4-BED50DF88D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xdr:col>
      <xdr:colOff>184150</xdr:colOff>
      <xdr:row>164</xdr:row>
      <xdr:rowOff>101600</xdr:rowOff>
    </xdr:from>
    <xdr:to>
      <xdr:col>15</xdr:col>
      <xdr:colOff>153670</xdr:colOff>
      <xdr:row>188</xdr:row>
      <xdr:rowOff>101600</xdr:rowOff>
    </xdr:to>
    <xdr:graphicFrame macro="">
      <xdr:nvGraphicFramePr>
        <xdr:cNvPr id="27" name="Chart 26">
          <a:extLst>
            <a:ext uri="{FF2B5EF4-FFF2-40B4-BE49-F238E27FC236}">
              <a16:creationId xmlns:a16="http://schemas.microsoft.com/office/drawing/2014/main" id="{0A2C1B7C-B2FD-4A2E-81F3-23347C64E4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15</xdr:col>
      <xdr:colOff>454025</xdr:colOff>
      <xdr:row>139</xdr:row>
      <xdr:rowOff>47625</xdr:rowOff>
    </xdr:from>
    <xdr:to>
      <xdr:col>26</xdr:col>
      <xdr:colOff>423545</xdr:colOff>
      <xdr:row>163</xdr:row>
      <xdr:rowOff>47625</xdr:rowOff>
    </xdr:to>
    <xdr:graphicFrame macro="">
      <xdr:nvGraphicFramePr>
        <xdr:cNvPr id="28" name="Chart 27">
          <a:extLst>
            <a:ext uri="{FF2B5EF4-FFF2-40B4-BE49-F238E27FC236}">
              <a16:creationId xmlns:a16="http://schemas.microsoft.com/office/drawing/2014/main" id="{65B47E57-F3A8-40C4-9E75-59858E2618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4</xdr:col>
      <xdr:colOff>187325</xdr:colOff>
      <xdr:row>139</xdr:row>
      <xdr:rowOff>44450</xdr:rowOff>
    </xdr:from>
    <xdr:to>
      <xdr:col>15</xdr:col>
      <xdr:colOff>156845</xdr:colOff>
      <xdr:row>163</xdr:row>
      <xdr:rowOff>44450</xdr:rowOff>
    </xdr:to>
    <xdr:graphicFrame macro="">
      <xdr:nvGraphicFramePr>
        <xdr:cNvPr id="29" name="Chart 28">
          <a:extLst>
            <a:ext uri="{FF2B5EF4-FFF2-40B4-BE49-F238E27FC236}">
              <a16:creationId xmlns:a16="http://schemas.microsoft.com/office/drawing/2014/main" id="{F23E812C-1B17-4BFD-B98F-098D9D68ED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0</xdr:col>
      <xdr:colOff>57150</xdr:colOff>
      <xdr:row>17</xdr:row>
      <xdr:rowOff>52161</xdr:rowOff>
    </xdr:from>
    <xdr:to>
      <xdr:col>3</xdr:col>
      <xdr:colOff>527050</xdr:colOff>
      <xdr:row>37</xdr:row>
      <xdr:rowOff>174081</xdr:rowOff>
    </xdr:to>
    <mc:AlternateContent xmlns:mc="http://schemas.openxmlformats.org/markup-compatibility/2006" xmlns:a14="http://schemas.microsoft.com/office/drawing/2010/main">
      <mc:Choice Requires="a14">
        <xdr:graphicFrame macro="">
          <xdr:nvGraphicFramePr>
            <xdr:cNvPr id="34" name="Bidang">
              <a:extLst>
                <a:ext uri="{FF2B5EF4-FFF2-40B4-BE49-F238E27FC236}">
                  <a16:creationId xmlns:a16="http://schemas.microsoft.com/office/drawing/2014/main" id="{A5220C24-7B6C-43BB-9191-CA5B15DD43A0}"/>
                </a:ext>
              </a:extLst>
            </xdr:cNvPr>
            <xdr:cNvGraphicFramePr/>
          </xdr:nvGraphicFramePr>
          <xdr:xfrm>
            <a:off x="0" y="0"/>
            <a:ext cx="0" cy="0"/>
          </xdr:xfrm>
          <a:graphic>
            <a:graphicData uri="http://schemas.microsoft.com/office/drawing/2010/slicer">
              <sle:slicer xmlns:sle="http://schemas.microsoft.com/office/drawing/2010/slicer" name="Bidang"/>
            </a:graphicData>
          </a:graphic>
        </xdr:graphicFrame>
      </mc:Choice>
      <mc:Fallback xmlns="">
        <xdr:sp macro="" textlink="">
          <xdr:nvSpPr>
            <xdr:cNvPr id="0" name=""/>
            <xdr:cNvSpPr>
              <a:spLocks noTextEdit="1"/>
            </xdr:cNvSpPr>
          </xdr:nvSpPr>
          <xdr:spPr>
            <a:xfrm>
              <a:off x="57150" y="3290661"/>
              <a:ext cx="2279650" cy="3931920"/>
            </a:xfrm>
            <a:prstGeom prst="rect">
              <a:avLst/>
            </a:prstGeom>
            <a:solidFill>
              <a:prstClr val="white"/>
            </a:solidFill>
            <a:ln w="1">
              <a:solidFill>
                <a:prstClr val="green"/>
              </a:solidFill>
            </a:ln>
          </xdr:spPr>
          <xdr:txBody>
            <a:bodyPr vertOverflow="clip" horzOverflow="clip"/>
            <a:lstStyle/>
            <a:p>
              <a:r>
                <a:rPr lang="id-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469900</xdr:colOff>
      <xdr:row>82</xdr:row>
      <xdr:rowOff>184150</xdr:rowOff>
    </xdr:from>
    <xdr:to>
      <xdr:col>26</xdr:col>
      <xdr:colOff>439420</xdr:colOff>
      <xdr:row>106</xdr:row>
      <xdr:rowOff>184150</xdr:rowOff>
    </xdr:to>
    <xdr:sp macro="" textlink="">
      <xdr:nvSpPr>
        <xdr:cNvPr id="35" name="TextBox 34">
          <a:extLst>
            <a:ext uri="{FF2B5EF4-FFF2-40B4-BE49-F238E27FC236}">
              <a16:creationId xmlns:a16="http://schemas.microsoft.com/office/drawing/2014/main" id="{7AA155CF-8A43-40E7-A4BB-E04A75D25334}"/>
            </a:ext>
          </a:extLst>
        </xdr:cNvPr>
        <xdr:cNvSpPr txBox="1"/>
      </xdr:nvSpPr>
      <xdr:spPr>
        <a:xfrm>
          <a:off x="9613900" y="15805150"/>
          <a:ext cx="6675120" cy="457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t>Transfer ke Daerah dan Dana Desa</a:t>
          </a:r>
        </a:p>
        <a:p>
          <a:r>
            <a:rPr lang="en-US" sz="1200"/>
            <a:t>Transfer ke Daerah merupakan bagian dari Belanja Negara dalam rangka mendanai pelaksanaan desentralisasi fiskal berupa Dana Perimbangan, Dana Insentif Daerah (DID), dan dana lainnya. Dana Transfer ke Daerah dialokasikan untuk mengurangi ketimpangan sumber pendanaan antara pusat dan daerah, mengurangi kesenjangan pendanaan urusan pemerintahan antar daerah, mengurangi kesenjangan layanan publik antar daerah.</a:t>
          </a:r>
        </a:p>
        <a:p>
          <a:r>
            <a:rPr lang="en-US" sz="1200"/>
            <a:t>Transfer Dana Perimbangan meliputi </a:t>
          </a:r>
        </a:p>
        <a:p>
          <a:r>
            <a:rPr lang="en-US" sz="1200"/>
            <a:t>1. Transfer Dana Bagi Hasil Pajak,</a:t>
          </a:r>
          <a:r>
            <a:rPr lang="en-US" sz="1200" baseline="0"/>
            <a:t> baik Pajak Penghasilan (PPh) &amp; Pajak Bumi maupun Bangunan (PBB);</a:t>
          </a:r>
          <a:endParaRPr lang="en-US" sz="1200"/>
        </a:p>
        <a:p>
          <a:r>
            <a:rPr lang="en-US" sz="1200"/>
            <a:t>2. Transfer Dana Bagi Hasil Sumber Daya Alam (SDA);</a:t>
          </a:r>
        </a:p>
        <a:p>
          <a:r>
            <a:rPr lang="en-US" sz="1200"/>
            <a:t>3. Transfer Dana Alokasi Umum (DAU);</a:t>
          </a:r>
        </a:p>
        <a:p>
          <a:r>
            <a:rPr lang="en-US" sz="1200"/>
            <a:t>4. Transfer Dana Alokasi Khusus (DAK). </a:t>
          </a:r>
        </a:p>
        <a:p>
          <a:r>
            <a:rPr lang="id-ID" sz="1200"/>
            <a:t>Transfer ke Daerah ditetapkan dalam APBN, Peraturan Presiden, dan Peraturan Menteri Keuangan (PMK) yang selanjutnya dituangkan dalam Daftar Isian Pelaksanaan Anggaran (DIPA) yang ditandatangani oleh Direktur Jenderal Perimbangan Keuangan selaku Kuasa Pengguna Anggaran atas nama Menteri Keuangan selaku Pengguna Anggaran untuk tiap jenis Transfer ke Daerah dengan dilampiri rincian alokasi per daerah. </a:t>
          </a:r>
          <a:endParaRPr lang="en-US" sz="1200"/>
        </a:p>
        <a:p>
          <a:endParaRPr lang="en-US" sz="1200"/>
        </a:p>
        <a:p>
          <a:r>
            <a:rPr lang="id-ID" sz="1200"/>
            <a:t>Dana Desa didefinisikan sebagai dana yang bersumber dari APBN yang diperuntu</a:t>
          </a:r>
          <a:r>
            <a:rPr lang="en-US" sz="1200"/>
            <a:t>k</a:t>
          </a:r>
          <a:r>
            <a:rPr lang="id-ID" sz="1200"/>
            <a:t>kan bagi </a:t>
          </a:r>
          <a:r>
            <a:rPr lang="en-US" sz="1200"/>
            <a:t>d</a:t>
          </a:r>
          <a:r>
            <a:rPr lang="id-ID" sz="1200"/>
            <a:t>esa yang ditransfer melalui APBD </a:t>
          </a:r>
          <a:r>
            <a:rPr lang="en-US" sz="1200"/>
            <a:t>k</a:t>
          </a:r>
          <a:r>
            <a:rPr lang="id-ID" sz="1200"/>
            <a:t>abupaten/kota dan digunakan unuk membiayai penyelenggaraan pemerintahan, pelaksanaan pembangunan, pembinaan, kemasyarakatan dan pemberdayaan masyarakat</a:t>
          </a:r>
          <a:r>
            <a:rPr lang="en-US" sz="1200"/>
            <a:t>. Dana ini dialokasikan secara berkeadilan berdasarkan: alokasi dasar, dan</a:t>
          </a:r>
        </a:p>
        <a:p>
          <a:r>
            <a:rPr lang="en-US" sz="1200"/>
            <a:t>alokasi yang dihitung dengan memperhatikan jumlah penduduk, angka kemiskinan, luas wilayah, dan tingkat kesulitan geografis desa setiap kabupaten/kota.</a:t>
          </a:r>
        </a:p>
        <a:p>
          <a:endParaRPr lang="id-ID" sz="1200"/>
        </a:p>
        <a:p>
          <a:endParaRPr lang="id-ID" sz="1200"/>
        </a:p>
      </xdr:txBody>
    </xdr:sp>
    <xdr:clientData/>
  </xdr:twoCellAnchor>
  <xdr:twoCellAnchor>
    <xdr:from>
      <xdr:col>4</xdr:col>
      <xdr:colOff>152400</xdr:colOff>
      <xdr:row>108</xdr:row>
      <xdr:rowOff>133350</xdr:rowOff>
    </xdr:from>
    <xdr:to>
      <xdr:col>18</xdr:col>
      <xdr:colOff>152400</xdr:colOff>
      <xdr:row>113</xdr:row>
      <xdr:rowOff>25400</xdr:rowOff>
    </xdr:to>
    <xdr:sp macro="" textlink="">
      <xdr:nvSpPr>
        <xdr:cNvPr id="36" name="Rectangle: Rounded Corners 35">
          <a:extLst>
            <a:ext uri="{FF2B5EF4-FFF2-40B4-BE49-F238E27FC236}">
              <a16:creationId xmlns:a16="http://schemas.microsoft.com/office/drawing/2014/main" id="{A1E1E5E4-4898-4AA2-9573-FF52A2911439}"/>
            </a:ext>
          </a:extLst>
        </xdr:cNvPr>
        <xdr:cNvSpPr/>
      </xdr:nvSpPr>
      <xdr:spPr>
        <a:xfrm>
          <a:off x="2590800" y="20707350"/>
          <a:ext cx="8534400" cy="844550"/>
        </a:xfrm>
        <a:prstGeom prst="round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2800" b="0" cap="none" spc="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rPr>
            <a:t>Rincian Transfer ke Daerah</a:t>
          </a:r>
          <a:r>
            <a:rPr lang="en-US" sz="2800" b="0" cap="none" spc="0" baseline="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rPr>
            <a:t> - DBH </a:t>
          </a:r>
          <a:r>
            <a:rPr lang="en-US" sz="2800" b="0" cap="none" spc="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rPr>
            <a:t>Daerah Pemilihan</a:t>
          </a:r>
          <a:endParaRPr lang="id-ID" sz="2800" b="0" cap="none" spc="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endParaRPr>
        </a:p>
      </xdr:txBody>
    </xdr:sp>
    <xdr:clientData/>
  </xdr:twoCellAnchor>
  <xdr:twoCellAnchor editAs="oneCell">
    <xdr:from>
      <xdr:col>0</xdr:col>
      <xdr:colOff>76200</xdr:colOff>
      <xdr:row>0</xdr:row>
      <xdr:rowOff>85725</xdr:rowOff>
    </xdr:from>
    <xdr:to>
      <xdr:col>3</xdr:col>
      <xdr:colOff>533400</xdr:colOff>
      <xdr:row>7</xdr:row>
      <xdr:rowOff>0</xdr:rowOff>
    </xdr:to>
    <mc:AlternateContent xmlns:mc="http://schemas.openxmlformats.org/markup-compatibility/2006" xmlns:a14="http://schemas.microsoft.com/office/drawing/2010/main">
      <mc:Choice Requires="a14">
        <xdr:graphicFrame macro="">
          <xdr:nvGraphicFramePr>
            <xdr:cNvPr id="37" name="Tahun">
              <a:extLst>
                <a:ext uri="{FF2B5EF4-FFF2-40B4-BE49-F238E27FC236}">
                  <a16:creationId xmlns:a16="http://schemas.microsoft.com/office/drawing/2014/main" id="{0B7B76D8-A056-499B-AB10-BF04314395AC}"/>
                </a:ext>
              </a:extLst>
            </xdr:cNvPr>
            <xdr:cNvGraphicFramePr/>
          </xdr:nvGraphicFramePr>
          <xdr:xfrm>
            <a:off x="0" y="0"/>
            <a:ext cx="0" cy="0"/>
          </xdr:xfrm>
          <a:graphic>
            <a:graphicData uri="http://schemas.microsoft.com/office/drawing/2010/slicer">
              <sle:slicer xmlns:sle="http://schemas.microsoft.com/office/drawing/2010/slicer" name="Tahun"/>
            </a:graphicData>
          </a:graphic>
        </xdr:graphicFrame>
      </mc:Choice>
      <mc:Fallback xmlns="">
        <xdr:sp macro="" textlink="">
          <xdr:nvSpPr>
            <xdr:cNvPr id="0" name=""/>
            <xdr:cNvSpPr>
              <a:spLocks noTextEdit="1"/>
            </xdr:cNvSpPr>
          </xdr:nvSpPr>
          <xdr:spPr>
            <a:xfrm>
              <a:off x="76200" y="85725"/>
              <a:ext cx="2298700" cy="1247775"/>
            </a:xfrm>
            <a:prstGeom prst="rect">
              <a:avLst/>
            </a:prstGeom>
            <a:solidFill>
              <a:prstClr val="white"/>
            </a:solidFill>
            <a:ln w="1">
              <a:solidFill>
                <a:prstClr val="green"/>
              </a:solidFill>
            </a:ln>
          </xdr:spPr>
          <xdr:txBody>
            <a:bodyPr vertOverflow="clip" horzOverflow="clip"/>
            <a:lstStyle/>
            <a:p>
              <a:r>
                <a:rPr lang="id-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238124</xdr:colOff>
      <xdr:row>232</xdr:row>
      <xdr:rowOff>174625</xdr:rowOff>
    </xdr:from>
    <xdr:to>
      <xdr:col>26</xdr:col>
      <xdr:colOff>412750</xdr:colOff>
      <xdr:row>256</xdr:row>
      <xdr:rowOff>174625</xdr:rowOff>
    </xdr:to>
    <xdr:graphicFrame macro="">
      <xdr:nvGraphicFramePr>
        <xdr:cNvPr id="23" name="Chart 22">
          <a:extLst>
            <a:ext uri="{FF2B5EF4-FFF2-40B4-BE49-F238E27FC236}">
              <a16:creationId xmlns:a16="http://schemas.microsoft.com/office/drawing/2014/main" id="{DC8113BA-7779-48FE-B58D-3F79CB3E65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4</xdr:col>
      <xdr:colOff>238125</xdr:colOff>
      <xdr:row>258</xdr:row>
      <xdr:rowOff>111125</xdr:rowOff>
    </xdr:from>
    <xdr:to>
      <xdr:col>15</xdr:col>
      <xdr:colOff>204343</xdr:colOff>
      <xdr:row>282</xdr:row>
      <xdr:rowOff>111125</xdr:rowOff>
    </xdr:to>
    <xdr:graphicFrame macro="">
      <xdr:nvGraphicFramePr>
        <xdr:cNvPr id="25" name="Chart 24">
          <a:extLst>
            <a:ext uri="{FF2B5EF4-FFF2-40B4-BE49-F238E27FC236}">
              <a16:creationId xmlns:a16="http://schemas.microsoft.com/office/drawing/2014/main" id="{A579CFC9-691C-45E5-BF8A-995DB33BD1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4</xdr:col>
      <xdr:colOff>158749</xdr:colOff>
      <xdr:row>222</xdr:row>
      <xdr:rowOff>47625</xdr:rowOff>
    </xdr:from>
    <xdr:to>
      <xdr:col>8</xdr:col>
      <xdr:colOff>31749</xdr:colOff>
      <xdr:row>231</xdr:row>
      <xdr:rowOff>161925</xdr:rowOff>
    </xdr:to>
    <xdr:graphicFrame macro="">
      <xdr:nvGraphicFramePr>
        <xdr:cNvPr id="31" name="Chart 30">
          <a:extLst>
            <a:ext uri="{FF2B5EF4-FFF2-40B4-BE49-F238E27FC236}">
              <a16:creationId xmlns:a16="http://schemas.microsoft.com/office/drawing/2014/main" id="{AAC76C57-CD34-4C08-BA4A-CB2B25FA01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4</xdr:col>
      <xdr:colOff>174625</xdr:colOff>
      <xdr:row>220</xdr:row>
      <xdr:rowOff>47625</xdr:rowOff>
    </xdr:from>
    <xdr:to>
      <xdr:col>11</xdr:col>
      <xdr:colOff>432435</xdr:colOff>
      <xdr:row>221</xdr:row>
      <xdr:rowOff>161940</xdr:rowOff>
    </xdr:to>
    <xdr:sp macro="" textlink="">
      <xdr:nvSpPr>
        <xdr:cNvPr id="33" name="TextBox 24">
          <a:extLst>
            <a:ext uri="{FF2B5EF4-FFF2-40B4-BE49-F238E27FC236}">
              <a16:creationId xmlns:a16="http://schemas.microsoft.com/office/drawing/2014/main" id="{4BD72AD9-1920-46B7-8FA6-48832B3F0A4F}"/>
            </a:ext>
          </a:extLst>
        </xdr:cNvPr>
        <xdr:cNvSpPr txBox="1"/>
      </xdr:nvSpPr>
      <xdr:spPr>
        <a:xfrm>
          <a:off x="2587625" y="41576625"/>
          <a:ext cx="4480560" cy="304815"/>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sz="1600" b="1"/>
            <a:t>Rata-rata</a:t>
          </a:r>
          <a:r>
            <a:rPr lang="en-US" sz="1600" b="1" baseline="0"/>
            <a:t> </a:t>
          </a:r>
          <a:r>
            <a:rPr lang="en-US" sz="1600" b="1"/>
            <a:t>IPM Daerah Pemilihan dan Indikatornya</a:t>
          </a:r>
          <a:r>
            <a:rPr lang="en-US" sz="1600" b="1" baseline="0"/>
            <a:t>	</a:t>
          </a:r>
        </a:p>
        <a:p>
          <a:endParaRPr lang="id-ID" sz="1600" b="1"/>
        </a:p>
      </xdr:txBody>
    </xdr:sp>
    <xdr:clientData/>
  </xdr:twoCellAnchor>
  <xdr:twoCellAnchor>
    <xdr:from>
      <xdr:col>8</xdr:col>
      <xdr:colOff>380999</xdr:colOff>
      <xdr:row>222</xdr:row>
      <xdr:rowOff>63499</xdr:rowOff>
    </xdr:from>
    <xdr:to>
      <xdr:col>12</xdr:col>
      <xdr:colOff>253999</xdr:colOff>
      <xdr:row>231</xdr:row>
      <xdr:rowOff>177799</xdr:rowOff>
    </xdr:to>
    <xdr:graphicFrame macro="">
      <xdr:nvGraphicFramePr>
        <xdr:cNvPr id="38" name="Chart 37">
          <a:extLst>
            <a:ext uri="{FF2B5EF4-FFF2-40B4-BE49-F238E27FC236}">
              <a16:creationId xmlns:a16="http://schemas.microsoft.com/office/drawing/2014/main" id="{F43CE33F-3B06-40ED-B7A1-952464F23B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12</xdr:col>
      <xdr:colOff>555625</xdr:colOff>
      <xdr:row>222</xdr:row>
      <xdr:rowOff>63500</xdr:rowOff>
    </xdr:from>
    <xdr:to>
      <xdr:col>16</xdr:col>
      <xdr:colOff>428625</xdr:colOff>
      <xdr:row>231</xdr:row>
      <xdr:rowOff>177800</xdr:rowOff>
    </xdr:to>
    <xdr:graphicFrame macro="">
      <xdr:nvGraphicFramePr>
        <xdr:cNvPr id="39" name="Chart 38">
          <a:extLst>
            <a:ext uri="{FF2B5EF4-FFF2-40B4-BE49-F238E27FC236}">
              <a16:creationId xmlns:a16="http://schemas.microsoft.com/office/drawing/2014/main" id="{0811F0F9-1E0B-42EE-965F-529BF96FAA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17</xdr:col>
      <xdr:colOff>95250</xdr:colOff>
      <xdr:row>222</xdr:row>
      <xdr:rowOff>63500</xdr:rowOff>
    </xdr:from>
    <xdr:to>
      <xdr:col>20</xdr:col>
      <xdr:colOff>571500</xdr:colOff>
      <xdr:row>231</xdr:row>
      <xdr:rowOff>177800</xdr:rowOff>
    </xdr:to>
    <xdr:graphicFrame macro="">
      <xdr:nvGraphicFramePr>
        <xdr:cNvPr id="40" name="Chart 39">
          <a:extLst>
            <a:ext uri="{FF2B5EF4-FFF2-40B4-BE49-F238E27FC236}">
              <a16:creationId xmlns:a16="http://schemas.microsoft.com/office/drawing/2014/main" id="{E5726E7A-8849-4C11-89A7-C15142A082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21</xdr:col>
      <xdr:colOff>222250</xdr:colOff>
      <xdr:row>222</xdr:row>
      <xdr:rowOff>63500</xdr:rowOff>
    </xdr:from>
    <xdr:to>
      <xdr:col>26</xdr:col>
      <xdr:colOff>406400</xdr:colOff>
      <xdr:row>231</xdr:row>
      <xdr:rowOff>177800</xdr:rowOff>
    </xdr:to>
    <xdr:graphicFrame macro="">
      <xdr:nvGraphicFramePr>
        <xdr:cNvPr id="41" name="Chart 40">
          <a:extLst>
            <a:ext uri="{FF2B5EF4-FFF2-40B4-BE49-F238E27FC236}">
              <a16:creationId xmlns:a16="http://schemas.microsoft.com/office/drawing/2014/main" id="{6A2BCABD-74A5-4889-A253-FF4B8FC007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15</xdr:col>
      <xdr:colOff>444500</xdr:colOff>
      <xdr:row>258</xdr:row>
      <xdr:rowOff>111125</xdr:rowOff>
    </xdr:from>
    <xdr:to>
      <xdr:col>26</xdr:col>
      <xdr:colOff>410718</xdr:colOff>
      <xdr:row>282</xdr:row>
      <xdr:rowOff>111125</xdr:rowOff>
    </xdr:to>
    <xdr:graphicFrame macro="">
      <xdr:nvGraphicFramePr>
        <xdr:cNvPr id="42" name="Chart 41">
          <a:extLst>
            <a:ext uri="{FF2B5EF4-FFF2-40B4-BE49-F238E27FC236}">
              <a16:creationId xmlns:a16="http://schemas.microsoft.com/office/drawing/2014/main" id="{7EF1E91B-88C2-4C63-AE30-72E1975A43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4</xdr:col>
      <xdr:colOff>174625</xdr:colOff>
      <xdr:row>215</xdr:row>
      <xdr:rowOff>127000</xdr:rowOff>
    </xdr:from>
    <xdr:to>
      <xdr:col>18</xdr:col>
      <xdr:colOff>174625</xdr:colOff>
      <xdr:row>219</xdr:row>
      <xdr:rowOff>111126</xdr:rowOff>
    </xdr:to>
    <xdr:sp macro="" textlink="">
      <xdr:nvSpPr>
        <xdr:cNvPr id="43" name="Rectangle: Rounded Corners 42">
          <a:extLst>
            <a:ext uri="{FF2B5EF4-FFF2-40B4-BE49-F238E27FC236}">
              <a16:creationId xmlns:a16="http://schemas.microsoft.com/office/drawing/2014/main" id="{F32EE75F-E2E1-4097-90BA-66FCD7A4D7EA}"/>
            </a:ext>
          </a:extLst>
        </xdr:cNvPr>
        <xdr:cNvSpPr/>
      </xdr:nvSpPr>
      <xdr:spPr>
        <a:xfrm>
          <a:off x="2587625" y="41084500"/>
          <a:ext cx="8445500" cy="746126"/>
        </a:xfrm>
        <a:prstGeom prst="round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3600" b="0" cap="none" spc="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rPr>
            <a:t>Indikator Kinerja</a:t>
          </a:r>
          <a:r>
            <a:rPr lang="en-US" sz="3600" b="0" cap="none" spc="0" baseline="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rPr>
            <a:t> </a:t>
          </a:r>
          <a:r>
            <a:rPr lang="en-US" sz="3600" b="0" cap="none" spc="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rPr>
            <a:t>Daerah Pemilihan</a:t>
          </a:r>
          <a:endParaRPr lang="id-ID" sz="3600" b="0" cap="none" spc="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endParaRPr>
        </a:p>
      </xdr:txBody>
    </xdr:sp>
    <xdr:clientData/>
  </xdr:twoCellAnchor>
  <xdr:twoCellAnchor>
    <xdr:from>
      <xdr:col>15</xdr:col>
      <xdr:colOff>460374</xdr:colOff>
      <xdr:row>189</xdr:row>
      <xdr:rowOff>190499</xdr:rowOff>
    </xdr:from>
    <xdr:to>
      <xdr:col>26</xdr:col>
      <xdr:colOff>412749</xdr:colOff>
      <xdr:row>213</xdr:row>
      <xdr:rowOff>158750</xdr:rowOff>
    </xdr:to>
    <xdr:graphicFrame macro="">
      <xdr:nvGraphicFramePr>
        <xdr:cNvPr id="44" name="Chart 43">
          <a:extLst>
            <a:ext uri="{FF2B5EF4-FFF2-40B4-BE49-F238E27FC236}">
              <a16:creationId xmlns:a16="http://schemas.microsoft.com/office/drawing/2014/main" id="{52B90074-9D9A-4012-B4FA-076FCD45C6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11</xdr:col>
      <xdr:colOff>428625</xdr:colOff>
      <xdr:row>283</xdr:row>
      <xdr:rowOff>142875</xdr:rowOff>
    </xdr:from>
    <xdr:to>
      <xdr:col>26</xdr:col>
      <xdr:colOff>414147</xdr:colOff>
      <xdr:row>303</xdr:row>
      <xdr:rowOff>145923</xdr:rowOff>
    </xdr:to>
    <xdr:graphicFrame macro="">
      <xdr:nvGraphicFramePr>
        <xdr:cNvPr id="45" name="Chart 44">
          <a:extLst>
            <a:ext uri="{FF2B5EF4-FFF2-40B4-BE49-F238E27FC236}">
              <a16:creationId xmlns:a16="http://schemas.microsoft.com/office/drawing/2014/main" id="{5CA8F4B8-4B06-429F-AF39-917FEAC852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4</xdr:col>
      <xdr:colOff>222250</xdr:colOff>
      <xdr:row>283</xdr:row>
      <xdr:rowOff>142875</xdr:rowOff>
    </xdr:from>
    <xdr:to>
      <xdr:col>11</xdr:col>
      <xdr:colOff>342900</xdr:colOff>
      <xdr:row>293</xdr:row>
      <xdr:rowOff>66675</xdr:rowOff>
    </xdr:to>
    <xdr:graphicFrame macro="">
      <xdr:nvGraphicFramePr>
        <xdr:cNvPr id="46" name="Chart 45">
          <a:extLst>
            <a:ext uri="{FF2B5EF4-FFF2-40B4-BE49-F238E27FC236}">
              <a16:creationId xmlns:a16="http://schemas.microsoft.com/office/drawing/2014/main" id="{F98CA48A-036B-4C14-BD34-ECC66041A2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4</xdr:col>
      <xdr:colOff>222250</xdr:colOff>
      <xdr:row>294</xdr:row>
      <xdr:rowOff>47625</xdr:rowOff>
    </xdr:from>
    <xdr:to>
      <xdr:col>11</xdr:col>
      <xdr:colOff>342900</xdr:colOff>
      <xdr:row>303</xdr:row>
      <xdr:rowOff>161925</xdr:rowOff>
    </xdr:to>
    <xdr:graphicFrame macro="">
      <xdr:nvGraphicFramePr>
        <xdr:cNvPr id="47" name="Chart 46">
          <a:extLst>
            <a:ext uri="{FF2B5EF4-FFF2-40B4-BE49-F238E27FC236}">
              <a16:creationId xmlns:a16="http://schemas.microsoft.com/office/drawing/2014/main" id="{746EAC66-8A67-47BB-A566-5909A8624E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4</xdr:col>
      <xdr:colOff>238125</xdr:colOff>
      <xdr:row>315</xdr:row>
      <xdr:rowOff>127000</xdr:rowOff>
    </xdr:from>
    <xdr:to>
      <xdr:col>9</xdr:col>
      <xdr:colOff>454025</xdr:colOff>
      <xdr:row>325</xdr:row>
      <xdr:rowOff>50800</xdr:rowOff>
    </xdr:to>
    <xdr:sp macro="" textlink="">
      <xdr:nvSpPr>
        <xdr:cNvPr id="48" name="TextBox 47">
          <a:extLst>
            <a:ext uri="{FF2B5EF4-FFF2-40B4-BE49-F238E27FC236}">
              <a16:creationId xmlns:a16="http://schemas.microsoft.com/office/drawing/2014/main" id="{26517E36-4983-4C85-B393-89BC2A84753A}"/>
            </a:ext>
          </a:extLst>
        </xdr:cNvPr>
        <xdr:cNvSpPr txBox="1"/>
      </xdr:nvSpPr>
      <xdr:spPr>
        <a:xfrm>
          <a:off x="2651125" y="60134500"/>
          <a:ext cx="3232150" cy="1828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Daftar Singkatan</a:t>
          </a:r>
        </a:p>
        <a:p>
          <a:r>
            <a:rPr lang="en-US" sz="1100"/>
            <a:t>IPM:</a:t>
          </a:r>
          <a:r>
            <a:rPr lang="en-US" sz="1100" baseline="0"/>
            <a:t> Indeks Pembangunan Manusia</a:t>
          </a:r>
        </a:p>
        <a:p>
          <a:r>
            <a:rPr lang="en-US" sz="1100" baseline="0"/>
            <a:t>AHH: Angka Harapan Hidup</a:t>
          </a:r>
        </a:p>
        <a:p>
          <a:r>
            <a:rPr lang="en-US" sz="1100" baseline="0"/>
            <a:t>HLS: Harapan Lama Sekolah</a:t>
          </a:r>
        </a:p>
        <a:p>
          <a:r>
            <a:rPr lang="en-US" sz="1100" baseline="0"/>
            <a:t>RLS: Rata-rata Lama Sekolah</a:t>
          </a:r>
        </a:p>
        <a:p>
          <a:r>
            <a:rPr lang="en-US" sz="1100" baseline="0"/>
            <a:t>APK: Angka Partisipasi Kasar</a:t>
          </a:r>
        </a:p>
        <a:p>
          <a:r>
            <a:rPr lang="en-US" sz="1100" baseline="0"/>
            <a:t>APM: Angka Partisipasi Murni</a:t>
          </a:r>
        </a:p>
        <a:p>
          <a:r>
            <a:rPr lang="en-US" sz="1100" baseline="0"/>
            <a:t>SD: Sekolah Dasar</a:t>
          </a:r>
        </a:p>
        <a:p>
          <a:r>
            <a:rPr lang="en-US" sz="1100" baseline="0"/>
            <a:t>SMP: Sekolah Menengah Pertama</a:t>
          </a:r>
        </a:p>
        <a:p>
          <a:r>
            <a:rPr lang="en-US" sz="1100" baseline="0"/>
            <a:t>SM: Sekolah Menengah</a:t>
          </a:r>
          <a:endParaRPr lang="id-ID" sz="1100"/>
        </a:p>
      </xdr:txBody>
    </xdr:sp>
    <xdr:clientData/>
  </xdr:twoCellAnchor>
  <xdr:twoCellAnchor>
    <xdr:from>
      <xdr:col>4</xdr:col>
      <xdr:colOff>222250</xdr:colOff>
      <xdr:row>304</xdr:row>
      <xdr:rowOff>174625</xdr:rowOff>
    </xdr:from>
    <xdr:to>
      <xdr:col>9</xdr:col>
      <xdr:colOff>442976</xdr:colOff>
      <xdr:row>314</xdr:row>
      <xdr:rowOff>98425</xdr:rowOff>
    </xdr:to>
    <xdr:graphicFrame macro="">
      <xdr:nvGraphicFramePr>
        <xdr:cNvPr id="49" name="Chart 48">
          <a:extLst>
            <a:ext uri="{FF2B5EF4-FFF2-40B4-BE49-F238E27FC236}">
              <a16:creationId xmlns:a16="http://schemas.microsoft.com/office/drawing/2014/main" id="{C026999C-559D-426F-B4BC-09CE9A1566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10</xdr:col>
      <xdr:colOff>47625</xdr:colOff>
      <xdr:row>305</xdr:row>
      <xdr:rowOff>0</xdr:rowOff>
    </xdr:from>
    <xdr:to>
      <xdr:col>15</xdr:col>
      <xdr:colOff>268351</xdr:colOff>
      <xdr:row>314</xdr:row>
      <xdr:rowOff>114300</xdr:rowOff>
    </xdr:to>
    <xdr:graphicFrame macro="">
      <xdr:nvGraphicFramePr>
        <xdr:cNvPr id="50" name="Chart 49">
          <a:extLst>
            <a:ext uri="{FF2B5EF4-FFF2-40B4-BE49-F238E27FC236}">
              <a16:creationId xmlns:a16="http://schemas.microsoft.com/office/drawing/2014/main" id="{BBCC7839-802E-4EA1-BC55-7B20EE16A2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15</xdr:col>
      <xdr:colOff>460375</xdr:colOff>
      <xdr:row>305</xdr:row>
      <xdr:rowOff>0</xdr:rowOff>
    </xdr:from>
    <xdr:to>
      <xdr:col>21</xdr:col>
      <xdr:colOff>77851</xdr:colOff>
      <xdr:row>314</xdr:row>
      <xdr:rowOff>114300</xdr:rowOff>
    </xdr:to>
    <xdr:graphicFrame macro="">
      <xdr:nvGraphicFramePr>
        <xdr:cNvPr id="51" name="Chart 50">
          <a:extLst>
            <a:ext uri="{FF2B5EF4-FFF2-40B4-BE49-F238E27FC236}">
              <a16:creationId xmlns:a16="http://schemas.microsoft.com/office/drawing/2014/main" id="{911AB857-C724-4FE3-9D3D-54208B1A0C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21</xdr:col>
      <xdr:colOff>254000</xdr:colOff>
      <xdr:row>305</xdr:row>
      <xdr:rowOff>0</xdr:rowOff>
    </xdr:from>
    <xdr:to>
      <xdr:col>26</xdr:col>
      <xdr:colOff>474726</xdr:colOff>
      <xdr:row>314</xdr:row>
      <xdr:rowOff>114300</xdr:rowOff>
    </xdr:to>
    <xdr:graphicFrame macro="">
      <xdr:nvGraphicFramePr>
        <xdr:cNvPr id="52" name="Chart 51">
          <a:extLst>
            <a:ext uri="{FF2B5EF4-FFF2-40B4-BE49-F238E27FC236}">
              <a16:creationId xmlns:a16="http://schemas.microsoft.com/office/drawing/2014/main" id="{484CE97E-9E7E-4D87-AE8A-8D83D4CCED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xdr:from>
      <xdr:col>10</xdr:col>
      <xdr:colOff>63500</xdr:colOff>
      <xdr:row>315</xdr:row>
      <xdr:rowOff>111125</xdr:rowOff>
    </xdr:from>
    <xdr:to>
      <xdr:col>15</xdr:col>
      <xdr:colOff>284226</xdr:colOff>
      <xdr:row>325</xdr:row>
      <xdr:rowOff>34925</xdr:rowOff>
    </xdr:to>
    <xdr:graphicFrame macro="">
      <xdr:nvGraphicFramePr>
        <xdr:cNvPr id="53" name="Chart 52">
          <a:extLst>
            <a:ext uri="{FF2B5EF4-FFF2-40B4-BE49-F238E27FC236}">
              <a16:creationId xmlns:a16="http://schemas.microsoft.com/office/drawing/2014/main" id="{23C16DB4-3613-48BE-8364-C3F6E2BECF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xdr:from>
      <xdr:col>15</xdr:col>
      <xdr:colOff>476250</xdr:colOff>
      <xdr:row>315</xdr:row>
      <xdr:rowOff>127000</xdr:rowOff>
    </xdr:from>
    <xdr:to>
      <xdr:col>21</xdr:col>
      <xdr:colOff>93726</xdr:colOff>
      <xdr:row>325</xdr:row>
      <xdr:rowOff>50800</xdr:rowOff>
    </xdr:to>
    <xdr:graphicFrame macro="">
      <xdr:nvGraphicFramePr>
        <xdr:cNvPr id="54" name="Chart 53">
          <a:extLst>
            <a:ext uri="{FF2B5EF4-FFF2-40B4-BE49-F238E27FC236}">
              <a16:creationId xmlns:a16="http://schemas.microsoft.com/office/drawing/2014/main" id="{1F9ADC16-C281-4993-9563-3158FFC1D8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twoCellAnchor>
    <xdr:from>
      <xdr:col>21</xdr:col>
      <xdr:colOff>269875</xdr:colOff>
      <xdr:row>315</xdr:row>
      <xdr:rowOff>142875</xdr:rowOff>
    </xdr:from>
    <xdr:to>
      <xdr:col>26</xdr:col>
      <xdr:colOff>490601</xdr:colOff>
      <xdr:row>325</xdr:row>
      <xdr:rowOff>66675</xdr:rowOff>
    </xdr:to>
    <xdr:graphicFrame macro="">
      <xdr:nvGraphicFramePr>
        <xdr:cNvPr id="55" name="Chart 54">
          <a:extLst>
            <a:ext uri="{FF2B5EF4-FFF2-40B4-BE49-F238E27FC236}">
              <a16:creationId xmlns:a16="http://schemas.microsoft.com/office/drawing/2014/main" id="{9C41FE8E-433C-4DB3-A81E-DCB0DBDAB1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3"/>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0.00084</cdr:x>
      <cdr:y>0.00099</cdr:y>
    </cdr:from>
    <cdr:to>
      <cdr:x>0.66358</cdr:x>
      <cdr:y>0.06766</cdr:y>
    </cdr:to>
    <cdr:sp macro="" textlink="">
      <cdr:nvSpPr>
        <cdr:cNvPr id="2" name="TextBox 11">
          <a:extLst xmlns:a="http://schemas.openxmlformats.org/drawingml/2006/main">
            <a:ext uri="{FF2B5EF4-FFF2-40B4-BE49-F238E27FC236}">
              <a16:creationId xmlns:a16="http://schemas.microsoft.com/office/drawing/2014/main" id="{2E74D1CC-0DD2-4F75-B98B-D65B2628332B}"/>
            </a:ext>
          </a:extLst>
        </cdr:cNvPr>
        <cdr:cNvSpPr txBox="1"/>
      </cdr:nvSpPr>
      <cdr:spPr>
        <a:xfrm xmlns:a="http://schemas.openxmlformats.org/drawingml/2006/main">
          <a:off x="3442" y="4082"/>
          <a:ext cx="2727060"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DAK Fisik</a:t>
          </a:r>
          <a:r>
            <a:rPr lang="en-US" sz="1600" b="1" baseline="0"/>
            <a:t> Reguler (dalam Rp 000)	</a:t>
          </a:r>
        </a:p>
        <a:p xmlns:a="http://schemas.openxmlformats.org/drawingml/2006/main">
          <a:endParaRPr lang="id-ID" sz="1600" b="1"/>
        </a:p>
      </cdr:txBody>
    </cdr:sp>
  </cdr:relSizeAnchor>
</c:userShapes>
</file>

<file path=xl/drawings/drawing3.xml><?xml version="1.0" encoding="utf-8"?>
<c:userShapes xmlns:c="http://schemas.openxmlformats.org/drawingml/2006/chart">
  <cdr:relSizeAnchor xmlns:cdr="http://schemas.openxmlformats.org/drawingml/2006/chartDrawing">
    <cdr:from>
      <cdr:x>0.00084</cdr:x>
      <cdr:y>0.00099</cdr:y>
    </cdr:from>
    <cdr:to>
      <cdr:x>0.68689</cdr:x>
      <cdr:y>0.06699</cdr:y>
    </cdr:to>
    <cdr:sp macro="" textlink="">
      <cdr:nvSpPr>
        <cdr:cNvPr id="2" name="TextBox 15">
          <a:extLst xmlns:a="http://schemas.openxmlformats.org/drawingml/2006/main">
            <a:ext uri="{FF2B5EF4-FFF2-40B4-BE49-F238E27FC236}">
              <a16:creationId xmlns:a16="http://schemas.microsoft.com/office/drawing/2014/main" id="{FE71790B-1CD5-49C5-874A-17A351061DFB}"/>
            </a:ext>
          </a:extLst>
        </cdr:cNvPr>
        <cdr:cNvSpPr txBox="1"/>
      </cdr:nvSpPr>
      <cdr:spPr>
        <a:xfrm xmlns:a="http://schemas.openxmlformats.org/drawingml/2006/main">
          <a:off x="5548" y="4526"/>
          <a:ext cx="4531527" cy="301752"/>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DAK Fisik</a:t>
          </a:r>
          <a:r>
            <a:rPr lang="en-US" sz="1600" b="1" baseline="0"/>
            <a:t> Penugasan (dalam Rp 000)	</a:t>
          </a:r>
        </a:p>
        <a:p xmlns:a="http://schemas.openxmlformats.org/drawingml/2006/main">
          <a:endParaRPr lang="id-ID" sz="1600" b="1"/>
        </a:p>
      </cdr:txBody>
    </cdr:sp>
  </cdr:relSizeAnchor>
</c:userShapes>
</file>

<file path=xl/drawings/drawing4.xml><?xml version="1.0" encoding="utf-8"?>
<c:userShapes xmlns:c="http://schemas.openxmlformats.org/drawingml/2006/chart">
  <cdr:relSizeAnchor xmlns:cdr="http://schemas.openxmlformats.org/drawingml/2006/chartDrawing">
    <cdr:from>
      <cdr:x>0.00084</cdr:x>
      <cdr:y>0.00099</cdr:y>
    </cdr:from>
    <cdr:to>
      <cdr:x>0.67901</cdr:x>
      <cdr:y>0.06766</cdr:y>
    </cdr:to>
    <cdr:sp macro="" textlink="">
      <cdr:nvSpPr>
        <cdr:cNvPr id="2" name="TextBox 14">
          <a:extLst xmlns:a="http://schemas.openxmlformats.org/drawingml/2006/main">
            <a:ext uri="{FF2B5EF4-FFF2-40B4-BE49-F238E27FC236}">
              <a16:creationId xmlns:a16="http://schemas.microsoft.com/office/drawing/2014/main" id="{3CFBE47F-F3C9-4237-8412-D6DB10A3C228}"/>
            </a:ext>
          </a:extLst>
        </cdr:cNvPr>
        <cdr:cNvSpPr txBox="1"/>
      </cdr:nvSpPr>
      <cdr:spPr>
        <a:xfrm xmlns:a="http://schemas.openxmlformats.org/drawingml/2006/main">
          <a:off x="3437" y="4082"/>
          <a:ext cx="2790564"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DAK Fisik</a:t>
          </a:r>
          <a:r>
            <a:rPr lang="en-US" sz="1600" b="1" baseline="0"/>
            <a:t> Afirmasi (dalam Rp 000)	</a:t>
          </a:r>
        </a:p>
        <a:p xmlns:a="http://schemas.openxmlformats.org/drawingml/2006/main">
          <a:endParaRPr lang="id-ID" sz="1600" b="1"/>
        </a:p>
      </cdr:txBody>
    </cdr:sp>
  </cdr:relSizeAnchor>
</c:userShapes>
</file>

<file path=xl/drawings/drawing5.xml><?xml version="1.0" encoding="utf-8"?>
<c:userShapes xmlns:c="http://schemas.openxmlformats.org/drawingml/2006/chart">
  <cdr:relSizeAnchor xmlns:cdr="http://schemas.openxmlformats.org/drawingml/2006/chartDrawing">
    <cdr:from>
      <cdr:x>0.00084</cdr:x>
      <cdr:y>0.00099</cdr:y>
    </cdr:from>
    <cdr:to>
      <cdr:x>0.6142</cdr:x>
      <cdr:y>0.06766</cdr:y>
    </cdr:to>
    <cdr:sp macro="" textlink="">
      <cdr:nvSpPr>
        <cdr:cNvPr id="2" name="TextBox 13">
          <a:extLst xmlns:a="http://schemas.openxmlformats.org/drawingml/2006/main">
            <a:ext uri="{FF2B5EF4-FFF2-40B4-BE49-F238E27FC236}">
              <a16:creationId xmlns:a16="http://schemas.microsoft.com/office/drawing/2014/main" id="{EB2B1D26-9DEF-4396-B0EB-F0791877A650}"/>
            </a:ext>
          </a:extLst>
        </cdr:cNvPr>
        <cdr:cNvSpPr txBox="1"/>
      </cdr:nvSpPr>
      <cdr:spPr>
        <a:xfrm xmlns:a="http://schemas.openxmlformats.org/drawingml/2006/main">
          <a:off x="3441" y="4081"/>
          <a:ext cx="2523859"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DAK Non Fisik</a:t>
          </a:r>
          <a:r>
            <a:rPr lang="en-US" sz="1600" b="1" baseline="0"/>
            <a:t> (dalam Rp 000)	</a:t>
          </a:r>
        </a:p>
        <a:p xmlns:a="http://schemas.openxmlformats.org/drawingml/2006/main">
          <a:endParaRPr lang="id-ID" sz="1600" b="1"/>
        </a:p>
      </cdr:txBody>
    </cdr:sp>
  </cdr:relSizeAnchor>
</c:userShapes>
</file>

<file path=xl/drawings/drawing6.xml><?xml version="1.0" encoding="utf-8"?>
<c:userShapes xmlns:c="http://schemas.openxmlformats.org/drawingml/2006/chart">
  <cdr:relSizeAnchor xmlns:cdr="http://schemas.openxmlformats.org/drawingml/2006/chartDrawing">
    <cdr:from>
      <cdr:x>0.00083</cdr:x>
      <cdr:y>0.00099</cdr:y>
    </cdr:from>
    <cdr:to>
      <cdr:x>0.45718</cdr:x>
      <cdr:y>0.06766</cdr:y>
    </cdr:to>
    <cdr:sp macro="" textlink="">
      <cdr:nvSpPr>
        <cdr:cNvPr id="2" name="TextBox 12">
          <a:extLst xmlns:a="http://schemas.openxmlformats.org/drawingml/2006/main">
            <a:ext uri="{FF2B5EF4-FFF2-40B4-BE49-F238E27FC236}">
              <a16:creationId xmlns:a16="http://schemas.microsoft.com/office/drawing/2014/main" id="{4C548196-E8BD-453E-ACAE-D8061D69AF69}"/>
            </a:ext>
          </a:extLst>
        </cdr:cNvPr>
        <cdr:cNvSpPr txBox="1"/>
      </cdr:nvSpPr>
      <cdr:spPr>
        <a:xfrm xmlns:a="http://schemas.openxmlformats.org/drawingml/2006/main">
          <a:off x="3402" y="4082"/>
          <a:ext cx="1877786"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DAU</a:t>
          </a:r>
          <a:r>
            <a:rPr lang="en-US" sz="1600" b="1" baseline="0"/>
            <a:t> (dalam Rp 000)	</a:t>
          </a:r>
        </a:p>
        <a:p xmlns:a="http://schemas.openxmlformats.org/drawingml/2006/main">
          <a:endParaRPr lang="id-ID" sz="1600" b="1"/>
        </a:p>
      </cdr:txBody>
    </cdr:sp>
  </cdr:relSizeAnchor>
</c:userShapes>
</file>

<file path=xl/drawings/drawing7.xml><?xml version="1.0" encoding="utf-8"?>
<c:userShapes xmlns:c="http://schemas.openxmlformats.org/drawingml/2006/chart">
  <cdr:relSizeAnchor xmlns:cdr="http://schemas.openxmlformats.org/drawingml/2006/chartDrawing">
    <cdr:from>
      <cdr:x>0.00083</cdr:x>
      <cdr:y>0.00099</cdr:y>
    </cdr:from>
    <cdr:to>
      <cdr:x>0.45718</cdr:x>
      <cdr:y>0.06766</cdr:y>
    </cdr:to>
    <cdr:sp macro="" textlink="">
      <cdr:nvSpPr>
        <cdr:cNvPr id="2" name="TextBox 17">
          <a:extLst xmlns:a="http://schemas.openxmlformats.org/drawingml/2006/main">
            <a:ext uri="{FF2B5EF4-FFF2-40B4-BE49-F238E27FC236}">
              <a16:creationId xmlns:a16="http://schemas.microsoft.com/office/drawing/2014/main" id="{EEF6D932-4879-4CAC-9886-C9C1F95AE8DD}"/>
            </a:ext>
          </a:extLst>
        </cdr:cNvPr>
        <cdr:cNvSpPr txBox="1"/>
      </cdr:nvSpPr>
      <cdr:spPr>
        <a:xfrm xmlns:a="http://schemas.openxmlformats.org/drawingml/2006/main">
          <a:off x="3402" y="4082"/>
          <a:ext cx="1877786"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DID</a:t>
          </a:r>
          <a:r>
            <a:rPr lang="en-US" sz="1600" b="1" baseline="0"/>
            <a:t> (dalam Rp 000)	</a:t>
          </a:r>
        </a:p>
        <a:p xmlns:a="http://schemas.openxmlformats.org/drawingml/2006/main">
          <a:endParaRPr lang="id-ID" sz="1600" b="1"/>
        </a:p>
      </cdr:txBody>
    </cdr:sp>
  </cdr:relSizeAnchor>
</c:userShapes>
</file>

<file path=xl/drawings/drawing8.xml><?xml version="1.0" encoding="utf-8"?>
<c:userShapes xmlns:c="http://schemas.openxmlformats.org/drawingml/2006/chart">
  <cdr:relSizeAnchor xmlns:cdr="http://schemas.openxmlformats.org/drawingml/2006/chartDrawing">
    <cdr:from>
      <cdr:x>0.00083</cdr:x>
      <cdr:y>0.00099</cdr:y>
    </cdr:from>
    <cdr:to>
      <cdr:x>0.5663</cdr:x>
      <cdr:y>0.06766</cdr:y>
    </cdr:to>
    <cdr:sp macro="" textlink="">
      <cdr:nvSpPr>
        <cdr:cNvPr id="2" name="TextBox 16">
          <a:extLst xmlns:a="http://schemas.openxmlformats.org/drawingml/2006/main">
            <a:ext uri="{FF2B5EF4-FFF2-40B4-BE49-F238E27FC236}">
              <a16:creationId xmlns:a16="http://schemas.microsoft.com/office/drawing/2014/main" id="{E8969A4C-6C78-4BC3-9458-5C452DF6544A}"/>
            </a:ext>
          </a:extLst>
        </cdr:cNvPr>
        <cdr:cNvSpPr txBox="1"/>
      </cdr:nvSpPr>
      <cdr:spPr>
        <a:xfrm xmlns:a="http://schemas.openxmlformats.org/drawingml/2006/main">
          <a:off x="3402" y="4082"/>
          <a:ext cx="2326820"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Dana</a:t>
          </a:r>
          <a:r>
            <a:rPr lang="en-US" sz="1600" b="1" baseline="0"/>
            <a:t> Desa (dalam Rp 000)	</a:t>
          </a:r>
        </a:p>
        <a:p xmlns:a="http://schemas.openxmlformats.org/drawingml/2006/main">
          <a:endParaRPr lang="id-ID" sz="1600" b="1"/>
        </a:p>
      </cdr:txBody>
    </cdr:sp>
  </cdr:relSizeAnchor>
</c:userShapes>
</file>

<file path=xl/drawings/drawing9.xml><?xml version="1.0" encoding="utf-8"?>
<c:userShapes xmlns:c="http://schemas.openxmlformats.org/drawingml/2006/chart">
  <cdr:relSizeAnchor xmlns:cdr="http://schemas.openxmlformats.org/drawingml/2006/chartDrawing">
    <cdr:from>
      <cdr:x>0.00083</cdr:x>
      <cdr:y>0.00099</cdr:y>
    </cdr:from>
    <cdr:to>
      <cdr:x>0.5663</cdr:x>
      <cdr:y>0.06766</cdr:y>
    </cdr:to>
    <cdr:sp macro="" textlink="">
      <cdr:nvSpPr>
        <cdr:cNvPr id="2" name="TextBox 20">
          <a:extLst xmlns:a="http://schemas.openxmlformats.org/drawingml/2006/main">
            <a:ext uri="{FF2B5EF4-FFF2-40B4-BE49-F238E27FC236}">
              <a16:creationId xmlns:a16="http://schemas.microsoft.com/office/drawing/2014/main" id="{6831F71F-88A0-4332-AD5A-76063016CF72}"/>
            </a:ext>
          </a:extLst>
        </cdr:cNvPr>
        <cdr:cNvSpPr txBox="1"/>
      </cdr:nvSpPr>
      <cdr:spPr>
        <a:xfrm xmlns:a="http://schemas.openxmlformats.org/drawingml/2006/main">
          <a:off x="3402" y="4082"/>
          <a:ext cx="2326820"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DBH PPh</a:t>
          </a:r>
          <a:r>
            <a:rPr lang="en-US" sz="1600" b="1" baseline="0"/>
            <a:t> (dalam Rp 000)	</a:t>
          </a:r>
        </a:p>
        <a:p xmlns:a="http://schemas.openxmlformats.org/drawingml/2006/main">
          <a:endParaRPr lang="id-ID" sz="1600" b="1"/>
        </a:p>
      </cdr:txBody>
    </cdr:sp>
  </cdr:relSizeAnchor>
</c:userShapes>
</file>

<file path=xl/drawings/drawing10.xml><?xml version="1.0" encoding="utf-8"?>
<c:userShapes xmlns:c="http://schemas.openxmlformats.org/drawingml/2006/chart">
  <cdr:relSizeAnchor xmlns:cdr="http://schemas.openxmlformats.org/drawingml/2006/chartDrawing">
    <cdr:from>
      <cdr:x>0.00083</cdr:x>
      <cdr:y>0.00099</cdr:y>
    </cdr:from>
    <cdr:to>
      <cdr:x>0.54977</cdr:x>
      <cdr:y>0.06766</cdr:y>
    </cdr:to>
    <cdr:sp macro="" textlink="">
      <cdr:nvSpPr>
        <cdr:cNvPr id="2" name="TextBox 22">
          <a:extLst xmlns:a="http://schemas.openxmlformats.org/drawingml/2006/main">
            <a:ext uri="{FF2B5EF4-FFF2-40B4-BE49-F238E27FC236}">
              <a16:creationId xmlns:a16="http://schemas.microsoft.com/office/drawing/2014/main" id="{70E5D57E-E3F6-4E46-91F8-77921938F672}"/>
            </a:ext>
          </a:extLst>
        </cdr:cNvPr>
        <cdr:cNvSpPr txBox="1"/>
      </cdr:nvSpPr>
      <cdr:spPr>
        <a:xfrm xmlns:a="http://schemas.openxmlformats.org/drawingml/2006/main">
          <a:off x="3402" y="4082"/>
          <a:ext cx="2258784"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DBH PBB</a:t>
          </a:r>
          <a:r>
            <a:rPr lang="en-US" sz="1600" b="1" baseline="0"/>
            <a:t> (dalam Rp 000)	</a:t>
          </a:r>
        </a:p>
        <a:p xmlns:a="http://schemas.openxmlformats.org/drawingml/2006/main">
          <a:endParaRPr lang="id-ID" sz="1600" b="1"/>
        </a:p>
      </cdr:txBody>
    </cdr:sp>
  </cdr:relSizeAnchor>
</c:userShapes>
</file>

<file path=xl/drawings/drawing11.xml><?xml version="1.0" encoding="utf-8"?>
<c:userShapes xmlns:c="http://schemas.openxmlformats.org/drawingml/2006/chart">
  <cdr:relSizeAnchor xmlns:cdr="http://schemas.openxmlformats.org/drawingml/2006/chartDrawing">
    <cdr:from>
      <cdr:x>0.00083</cdr:x>
      <cdr:y>0.00099</cdr:y>
    </cdr:from>
    <cdr:to>
      <cdr:x>0.66716</cdr:x>
      <cdr:y>0.06766</cdr:y>
    </cdr:to>
    <cdr:sp macro="" textlink="">
      <cdr:nvSpPr>
        <cdr:cNvPr id="2" name="TextBox 24">
          <a:extLst xmlns:a="http://schemas.openxmlformats.org/drawingml/2006/main">
            <a:ext uri="{FF2B5EF4-FFF2-40B4-BE49-F238E27FC236}">
              <a16:creationId xmlns:a16="http://schemas.microsoft.com/office/drawing/2014/main" id="{3E662B2F-06BE-4CC8-81A6-B71FA0A6C501}"/>
            </a:ext>
          </a:extLst>
        </cdr:cNvPr>
        <cdr:cNvSpPr txBox="1"/>
      </cdr:nvSpPr>
      <cdr:spPr>
        <a:xfrm xmlns:a="http://schemas.openxmlformats.org/drawingml/2006/main">
          <a:off x="3402" y="4082"/>
          <a:ext cx="2741839"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DBH SDA Migas</a:t>
          </a:r>
          <a:r>
            <a:rPr lang="en-US" sz="1600" b="1" baseline="0"/>
            <a:t> (dalam Rp 000)	</a:t>
          </a:r>
        </a:p>
        <a:p xmlns:a="http://schemas.openxmlformats.org/drawingml/2006/main">
          <a:endParaRPr lang="id-ID" sz="1600" b="1"/>
        </a:p>
      </cdr:txBody>
    </cdr:sp>
  </cdr:relSizeAnchor>
</c:userShapes>
</file>

<file path=xl/drawings/drawing12.xml><?xml version="1.0" encoding="utf-8"?>
<c:userShapes xmlns:c="http://schemas.openxmlformats.org/drawingml/2006/chart">
  <cdr:relSizeAnchor xmlns:cdr="http://schemas.openxmlformats.org/drawingml/2006/chartDrawing">
    <cdr:from>
      <cdr:x>0</cdr:x>
      <cdr:y>0</cdr:y>
    </cdr:from>
    <cdr:to>
      <cdr:x>0.68287</cdr:x>
      <cdr:y>0.06667</cdr:y>
    </cdr:to>
    <cdr:sp macro="" textlink="">
      <cdr:nvSpPr>
        <cdr:cNvPr id="2" name="TextBox 24">
          <a:extLst xmlns:a="http://schemas.openxmlformats.org/drawingml/2006/main">
            <a:ext uri="{FF2B5EF4-FFF2-40B4-BE49-F238E27FC236}">
              <a16:creationId xmlns:a16="http://schemas.microsoft.com/office/drawing/2014/main" id="{3E662B2F-06BE-4CC8-81A6-B71FA0A6C501}"/>
            </a:ext>
          </a:extLst>
        </cdr:cNvPr>
        <cdr:cNvSpPr txBox="1"/>
      </cdr:nvSpPr>
      <cdr:spPr>
        <a:xfrm xmlns:a="http://schemas.openxmlformats.org/drawingml/2006/main">
          <a:off x="0" y="0"/>
          <a:ext cx="2809875"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DBH SDA Minerba</a:t>
          </a:r>
          <a:r>
            <a:rPr lang="en-US" sz="1600" b="1" baseline="0"/>
            <a:t> (dalam Rp 000)	</a:t>
          </a:r>
        </a:p>
        <a:p xmlns:a="http://schemas.openxmlformats.org/drawingml/2006/main">
          <a:endParaRPr lang="id-ID" sz="1600" b="1"/>
        </a:p>
      </cdr:txBody>
    </cdr:sp>
  </cdr:relSizeAnchor>
</c:userShapes>
</file>

<file path=xl/drawings/drawing13.xml><?xml version="1.0" encoding="utf-8"?>
<c:userShapes xmlns:c="http://schemas.openxmlformats.org/drawingml/2006/chart">
  <cdr:relSizeAnchor xmlns:cdr="http://schemas.openxmlformats.org/drawingml/2006/chartDrawing">
    <cdr:from>
      <cdr:x>0.00077</cdr:x>
      <cdr:y>0.00099</cdr:y>
    </cdr:from>
    <cdr:to>
      <cdr:x>0.72917</cdr:x>
      <cdr:y>0.06766</cdr:y>
    </cdr:to>
    <cdr:sp macro="" textlink="">
      <cdr:nvSpPr>
        <cdr:cNvPr id="2" name="TextBox 24">
          <a:extLst xmlns:a="http://schemas.openxmlformats.org/drawingml/2006/main">
            <a:ext uri="{FF2B5EF4-FFF2-40B4-BE49-F238E27FC236}">
              <a16:creationId xmlns:a16="http://schemas.microsoft.com/office/drawing/2014/main" id="{19B69F0C-59AC-4D1F-A6CC-43983EF740E6}"/>
            </a:ext>
          </a:extLst>
        </cdr:cNvPr>
        <cdr:cNvSpPr txBox="1"/>
      </cdr:nvSpPr>
      <cdr:spPr>
        <a:xfrm xmlns:a="http://schemas.openxmlformats.org/drawingml/2006/main">
          <a:off x="3173" y="4081"/>
          <a:ext cx="2997202"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DBH SDA Kehutanan</a:t>
          </a:r>
          <a:r>
            <a:rPr lang="en-US" sz="1600" b="1" baseline="0"/>
            <a:t> (dalam Rp 000)	</a:t>
          </a:r>
        </a:p>
        <a:p xmlns:a="http://schemas.openxmlformats.org/drawingml/2006/main">
          <a:endParaRPr lang="id-ID" sz="1600" b="1"/>
        </a:p>
      </cdr:txBody>
    </cdr:sp>
  </cdr:relSizeAnchor>
</c:userShapes>
</file>

<file path=xl/drawings/drawing14.xml><?xml version="1.0" encoding="utf-8"?>
<c:userShapes xmlns:c="http://schemas.openxmlformats.org/drawingml/2006/chart">
  <cdr:relSizeAnchor xmlns:cdr="http://schemas.openxmlformats.org/drawingml/2006/chartDrawing">
    <cdr:from>
      <cdr:x>0</cdr:x>
      <cdr:y>0</cdr:y>
    </cdr:from>
    <cdr:to>
      <cdr:x>0.66551</cdr:x>
      <cdr:y>0.06667</cdr:y>
    </cdr:to>
    <cdr:sp macro="" textlink="">
      <cdr:nvSpPr>
        <cdr:cNvPr id="2" name="TextBox 22">
          <a:extLst xmlns:a="http://schemas.openxmlformats.org/drawingml/2006/main">
            <a:ext uri="{FF2B5EF4-FFF2-40B4-BE49-F238E27FC236}">
              <a16:creationId xmlns:a16="http://schemas.microsoft.com/office/drawing/2014/main" id="{5CF10E1D-1159-4494-9BB3-63DE8B26D61C}"/>
            </a:ext>
          </a:extLst>
        </cdr:cNvPr>
        <cdr:cNvSpPr txBox="1"/>
      </cdr:nvSpPr>
      <cdr:spPr>
        <a:xfrm xmlns:a="http://schemas.openxmlformats.org/drawingml/2006/main">
          <a:off x="0" y="0"/>
          <a:ext cx="2738438"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DBH Perikanan</a:t>
          </a:r>
          <a:r>
            <a:rPr lang="en-US" sz="1600" b="1" baseline="0"/>
            <a:t> (dalam Rp 000)	</a:t>
          </a:r>
        </a:p>
        <a:p xmlns:a="http://schemas.openxmlformats.org/drawingml/2006/main">
          <a:endParaRPr lang="id-ID" sz="1600" b="1"/>
        </a:p>
      </cdr:txBody>
    </cdr:sp>
  </cdr:relSizeAnchor>
</c:userShapes>
</file>

<file path=xl/drawings/drawing15.xml><?xml version="1.0" encoding="utf-8"?>
<c:userShapes xmlns:c="http://schemas.openxmlformats.org/drawingml/2006/chart">
  <cdr:relSizeAnchor xmlns:cdr="http://schemas.openxmlformats.org/drawingml/2006/chartDrawing">
    <cdr:from>
      <cdr:x>0</cdr:x>
      <cdr:y>0</cdr:y>
    </cdr:from>
    <cdr:to>
      <cdr:x>0.69031</cdr:x>
      <cdr:y>0.06667</cdr:y>
    </cdr:to>
    <cdr:sp macro="" textlink="">
      <cdr:nvSpPr>
        <cdr:cNvPr id="2" name="TextBox 22">
          <a:extLst xmlns:a="http://schemas.openxmlformats.org/drawingml/2006/main">
            <a:ext uri="{FF2B5EF4-FFF2-40B4-BE49-F238E27FC236}">
              <a16:creationId xmlns:a16="http://schemas.microsoft.com/office/drawing/2014/main" id="{63F74C5A-0F2A-4985-B2DB-63953FE543D6}"/>
            </a:ext>
          </a:extLst>
        </cdr:cNvPr>
        <cdr:cNvSpPr txBox="1"/>
      </cdr:nvSpPr>
      <cdr:spPr>
        <a:xfrm xmlns:a="http://schemas.openxmlformats.org/drawingml/2006/main">
          <a:off x="0" y="0"/>
          <a:ext cx="2840491"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DBH Panas</a:t>
          </a:r>
          <a:r>
            <a:rPr lang="en-US" sz="1600" b="1" baseline="0"/>
            <a:t> Bumi (dalam Rp 000)	</a:t>
          </a:r>
        </a:p>
        <a:p xmlns:a="http://schemas.openxmlformats.org/drawingml/2006/main">
          <a:endParaRPr lang="id-ID" sz="1600" b="1"/>
        </a:p>
      </cdr:txBody>
    </cdr:sp>
  </cdr:relSizeAnchor>
</c:userShapes>
</file>

<file path=xl/drawings/drawing16.xml><?xml version="1.0" encoding="utf-8"?>
<c:userShapes xmlns:c="http://schemas.openxmlformats.org/drawingml/2006/chart">
  <cdr:relSizeAnchor xmlns:cdr="http://schemas.openxmlformats.org/drawingml/2006/chartDrawing">
    <cdr:from>
      <cdr:x>0</cdr:x>
      <cdr:y>0</cdr:y>
    </cdr:from>
    <cdr:to>
      <cdr:x>0.48476</cdr:x>
      <cdr:y>0.06667</cdr:y>
    </cdr:to>
    <cdr:sp macro="" textlink="">
      <cdr:nvSpPr>
        <cdr:cNvPr id="2" name="TextBox 24">
          <a:extLst xmlns:a="http://schemas.openxmlformats.org/drawingml/2006/main">
            <a:ext uri="{FF2B5EF4-FFF2-40B4-BE49-F238E27FC236}">
              <a16:creationId xmlns:a16="http://schemas.microsoft.com/office/drawing/2014/main" id="{BCFFAE5E-FDAC-4874-A30D-DFD9293A541A}"/>
            </a:ext>
          </a:extLst>
        </cdr:cNvPr>
        <cdr:cNvSpPr txBox="1"/>
      </cdr:nvSpPr>
      <cdr:spPr>
        <a:xfrm xmlns:a="http://schemas.openxmlformats.org/drawingml/2006/main">
          <a:off x="0" y="0"/>
          <a:ext cx="3200400" cy="304815"/>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IPM per Kabupaten/Kota (dalam %)</a:t>
          </a:r>
          <a:r>
            <a:rPr lang="en-US" sz="1600" b="1" baseline="0"/>
            <a:t>	</a:t>
          </a:r>
        </a:p>
        <a:p xmlns:a="http://schemas.openxmlformats.org/drawingml/2006/main">
          <a:endParaRPr lang="id-ID" sz="1600" b="1"/>
        </a:p>
      </cdr:txBody>
    </cdr:sp>
  </cdr:relSizeAnchor>
</c:userShapes>
</file>

<file path=xl/drawings/drawing17.xml><?xml version="1.0" encoding="utf-8"?>
<c:userShapes xmlns:c="http://schemas.openxmlformats.org/drawingml/2006/chart">
  <cdr:relSizeAnchor xmlns:cdr="http://schemas.openxmlformats.org/drawingml/2006/chartDrawing">
    <cdr:from>
      <cdr:x>0</cdr:x>
      <cdr:y>0</cdr:y>
    </cdr:from>
    <cdr:to>
      <cdr:x>0.78947</cdr:x>
      <cdr:y>0.066</cdr:y>
    </cdr:to>
    <cdr:sp macro="" textlink="">
      <cdr:nvSpPr>
        <cdr:cNvPr id="2" name="TextBox 24">
          <a:extLst xmlns:a="http://schemas.openxmlformats.org/drawingml/2006/main">
            <a:ext uri="{FF2B5EF4-FFF2-40B4-BE49-F238E27FC236}">
              <a16:creationId xmlns:a16="http://schemas.microsoft.com/office/drawing/2014/main" id="{BCFFAE5E-FDAC-4874-A30D-DFD9293A541A}"/>
            </a:ext>
          </a:extLst>
        </cdr:cNvPr>
        <cdr:cNvSpPr txBox="1"/>
      </cdr:nvSpPr>
      <cdr:spPr>
        <a:xfrm xmlns:a="http://schemas.openxmlformats.org/drawingml/2006/main">
          <a:off x="0" y="0"/>
          <a:ext cx="5212080" cy="301752"/>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Tingkat Partisipasi</a:t>
          </a:r>
          <a:r>
            <a:rPr lang="en-US" sz="1600" b="1" baseline="0"/>
            <a:t> Angkatan Kerja per Kab/Kota (dalam %)	</a:t>
          </a:r>
        </a:p>
        <a:p xmlns:a="http://schemas.openxmlformats.org/drawingml/2006/main">
          <a:endParaRPr lang="id-ID" sz="1600" b="1"/>
        </a:p>
      </cdr:txBody>
    </cdr:sp>
  </cdr:relSizeAnchor>
</c:userShapes>
</file>

<file path=xl/drawings/drawing18.xml><?xml version="1.0" encoding="utf-8"?>
<c:userShapes xmlns:c="http://schemas.openxmlformats.org/drawingml/2006/chart">
  <cdr:relSizeAnchor xmlns:cdr="http://schemas.openxmlformats.org/drawingml/2006/chartDrawing">
    <cdr:from>
      <cdr:x>0</cdr:x>
      <cdr:y>0</cdr:y>
    </cdr:from>
    <cdr:to>
      <cdr:x>0.63712</cdr:x>
      <cdr:y>0.066</cdr:y>
    </cdr:to>
    <cdr:sp macro="" textlink="">
      <cdr:nvSpPr>
        <cdr:cNvPr id="2" name="TextBox 24">
          <a:extLst xmlns:a="http://schemas.openxmlformats.org/drawingml/2006/main">
            <a:ext uri="{FF2B5EF4-FFF2-40B4-BE49-F238E27FC236}">
              <a16:creationId xmlns:a16="http://schemas.microsoft.com/office/drawing/2014/main" id="{06E5634C-FDC7-4AED-A8B4-D74A89B1C713}"/>
            </a:ext>
          </a:extLst>
        </cdr:cNvPr>
        <cdr:cNvSpPr txBox="1"/>
      </cdr:nvSpPr>
      <cdr:spPr>
        <a:xfrm xmlns:a="http://schemas.openxmlformats.org/drawingml/2006/main">
          <a:off x="0" y="0"/>
          <a:ext cx="4206240" cy="301752"/>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Tingkat Pengangguran </a:t>
          </a:r>
          <a:r>
            <a:rPr lang="en-US" sz="1600" b="1" baseline="0"/>
            <a:t>per Kab/Kota (dalam %)	</a:t>
          </a:r>
        </a:p>
        <a:p xmlns:a="http://schemas.openxmlformats.org/drawingml/2006/main">
          <a:endParaRPr lang="id-ID" sz="1600" b="1"/>
        </a:p>
      </cdr:txBody>
    </cdr:sp>
  </cdr:relSizeAnchor>
</c:userShapes>
</file>

<file path=xl/drawings/drawing19.xml><?xml version="1.0" encoding="utf-8"?>
<c:userShapes xmlns:c="http://schemas.openxmlformats.org/drawingml/2006/chart">
  <cdr:relSizeAnchor xmlns:cdr="http://schemas.openxmlformats.org/drawingml/2006/chartDrawing">
    <cdr:from>
      <cdr:x>0</cdr:x>
      <cdr:y>0</cdr:y>
    </cdr:from>
    <cdr:to>
      <cdr:x>0.68465</cdr:x>
      <cdr:y>0.06621</cdr:y>
    </cdr:to>
    <cdr:sp macro="" textlink="">
      <cdr:nvSpPr>
        <cdr:cNvPr id="2" name="TextBox 24">
          <a:extLst xmlns:a="http://schemas.openxmlformats.org/drawingml/2006/main">
            <a:ext uri="{FF2B5EF4-FFF2-40B4-BE49-F238E27FC236}">
              <a16:creationId xmlns:a16="http://schemas.microsoft.com/office/drawing/2014/main" id="{95D0D913-12E5-45C9-93AB-8DD6FEAD2431}"/>
            </a:ext>
          </a:extLst>
        </cdr:cNvPr>
        <cdr:cNvSpPr txBox="1"/>
      </cdr:nvSpPr>
      <cdr:spPr>
        <a:xfrm xmlns:a="http://schemas.openxmlformats.org/drawingml/2006/main">
          <a:off x="0" y="0"/>
          <a:ext cx="4510541" cy="304815"/>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DBH Cukai Hasil Tembakau</a:t>
          </a:r>
          <a:r>
            <a:rPr lang="en-US" sz="1600" b="1" baseline="0"/>
            <a:t> (dalam Rp 000)	</a:t>
          </a:r>
        </a:p>
        <a:p xmlns:a="http://schemas.openxmlformats.org/drawingml/2006/main">
          <a:endParaRPr lang="id-ID" sz="1600" b="1"/>
        </a:p>
      </cdr:txBody>
    </cdr:sp>
  </cdr:relSizeAnchor>
</c:userShapes>
</file>

<file path=xl/drawings/drawing20.xml><?xml version="1.0" encoding="utf-8"?>
<c:userShapes xmlns:c="http://schemas.openxmlformats.org/drawingml/2006/chart">
  <cdr:relSizeAnchor xmlns:cdr="http://schemas.openxmlformats.org/drawingml/2006/chartDrawing">
    <cdr:from>
      <cdr:x>0</cdr:x>
      <cdr:y>0</cdr:y>
    </cdr:from>
    <cdr:to>
      <cdr:x>0.58339</cdr:x>
      <cdr:y>0.07914</cdr:y>
    </cdr:to>
    <cdr:sp macro="" textlink="">
      <cdr:nvSpPr>
        <cdr:cNvPr id="2" name="TextBox 24">
          <a:extLst xmlns:a="http://schemas.openxmlformats.org/drawingml/2006/main">
            <a:ext uri="{FF2B5EF4-FFF2-40B4-BE49-F238E27FC236}">
              <a16:creationId xmlns:a16="http://schemas.microsoft.com/office/drawing/2014/main" id="{49FD06B5-1EDE-4E3C-971E-8AAB67B6F95C}"/>
            </a:ext>
          </a:extLst>
        </cdr:cNvPr>
        <cdr:cNvSpPr txBox="1"/>
      </cdr:nvSpPr>
      <cdr:spPr>
        <a:xfrm xmlns:a="http://schemas.openxmlformats.org/drawingml/2006/main">
          <a:off x="0" y="0"/>
          <a:ext cx="5270500" cy="301752"/>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Jumlah Penduduk Miskin per Kab/Kota (dalam ribu jiwa)	</a:t>
          </a:r>
        </a:p>
        <a:p xmlns:a="http://schemas.openxmlformats.org/drawingml/2006/main">
          <a:endParaRPr lang="en-US" sz="1600" b="1"/>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hot2" refreshedDate="44794.814603009261" createdVersion="6" refreshedVersion="6" minRefreshableVersion="3" recordCount="1015">
  <cacheSource type="worksheet">
    <worksheetSource name="Papua"/>
  </cacheSource>
  <cacheFields count="36">
    <cacheField name="Tahun" numFmtId="0">
      <sharedItems containsSemiMixedTypes="0" containsString="0" containsNumber="1" containsInteger="1" minValue="2020" maxValue="2022" count="3">
        <n v="2020"/>
        <n v="2021"/>
        <n v="2022"/>
      </sharedItems>
    </cacheField>
    <cacheField name="Daerah Pemilihan" numFmtId="165">
      <sharedItems count="16">
        <s v="Papua A"/>
        <s v="Papua C"/>
        <s v="Papua B"/>
        <s v="Papua D"/>
        <s v="Jatim IV" u="1"/>
        <s v="Jatim VI" u="1"/>
        <s v="Jatim XI" u="1"/>
        <s v="Papua" u="1"/>
        <s v="Jatim II" u="1"/>
        <s v="Jatim IX" u="1"/>
        <s v="Jatim V" u="1"/>
        <s v="Jatim VII" u="1"/>
        <s v="Jatim X" u="1"/>
        <s v="Jatim VIII" u="1"/>
        <s v="Jatim I" u="1"/>
        <s v="Jatim III" u="1"/>
      </sharedItems>
    </cacheField>
    <cacheField name="Nama Daerah" numFmtId="165">
      <sharedItems count="97">
        <s v="Biak Numfor"/>
        <s v="Jayapura"/>
        <s v="Jayawijaya"/>
        <s v="Merauke"/>
        <s v="Mimika"/>
        <s v="Nabire"/>
        <s v="Paniai"/>
        <s v="Puncak Jaya"/>
        <s v="Kep. Yapen"/>
        <s v="Kota Jayapura"/>
        <s v="Sarmi"/>
        <s v="Keerom"/>
        <s v="Yahukimo"/>
        <s v="Peg. Bintang"/>
        <s v="Tolikara"/>
        <s v="Boven Digoel"/>
        <s v="Mappi"/>
        <s v="Asmat"/>
        <s v="Waropen"/>
        <s v="Supiori"/>
        <s v="Mamberamo Raya"/>
        <s v="Mamberamo Tengah"/>
        <s v="Yalimo"/>
        <s v="Lanny Jaya"/>
        <s v="Nduga"/>
        <s v="Dogiyai"/>
        <s v="Puncak"/>
        <s v="Intan Jaya"/>
        <s v="Deiyai"/>
        <s v="Kab. Gresik" u="1"/>
        <s v="Kab. Jayawijaya" u="1"/>
        <s v="Kab. Puncak" u="1"/>
        <s v="Kab. Boven Digoel" u="1"/>
        <s v="Kab. Banyuwangi" u="1"/>
        <s v="Kab. Nabire" u="1"/>
        <s v="Kab. Supiori" u="1"/>
        <s v="Kab. Bondowoso" u="1"/>
        <s v="Kab. Kepulauan Yapen" u="1"/>
        <s v="Kota Kediri" u="1"/>
        <s v="Kab. Puncak Jaya" u="1"/>
        <s v="Kab. Yahukimo" u="1"/>
        <s v="Kab. Asmat" u="1"/>
        <s v="Kab. Kediri" u="1"/>
        <s v="Kepulauan Yapen" u="1"/>
        <s v="Kab. Biak Numfor" u="1"/>
        <s v="Kab. Magetan" u="1"/>
        <s v="Kab. Mimika" u="1"/>
        <s v="Kab. Yalimo" u="1"/>
        <s v="Kab. Jombang" u="1"/>
        <s v="Kab. Intan Jaya" u="1"/>
        <s v="Kab. Mamberamo Tengah" u="1"/>
        <s v="Kab. Merauke" u="1"/>
        <s v="Kab. Trenggalek" u="1"/>
        <s v="Kab. Sarmi" u="1"/>
        <s v="Kab. Bojonegoro" u="1"/>
        <s v="Kota Blitar" u="1"/>
        <s v="Kota Malang" u="1"/>
        <s v="Kab. Sidoarjo" u="1"/>
        <s v="Kab. Pamekasan" u="1"/>
        <s v="Kab. Blitar" u="1"/>
        <s v="Kab. Malang" u="1"/>
        <s v="Kab. Keerom" u="1"/>
        <s v="Kab. Pegunungan Bintang" u="1"/>
        <s v="Kota Batu" u="1"/>
        <s v="Kab. Jember" u="1"/>
        <s v="Kab. Tolikara" u="1"/>
        <s v="Kota Surabaya" u="1"/>
        <s v="Kab. Waropen" u="1"/>
        <s v="Kab. Sampang" u="1"/>
        <s v="Kab. Mappi" u="1"/>
        <s v="Kab. Deiyai" u="1"/>
        <s v="Kab. Lumajang" u="1"/>
        <s v="Kab. Sumenep" u="1"/>
        <s v="Kab. Nganjuk" u="1"/>
        <s v="Kab. Tulungagung" u="1"/>
        <s v="Pegunungan Bintang" u="1"/>
        <s v="Kab. Ngawi" u="1"/>
        <s v="Kota Mojokerto" u="1"/>
        <s v="Kab. Situbondo" u="1"/>
        <s v="Kab. Bangkalan" u="1"/>
        <s v="Kab. Lanny Jaya" u="1"/>
        <s v="Kota Probolinggo" u="1"/>
        <s v="Kab. Mojokerto" u="1"/>
        <s v="Kab. Tuban" u="1"/>
        <s v="Kab. Paniai" u="1"/>
        <s v="Kab. Dogiyai" u="1"/>
        <s v="Kota Madiun" u="1"/>
        <s v="Kab. Probolinggo" u="1"/>
        <s v="Kota Pasuruan" u="1"/>
        <s v="Kab. Mamberamo Raya" u="1"/>
        <s v="Kab. Nduga" u="1"/>
        <s v="Kab. Jayapura" u="1"/>
        <s v="Kab. Madiun" u="1"/>
        <s v="Kab. Lamongan" u="1"/>
        <s v="Kab. Ponorogo" u="1"/>
        <s v="Kab. Pacitan" u="1"/>
        <s v="Kab. Pasuruan" u="1"/>
      </sharedItems>
    </cacheField>
    <cacheField name="Bidang" numFmtId="165">
      <sharedItems count="12">
        <s v="Umum"/>
        <s v="Pendidikan"/>
        <s v="Kesehatan"/>
        <s v="Sosial"/>
        <s v="Infrastruktur"/>
        <s v="Pertanian"/>
        <s v="Ekonomi"/>
        <s v="Kelautan dan Perikanan"/>
        <s v="Pariwisata"/>
        <s v="Lingkungan Hidup dan Kehutanan"/>
        <s v="Kebudayaan"/>
        <s v="Kemiskinan"/>
      </sharedItems>
    </cacheField>
    <cacheField name="DAK Fisik Reguler" numFmtId="165">
      <sharedItems containsBlank="1" containsMixedTypes="1" containsNumber="1" containsInteger="1" minValue="0" maxValue="177548368"/>
    </cacheField>
    <cacheField name="DAK Fisik Penugasan" numFmtId="165">
      <sharedItems containsString="0" containsBlank="1" containsNumber="1" containsInteger="1" minValue="0" maxValue="89153568"/>
    </cacheField>
    <cacheField name="DAK Fisik Afirmasi" numFmtId="165">
      <sharedItems containsString="0" containsBlank="1" containsNumber="1" containsInteger="1" minValue="0" maxValue="79564366"/>
    </cacheField>
    <cacheField name="DAK Non Fisik" numFmtId="165">
      <sharedItems containsString="0" containsBlank="1" containsNumber="1" containsInteger="1" minValue="0" maxValue="121209152"/>
    </cacheField>
    <cacheField name="DAU" numFmtId="165">
      <sharedItems containsString="0" containsBlank="1" containsNumber="1" containsInteger="1" minValue="0" maxValue="1158161374"/>
    </cacheField>
    <cacheField name="DID" numFmtId="0">
      <sharedItems containsBlank="1" containsMixedTypes="1" containsNumber="1" containsInteger="1" minValue="0" maxValue="55893532"/>
    </cacheField>
    <cacheField name="Dana Desa" numFmtId="165">
      <sharedItems containsString="0" containsBlank="1" containsNumber="1" containsInteger="1" minValue="0" maxValue="427041775"/>
    </cacheField>
    <cacheField name="DBH PPh" numFmtId="165">
      <sharedItems containsString="0" containsBlank="1" containsNumber="1" containsInteger="1" minValue="0" maxValue="136332169"/>
    </cacheField>
    <cacheField name="DBH PBB" numFmtId="165">
      <sharedItems containsString="0" containsBlank="1" containsNumber="1" containsInteger="1" minValue="0" maxValue="515909562"/>
    </cacheField>
    <cacheField name="DBH SDA Migas" numFmtId="165">
      <sharedItems containsString="0" containsBlank="1" containsNumber="1" containsInteger="1" minValue="0" maxValue="0"/>
    </cacheField>
    <cacheField name="DBH SDA Minerba" numFmtId="165">
      <sharedItems containsString="0" containsBlank="1" containsNumber="1" containsInteger="1" minValue="0" maxValue="1431423236"/>
    </cacheField>
    <cacheField name="DBH SDA Kehutanan" numFmtId="165">
      <sharedItems containsString="0" containsBlank="1" containsNumber="1" containsInteger="1" minValue="0" maxValue="7678685"/>
    </cacheField>
    <cacheField name="DBH SDA Perikanan" numFmtId="165">
      <sharedItems containsString="0" containsBlank="1" containsNumber="1" containsInteger="1" minValue="0" maxValue="1958311"/>
    </cacheField>
    <cacheField name="DBH SDA Panas Bumi" numFmtId="165">
      <sharedItems containsString="0" containsBlank="1" containsNumber="1" containsInteger="1" minValue="0" maxValue="0"/>
    </cacheField>
    <cacheField name="IPM (%)" numFmtId="0">
      <sharedItems containsString="0" containsBlank="1" containsNumber="1" minValue="31.55" maxValue="80.11"/>
    </cacheField>
    <cacheField name="AHH (thn)" numFmtId="0">
      <sharedItems containsString="0" containsBlank="1" containsNumber="1" minValue="0" maxValue="72.36"/>
    </cacheField>
    <cacheField name="HLS (thn)" numFmtId="0">
      <sharedItems containsString="0" containsBlank="1" containsNumber="1" minValue="0" maxValue="15.02"/>
    </cacheField>
    <cacheField name="RLS (thn)" numFmtId="0">
      <sharedItems containsString="0" containsBlank="1" containsNumber="1" minValue="0" maxValue="11.57"/>
    </cacheField>
    <cacheField name="Pengeluaran per Kapita (Rp 000)" numFmtId="164">
      <sharedItems containsString="0" containsBlank="1" containsNumber="1" containsInteger="1" minValue="0" maxValue="14937"/>
    </cacheField>
    <cacheField name="TPT (%)" numFmtId="164">
      <sharedItems containsString="0" containsBlank="1" containsNumber="1" minValue="0" maxValue="11.67"/>
    </cacheField>
    <cacheField name="TPAK (%)" numFmtId="164">
      <sharedItems containsString="0" containsBlank="1" containsNumber="1" minValue="0" maxValue="97.93"/>
    </cacheField>
    <cacheField name="Jml. Pend. Miskin (ribu jiwa)" numFmtId="164">
      <sharedItems containsString="0" containsBlank="1" containsNumber="1" minValue="5.56" maxValue="81.709999999999994"/>
    </cacheField>
    <cacheField name="% Pend. Miskin" numFmtId="164">
      <sharedItems containsString="0" containsBlank="1" containsNumber="1" minValue="10.029999999999999" maxValue="41.76"/>
    </cacheField>
    <cacheField name="APK PAUD" numFmtId="164">
      <sharedItems containsString="0" containsBlank="1" containsNumber="1" minValue="0" maxValue="59.72"/>
    </cacheField>
    <cacheField name="APK SD" numFmtId="164">
      <sharedItems containsString="0" containsBlank="1" containsNumber="1" minValue="72.87" maxValue="120.38"/>
    </cacheField>
    <cacheField name="APK SMP" numFmtId="164">
      <sharedItems containsString="0" containsBlank="1" containsNumber="1" minValue="46.67" maxValue="106.95"/>
    </cacheField>
    <cacheField name="APK SMA" numFmtId="164">
      <sharedItems containsString="0" containsBlank="1" containsNumber="1" minValue="10.56" maxValue="109.09"/>
    </cacheField>
    <cacheField name="APM SD" numFmtId="164">
      <sharedItems containsString="0" containsBlank="1" containsNumber="1" minValue="46.96" maxValue="90.44"/>
    </cacheField>
    <cacheField name="APM SMP" numFmtId="164">
      <sharedItems containsString="0" containsBlank="1" containsNumber="1" minValue="27.51" maxValue="78.08"/>
    </cacheField>
    <cacheField name="APM SM" numFmtId="164">
      <sharedItems containsString="0" containsBlank="1" containsNumber="1" minValue="8.25" maxValue="68.13"/>
    </cacheField>
    <cacheField name="DBH CHT" numFmtId="164">
      <sharedItems containsSemiMixedTypes="0" containsString="0" containsNumber="1" containsInteger="1" minValue="0" maxValue="0"/>
    </cacheField>
    <cacheField name="average IPM dapil" numFmtId="0" formula="SUM('IPM (%)')/COUNT('Daerah Pemilihan')" databaseField="0"/>
  </cacheFields>
  <extLst>
    <ext xmlns:x14="http://schemas.microsoft.com/office/spreadsheetml/2009/9/main" uri="{725AE2AE-9491-48be-B2B4-4EB974FC3084}">
      <x14:pivotCacheDefinition pivotCacheId="15088253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15">
  <r>
    <x v="0"/>
    <x v="0"/>
    <x v="0"/>
    <x v="0"/>
    <n v="0"/>
    <n v="0"/>
    <n v="0"/>
    <n v="2000077"/>
    <n v="544038318"/>
    <m/>
    <n v="206938478"/>
    <n v="6537185"/>
    <n v="4322837"/>
    <m/>
    <n v="23432493"/>
    <n v="918968"/>
    <n v="1418361"/>
    <m/>
    <n v="72.19"/>
    <n v="0"/>
    <n v="0"/>
    <n v="0"/>
    <n v="0"/>
    <n v="0"/>
    <n v="0"/>
    <m/>
    <m/>
    <m/>
    <m/>
    <m/>
    <m/>
    <m/>
    <m/>
    <m/>
    <n v="0"/>
  </r>
  <r>
    <x v="0"/>
    <x v="0"/>
    <x v="1"/>
    <x v="0"/>
    <n v="0"/>
    <n v="0"/>
    <n v="0"/>
    <n v="1841011"/>
    <n v="639644647"/>
    <n v="10029825"/>
    <n v="132523592"/>
    <n v="5966533"/>
    <n v="7185656"/>
    <m/>
    <n v="23432493"/>
    <n v="1479396"/>
    <n v="1418361"/>
    <m/>
    <n v="71.69"/>
    <n v="0"/>
    <n v="0"/>
    <n v="0"/>
    <n v="0"/>
    <n v="0"/>
    <n v="0"/>
    <m/>
    <m/>
    <m/>
    <m/>
    <m/>
    <m/>
    <m/>
    <m/>
    <m/>
    <n v="0"/>
  </r>
  <r>
    <x v="0"/>
    <x v="0"/>
    <x v="2"/>
    <x v="0"/>
    <n v="0"/>
    <n v="0"/>
    <n v="0"/>
    <n v="2570706"/>
    <n v="674896830"/>
    <m/>
    <n v="281993719"/>
    <n v="6487286"/>
    <n v="4470335"/>
    <m/>
    <n v="23656417"/>
    <n v="918968"/>
    <n v="1418361"/>
    <m/>
    <n v="58.03"/>
    <n v="0"/>
    <n v="0"/>
    <n v="0"/>
    <n v="0"/>
    <n v="0"/>
    <n v="0"/>
    <m/>
    <m/>
    <m/>
    <m/>
    <m/>
    <m/>
    <m/>
    <m/>
    <m/>
    <n v="0"/>
  </r>
  <r>
    <x v="0"/>
    <x v="0"/>
    <x v="3"/>
    <x v="0"/>
    <n v="0"/>
    <n v="0"/>
    <n v="0"/>
    <n v="2816380"/>
    <n v="1138620943"/>
    <m/>
    <n v="226138406"/>
    <n v="10703168"/>
    <n v="15464924"/>
    <m/>
    <n v="23432493"/>
    <n v="6595100"/>
    <n v="1418361"/>
    <m/>
    <n v="70.09"/>
    <n v="0"/>
    <n v="0"/>
    <n v="0"/>
    <n v="0"/>
    <n v="0"/>
    <n v="0"/>
    <m/>
    <m/>
    <m/>
    <m/>
    <m/>
    <m/>
    <m/>
    <m/>
    <m/>
    <n v="0"/>
  </r>
  <r>
    <x v="0"/>
    <x v="0"/>
    <x v="4"/>
    <x v="0"/>
    <n v="0"/>
    <n v="0"/>
    <n v="0"/>
    <n v="2149059"/>
    <n v="563432699"/>
    <n v="55893532"/>
    <n v="148779739"/>
    <n v="136332169"/>
    <n v="148377177"/>
    <m/>
    <n v="660080984"/>
    <n v="3125387"/>
    <n v="1418361"/>
    <m/>
    <n v="74.19"/>
    <n v="0"/>
    <n v="0"/>
    <n v="0"/>
    <n v="0"/>
    <n v="0"/>
    <n v="0"/>
    <m/>
    <m/>
    <m/>
    <m/>
    <m/>
    <m/>
    <m/>
    <m/>
    <m/>
    <n v="0"/>
  </r>
  <r>
    <x v="0"/>
    <x v="0"/>
    <x v="5"/>
    <x v="0"/>
    <n v="0"/>
    <n v="0"/>
    <n v="0"/>
    <n v="2061162"/>
    <n v="673300440"/>
    <n v="11348913"/>
    <n v="94326314"/>
    <n v="5525796"/>
    <n v="7117788"/>
    <m/>
    <n v="24691122"/>
    <n v="7678685"/>
    <n v="1418361"/>
    <m/>
    <n v="68.83"/>
    <n v="0"/>
    <n v="0"/>
    <n v="0"/>
    <n v="0"/>
    <n v="0"/>
    <n v="0"/>
    <m/>
    <m/>
    <m/>
    <m/>
    <m/>
    <m/>
    <m/>
    <m/>
    <m/>
    <n v="0"/>
  </r>
  <r>
    <x v="0"/>
    <x v="0"/>
    <x v="6"/>
    <x v="0"/>
    <n v="0"/>
    <n v="0"/>
    <n v="0"/>
    <n v="1734765"/>
    <n v="550917243"/>
    <m/>
    <n v="199200708"/>
    <n v="4451135"/>
    <n v="4291101"/>
    <m/>
    <n v="24468837"/>
    <n v="918968"/>
    <n v="1418361"/>
    <m/>
    <n v="56.31"/>
    <n v="0"/>
    <n v="0"/>
    <n v="0"/>
    <n v="0"/>
    <n v="0"/>
    <n v="0"/>
    <m/>
    <m/>
    <m/>
    <m/>
    <m/>
    <m/>
    <m/>
    <m/>
    <m/>
    <n v="0"/>
  </r>
  <r>
    <x v="0"/>
    <x v="0"/>
    <x v="7"/>
    <x v="0"/>
    <n v="0"/>
    <n v="0"/>
    <n v="0"/>
    <n v="2226248"/>
    <n v="704292072"/>
    <m/>
    <n v="290823709"/>
    <n v="3903620"/>
    <n v="4780624"/>
    <m/>
    <n v="23432493"/>
    <n v="918968"/>
    <n v="1418361"/>
    <m/>
    <n v="48.37"/>
    <n v="0"/>
    <n v="0"/>
    <n v="0"/>
    <n v="0"/>
    <n v="0"/>
    <n v="0"/>
    <m/>
    <m/>
    <m/>
    <m/>
    <m/>
    <m/>
    <m/>
    <m/>
    <m/>
    <n v="0"/>
  </r>
  <r>
    <x v="0"/>
    <x v="1"/>
    <x v="8"/>
    <x v="0"/>
    <n v="0"/>
    <n v="0"/>
    <n v="0"/>
    <n v="1891061"/>
    <n v="522738652"/>
    <m/>
    <n v="138720355"/>
    <n v="4895304"/>
    <n v="4458027"/>
    <m/>
    <n v="23432493"/>
    <n v="918968"/>
    <n v="1418361"/>
    <m/>
    <n v="67.66"/>
    <n v="0"/>
    <n v="0"/>
    <n v="0"/>
    <n v="0"/>
    <n v="0"/>
    <n v="0"/>
    <m/>
    <m/>
    <m/>
    <m/>
    <m/>
    <m/>
    <m/>
    <m/>
    <m/>
    <n v="0"/>
  </r>
  <r>
    <x v="0"/>
    <x v="1"/>
    <x v="9"/>
    <x v="0"/>
    <n v="0"/>
    <n v="0"/>
    <n v="0"/>
    <n v="1669499"/>
    <n v="593754625"/>
    <n v="23941890"/>
    <n v="26399826"/>
    <n v="29799204"/>
    <n v="3696834"/>
    <m/>
    <n v="23432493"/>
    <n v="918968"/>
    <n v="1418361"/>
    <m/>
    <n v="79.94"/>
    <n v="0"/>
    <n v="0"/>
    <n v="0"/>
    <n v="0"/>
    <n v="0"/>
    <n v="0"/>
    <m/>
    <m/>
    <m/>
    <m/>
    <m/>
    <m/>
    <m/>
    <m/>
    <m/>
    <n v="0"/>
  </r>
  <r>
    <x v="0"/>
    <x v="1"/>
    <x v="10"/>
    <x v="0"/>
    <n v="0"/>
    <n v="0"/>
    <n v="0"/>
    <n v="1985817"/>
    <n v="645243003"/>
    <m/>
    <n v="105982367"/>
    <n v="3650076"/>
    <n v="9371332"/>
    <m/>
    <n v="24084044"/>
    <n v="7066982"/>
    <n v="1418361"/>
    <m/>
    <n v="63.63"/>
    <n v="0"/>
    <n v="0"/>
    <n v="0"/>
    <n v="0"/>
    <n v="0"/>
    <n v="0"/>
    <m/>
    <m/>
    <m/>
    <m/>
    <m/>
    <m/>
    <m/>
    <m/>
    <m/>
    <n v="0"/>
  </r>
  <r>
    <x v="0"/>
    <x v="1"/>
    <x v="11"/>
    <x v="0"/>
    <n v="0"/>
    <n v="0"/>
    <n v="0"/>
    <n v="1961127"/>
    <n v="502722947"/>
    <m/>
    <n v="98475231"/>
    <n v="3930333"/>
    <n v="6602899"/>
    <m/>
    <n v="25247320"/>
    <n v="4226313"/>
    <n v="1418361"/>
    <m/>
    <n v="66.400000000000006"/>
    <n v="0"/>
    <n v="0"/>
    <n v="0"/>
    <n v="0"/>
    <n v="0"/>
    <n v="0"/>
    <m/>
    <m/>
    <m/>
    <m/>
    <m/>
    <m/>
    <m/>
    <m/>
    <m/>
    <n v="0"/>
  </r>
  <r>
    <x v="0"/>
    <x v="1"/>
    <x v="12"/>
    <x v="0"/>
    <n v="0"/>
    <n v="0"/>
    <n v="0"/>
    <n v="2406209"/>
    <n v="706692026"/>
    <m/>
    <n v="409146088"/>
    <n v="3333507"/>
    <n v="6035462"/>
    <m/>
    <n v="23432493"/>
    <n v="918968"/>
    <n v="1418361"/>
    <m/>
    <n v="49.37"/>
    <n v="0"/>
    <n v="0"/>
    <n v="0"/>
    <n v="0"/>
    <n v="0"/>
    <n v="0"/>
    <m/>
    <m/>
    <m/>
    <m/>
    <m/>
    <m/>
    <m/>
    <m/>
    <m/>
    <n v="0"/>
  </r>
  <r>
    <x v="0"/>
    <x v="1"/>
    <x v="13"/>
    <x v="0"/>
    <n v="0"/>
    <n v="0"/>
    <n v="0"/>
    <n v="2202316"/>
    <n v="780715539"/>
    <m/>
    <n v="262585131"/>
    <n v="3840109"/>
    <n v="6100352"/>
    <m/>
    <n v="24169195"/>
    <n v="918968"/>
    <n v="1418361"/>
    <m/>
    <n v="45.44"/>
    <n v="0"/>
    <n v="0"/>
    <n v="0"/>
    <n v="0"/>
    <n v="0"/>
    <n v="0"/>
    <m/>
    <m/>
    <m/>
    <m/>
    <m/>
    <m/>
    <m/>
    <m/>
    <m/>
    <n v="0"/>
  </r>
  <r>
    <x v="0"/>
    <x v="1"/>
    <x v="14"/>
    <x v="0"/>
    <n v="0"/>
    <n v="0"/>
    <n v="0"/>
    <n v="2185499"/>
    <n v="693480031"/>
    <m/>
    <n v="422326878"/>
    <n v="3487142"/>
    <n v="4986354"/>
    <m/>
    <n v="23651662"/>
    <n v="918968"/>
    <n v="1418361"/>
    <m/>
    <n v="49.5"/>
    <n v="0"/>
    <n v="0"/>
    <n v="0"/>
    <n v="0"/>
    <n v="0"/>
    <n v="0"/>
    <m/>
    <m/>
    <m/>
    <m/>
    <m/>
    <m/>
    <m/>
    <m/>
    <m/>
    <n v="0"/>
  </r>
  <r>
    <x v="0"/>
    <x v="2"/>
    <x v="15"/>
    <x v="0"/>
    <n v="0"/>
    <n v="0"/>
    <n v="0"/>
    <n v="1894726"/>
    <n v="762608266"/>
    <m/>
    <n v="143825230"/>
    <n v="4234379"/>
    <n v="10311088"/>
    <m/>
    <n v="23432493"/>
    <n v="3708696"/>
    <n v="1418361"/>
    <m/>
    <n v="61.53"/>
    <n v="0"/>
    <n v="0"/>
    <n v="0"/>
    <n v="0"/>
    <n v="0"/>
    <n v="0"/>
    <m/>
    <m/>
    <m/>
    <m/>
    <m/>
    <m/>
    <m/>
    <m/>
    <m/>
    <n v="0"/>
  </r>
  <r>
    <x v="0"/>
    <x v="2"/>
    <x v="16"/>
    <x v="0"/>
    <n v="0"/>
    <n v="0"/>
    <n v="0"/>
    <n v="1869916"/>
    <n v="708296596"/>
    <m/>
    <n v="188375681"/>
    <n v="3733565"/>
    <n v="7018533"/>
    <m/>
    <n v="23432493"/>
    <n v="1269543"/>
    <n v="1418361"/>
    <m/>
    <n v="58.15"/>
    <n v="0"/>
    <n v="0"/>
    <n v="0"/>
    <n v="0"/>
    <n v="0"/>
    <n v="0"/>
    <m/>
    <m/>
    <m/>
    <m/>
    <m/>
    <m/>
    <m/>
    <m/>
    <m/>
    <n v="0"/>
  </r>
  <r>
    <x v="0"/>
    <x v="2"/>
    <x v="17"/>
    <x v="0"/>
    <n v="0"/>
    <n v="0"/>
    <n v="0"/>
    <n v="1749093"/>
    <n v="828103071"/>
    <m/>
    <n v="249773920"/>
    <n v="4130587"/>
    <n v="6837445"/>
    <m/>
    <n v="23432493"/>
    <n v="1350747"/>
    <n v="1418361"/>
    <m/>
    <n v="50.55"/>
    <n v="0"/>
    <n v="0"/>
    <n v="0"/>
    <n v="0"/>
    <n v="0"/>
    <n v="0"/>
    <m/>
    <m/>
    <m/>
    <m/>
    <m/>
    <m/>
    <m/>
    <m/>
    <m/>
    <n v="0"/>
  </r>
  <r>
    <x v="0"/>
    <x v="2"/>
    <x v="18"/>
    <x v="0"/>
    <n v="0"/>
    <n v="0"/>
    <n v="0"/>
    <n v="1595480"/>
    <n v="533813787"/>
    <m/>
    <n v="104244371"/>
    <n v="3399455"/>
    <n v="7026663"/>
    <m/>
    <n v="23972398"/>
    <n v="918968"/>
    <n v="1418361"/>
    <m/>
    <n v="64.94"/>
    <n v="0"/>
    <n v="0"/>
    <n v="0"/>
    <n v="0"/>
    <n v="0"/>
    <n v="0"/>
    <m/>
    <m/>
    <m/>
    <m/>
    <m/>
    <m/>
    <m/>
    <m/>
    <m/>
    <n v="0"/>
  </r>
  <r>
    <x v="0"/>
    <x v="2"/>
    <x v="19"/>
    <x v="0"/>
    <n v="0"/>
    <n v="0"/>
    <n v="0"/>
    <n v="2060899"/>
    <n v="417661447"/>
    <m/>
    <n v="43347119"/>
    <n v="3407257"/>
    <n v="4201192"/>
    <m/>
    <n v="23432493"/>
    <n v="918968"/>
    <n v="1418361"/>
    <m/>
    <n v="62.3"/>
    <n v="0"/>
    <n v="0"/>
    <n v="0"/>
    <n v="0"/>
    <n v="0"/>
    <n v="0"/>
    <m/>
    <m/>
    <m/>
    <m/>
    <m/>
    <m/>
    <m/>
    <m/>
    <m/>
    <n v="0"/>
  </r>
  <r>
    <x v="0"/>
    <x v="2"/>
    <x v="20"/>
    <x v="0"/>
    <n v="0"/>
    <n v="0"/>
    <n v="0"/>
    <n v="1635397"/>
    <n v="675263568"/>
    <m/>
    <n v="107542592"/>
    <n v="3286194"/>
    <n v="8412916"/>
    <m/>
    <n v="23432493"/>
    <n v="1136994"/>
    <n v="1418361"/>
    <m/>
    <n v="51.78"/>
    <n v="0"/>
    <n v="0"/>
    <n v="0"/>
    <n v="0"/>
    <n v="0"/>
    <n v="0"/>
    <m/>
    <m/>
    <m/>
    <m/>
    <m/>
    <m/>
    <m/>
    <m/>
    <m/>
    <n v="0"/>
  </r>
  <r>
    <x v="0"/>
    <x v="2"/>
    <x v="21"/>
    <x v="0"/>
    <n v="0"/>
    <n v="0"/>
    <n v="0"/>
    <n v="1653035"/>
    <n v="606244984"/>
    <m/>
    <n v="94118210"/>
    <n v="3278141"/>
    <n v="3987181"/>
    <m/>
    <n v="23432493"/>
    <n v="1060996"/>
    <n v="1418361"/>
    <m/>
    <n v="47.57"/>
    <n v="0"/>
    <n v="0"/>
    <n v="0"/>
    <n v="0"/>
    <n v="0"/>
    <n v="0"/>
    <m/>
    <m/>
    <m/>
    <m/>
    <m/>
    <m/>
    <m/>
    <m/>
    <m/>
    <n v="0"/>
  </r>
  <r>
    <x v="0"/>
    <x v="3"/>
    <x v="22"/>
    <x v="0"/>
    <n v="0"/>
    <n v="0"/>
    <n v="0"/>
    <n v="1824412"/>
    <n v="574824986"/>
    <n v="12987347"/>
    <n v="246628196"/>
    <n v="3148846"/>
    <n v="3662037"/>
    <m/>
    <n v="23432493"/>
    <n v="918968"/>
    <n v="1418361"/>
    <m/>
    <n v="48.34"/>
    <n v="0"/>
    <n v="0"/>
    <n v="0"/>
    <n v="0"/>
    <n v="0"/>
    <n v="0"/>
    <m/>
    <m/>
    <m/>
    <m/>
    <m/>
    <m/>
    <m/>
    <m/>
    <m/>
    <n v="0"/>
  </r>
  <r>
    <x v="0"/>
    <x v="3"/>
    <x v="23"/>
    <x v="0"/>
    <n v="0"/>
    <n v="0"/>
    <n v="0"/>
    <n v="2085146"/>
    <n v="611251000"/>
    <m/>
    <n v="346062585"/>
    <n v="3320046"/>
    <n v="3919826"/>
    <m/>
    <n v="23432493"/>
    <n v="918968"/>
    <n v="1418361"/>
    <m/>
    <n v="47.86"/>
    <n v="0"/>
    <n v="0"/>
    <n v="0"/>
    <n v="0"/>
    <n v="0"/>
    <n v="0"/>
    <m/>
    <m/>
    <m/>
    <m/>
    <m/>
    <m/>
    <m/>
    <m/>
    <m/>
    <n v="0"/>
  </r>
  <r>
    <x v="0"/>
    <x v="3"/>
    <x v="24"/>
    <x v="0"/>
    <n v="0"/>
    <n v="0"/>
    <n v="0"/>
    <n v="1901511"/>
    <n v="573202494"/>
    <m/>
    <n v="216457263"/>
    <n v="3159924"/>
    <n v="4081159"/>
    <m/>
    <n v="23432493"/>
    <n v="918968"/>
    <n v="1418361"/>
    <m/>
    <n v="31.55"/>
    <n v="0"/>
    <n v="0"/>
    <n v="0"/>
    <n v="0"/>
    <n v="0"/>
    <n v="0"/>
    <m/>
    <m/>
    <m/>
    <m/>
    <m/>
    <m/>
    <m/>
    <m/>
    <m/>
    <n v="0"/>
  </r>
  <r>
    <x v="0"/>
    <x v="3"/>
    <x v="25"/>
    <x v="0"/>
    <n v="0"/>
    <n v="0"/>
    <n v="0"/>
    <n v="1694147"/>
    <n v="462198879"/>
    <m/>
    <n v="116055432"/>
    <n v="3345065"/>
    <n v="4602381"/>
    <m/>
    <n v="23432493"/>
    <n v="918968"/>
    <n v="1418361"/>
    <m/>
    <n v="54.84"/>
    <n v="0"/>
    <n v="0"/>
    <n v="0"/>
    <n v="0"/>
    <n v="0"/>
    <n v="0"/>
    <m/>
    <m/>
    <m/>
    <m/>
    <m/>
    <m/>
    <m/>
    <m/>
    <m/>
    <n v="0"/>
  </r>
  <r>
    <x v="0"/>
    <x v="3"/>
    <x v="26"/>
    <x v="0"/>
    <n v="0"/>
    <n v="0"/>
    <n v="0"/>
    <n v="2004283"/>
    <n v="749381270"/>
    <m/>
    <n v="213411610"/>
    <n v="3512025"/>
    <n v="5142679"/>
    <m/>
    <n v="23870437"/>
    <n v="918968"/>
    <n v="1418361"/>
    <m/>
    <n v="43.04"/>
    <n v="0"/>
    <n v="0"/>
    <n v="0"/>
    <n v="0"/>
    <n v="0"/>
    <n v="0"/>
    <m/>
    <m/>
    <m/>
    <m/>
    <m/>
    <m/>
    <m/>
    <m/>
    <m/>
    <n v="0"/>
  </r>
  <r>
    <x v="0"/>
    <x v="3"/>
    <x v="27"/>
    <x v="0"/>
    <n v="0"/>
    <n v="0"/>
    <n v="0"/>
    <n v="2040451"/>
    <n v="642463149"/>
    <m/>
    <n v="142477523"/>
    <n v="4279775"/>
    <n v="4747460"/>
    <m/>
    <n v="23432493"/>
    <n v="918968"/>
    <n v="1418361"/>
    <m/>
    <n v="47.79"/>
    <n v="0"/>
    <n v="0"/>
    <n v="0"/>
    <n v="0"/>
    <n v="0"/>
    <n v="0"/>
    <m/>
    <m/>
    <m/>
    <m/>
    <m/>
    <m/>
    <m/>
    <m/>
    <m/>
    <n v="0"/>
  </r>
  <r>
    <x v="0"/>
    <x v="3"/>
    <x v="28"/>
    <x v="0"/>
    <n v="0"/>
    <n v="0"/>
    <n v="0"/>
    <n v="1670465"/>
    <n v="457268042"/>
    <m/>
    <n v="93708402"/>
    <n v="3141937"/>
    <n v="6117770"/>
    <m/>
    <n v="23432493"/>
    <n v="918968"/>
    <n v="1418361"/>
    <m/>
    <n v="49.46"/>
    <n v="0"/>
    <n v="0"/>
    <n v="0"/>
    <n v="0"/>
    <n v="0"/>
    <n v="0"/>
    <m/>
    <m/>
    <m/>
    <m/>
    <m/>
    <m/>
    <m/>
    <m/>
    <m/>
    <n v="0"/>
  </r>
  <r>
    <x v="0"/>
    <x v="0"/>
    <x v="0"/>
    <x v="1"/>
    <n v="16037822"/>
    <m/>
    <n v="5931460"/>
    <n v="24609461"/>
    <n v="0"/>
    <n v="0"/>
    <n v="0"/>
    <n v="0"/>
    <n v="0"/>
    <n v="0"/>
    <n v="0"/>
    <n v="0"/>
    <n v="0"/>
    <n v="0"/>
    <m/>
    <n v="0"/>
    <n v="13.96"/>
    <n v="10.33"/>
    <n v="0"/>
    <n v="0"/>
    <n v="0"/>
    <m/>
    <m/>
    <n v="23.73"/>
    <n v="91.35"/>
    <n v="102.35"/>
    <n v="88.86"/>
    <n v="74.3"/>
    <n v="64.64"/>
    <n v="54.95"/>
    <n v="0"/>
  </r>
  <r>
    <x v="0"/>
    <x v="0"/>
    <x v="1"/>
    <x v="1"/>
    <n v="13425376"/>
    <m/>
    <n v="2615000"/>
    <n v="34208329"/>
    <n v="0"/>
    <n v="0"/>
    <n v="0"/>
    <n v="0"/>
    <n v="0"/>
    <n v="0"/>
    <n v="0"/>
    <n v="0"/>
    <n v="0"/>
    <n v="0"/>
    <m/>
    <n v="0"/>
    <n v="14.2"/>
    <n v="10.039999999999999"/>
    <n v="0"/>
    <n v="0"/>
    <n v="0"/>
    <m/>
    <m/>
    <n v="14.07"/>
    <n v="101.72"/>
    <n v="94.83"/>
    <n v="88.68"/>
    <n v="88.02"/>
    <n v="65.38"/>
    <n v="55.59"/>
    <n v="0"/>
  </r>
  <r>
    <x v="0"/>
    <x v="0"/>
    <x v="2"/>
    <x v="1"/>
    <n v="11455116"/>
    <m/>
    <n v="1620000"/>
    <n v="15389491"/>
    <n v="0"/>
    <n v="0"/>
    <n v="0"/>
    <n v="0"/>
    <n v="0"/>
    <n v="0"/>
    <n v="0"/>
    <n v="0"/>
    <n v="0"/>
    <n v="0"/>
    <m/>
    <n v="0"/>
    <n v="12.27"/>
    <n v="5.51"/>
    <n v="0"/>
    <n v="0"/>
    <n v="0"/>
    <m/>
    <m/>
    <n v="26.1"/>
    <n v="97.93"/>
    <n v="89.28"/>
    <n v="71.88"/>
    <n v="77.45"/>
    <n v="56.7"/>
    <n v="41.63"/>
    <n v="0"/>
  </r>
  <r>
    <x v="0"/>
    <x v="0"/>
    <x v="3"/>
    <x v="1"/>
    <n v="26847141"/>
    <m/>
    <n v="4322653"/>
    <n v="43565375"/>
    <n v="0"/>
    <n v="0"/>
    <n v="0"/>
    <n v="0"/>
    <n v="0"/>
    <n v="0"/>
    <n v="0"/>
    <n v="0"/>
    <n v="0"/>
    <n v="0"/>
    <m/>
    <n v="0"/>
    <n v="13.88"/>
    <n v="8.7200000000000006"/>
    <n v="0"/>
    <n v="0"/>
    <n v="0"/>
    <m/>
    <m/>
    <n v="22.15"/>
    <n v="89.87"/>
    <n v="72.930000000000007"/>
    <n v="73.55"/>
    <n v="73.25"/>
    <n v="47.76"/>
    <n v="46.59"/>
    <n v="0"/>
  </r>
  <r>
    <x v="0"/>
    <x v="0"/>
    <x v="4"/>
    <x v="1"/>
    <n v="38063323"/>
    <m/>
    <n v="5655117"/>
    <n v="28230220"/>
    <n v="0"/>
    <n v="0"/>
    <n v="0"/>
    <n v="0"/>
    <n v="0"/>
    <n v="0"/>
    <n v="0"/>
    <n v="0"/>
    <n v="0"/>
    <n v="0"/>
    <m/>
    <n v="0"/>
    <n v="12.4"/>
    <n v="10.17"/>
    <n v="0"/>
    <n v="0"/>
    <n v="0"/>
    <m/>
    <m/>
    <n v="58.8"/>
    <n v="97.35"/>
    <n v="91.68"/>
    <n v="94.58"/>
    <n v="77.53"/>
    <n v="57.85"/>
    <n v="52.79"/>
    <n v="0"/>
  </r>
  <r>
    <x v="0"/>
    <x v="0"/>
    <x v="5"/>
    <x v="1"/>
    <n v="20584593"/>
    <m/>
    <m/>
    <n v="27779447"/>
    <n v="0"/>
    <n v="0"/>
    <n v="0"/>
    <n v="0"/>
    <n v="0"/>
    <n v="0"/>
    <n v="0"/>
    <n v="0"/>
    <n v="0"/>
    <n v="0"/>
    <m/>
    <n v="0"/>
    <n v="11.92"/>
    <n v="10"/>
    <n v="0"/>
    <n v="0"/>
    <n v="0"/>
    <m/>
    <m/>
    <n v="38.94"/>
    <n v="86.88"/>
    <n v="100.62"/>
    <n v="92.04"/>
    <n v="71.459999999999994"/>
    <n v="68.5"/>
    <n v="57.52"/>
    <n v="0"/>
  </r>
  <r>
    <x v="0"/>
    <x v="0"/>
    <x v="6"/>
    <x v="1"/>
    <n v="59433426"/>
    <m/>
    <n v="6112422"/>
    <n v="10468184"/>
    <n v="0"/>
    <n v="0"/>
    <n v="0"/>
    <n v="0"/>
    <n v="0"/>
    <n v="0"/>
    <n v="0"/>
    <n v="0"/>
    <n v="0"/>
    <n v="0"/>
    <m/>
    <n v="0"/>
    <n v="10.49"/>
    <n v="4.57"/>
    <n v="0"/>
    <n v="0"/>
    <n v="0"/>
    <m/>
    <m/>
    <n v="24.27"/>
    <n v="109.05"/>
    <n v="61.91"/>
    <n v="54.14"/>
    <n v="68.489999999999995"/>
    <n v="37.340000000000003"/>
    <n v="20.56"/>
    <n v="0"/>
  </r>
  <r>
    <x v="0"/>
    <x v="0"/>
    <x v="7"/>
    <x v="1"/>
    <n v="1273492"/>
    <m/>
    <n v="2308362"/>
    <n v="6028712"/>
    <n v="0"/>
    <n v="0"/>
    <n v="0"/>
    <n v="0"/>
    <n v="0"/>
    <n v="0"/>
    <n v="0"/>
    <n v="0"/>
    <n v="0"/>
    <n v="0"/>
    <m/>
    <n v="0"/>
    <n v="7.24"/>
    <n v="3.62"/>
    <n v="0"/>
    <n v="0"/>
    <n v="0"/>
    <m/>
    <m/>
    <n v="6.23"/>
    <n v="89.95"/>
    <n v="84.56"/>
    <n v="42.16"/>
    <n v="67.459999999999994"/>
    <n v="46.32"/>
    <n v="22.91"/>
    <n v="0"/>
  </r>
  <r>
    <x v="0"/>
    <x v="1"/>
    <x v="8"/>
    <x v="1"/>
    <n v="9576981"/>
    <m/>
    <n v="5519403"/>
    <n v="19912517"/>
    <n v="0"/>
    <n v="0"/>
    <n v="0"/>
    <n v="0"/>
    <n v="0"/>
    <n v="0"/>
    <n v="0"/>
    <n v="0"/>
    <n v="0"/>
    <n v="0"/>
    <m/>
    <n v="0"/>
    <n v="12.73"/>
    <n v="9.4600000000000009"/>
    <n v="0"/>
    <n v="0"/>
    <n v="0"/>
    <m/>
    <m/>
    <n v="37.21"/>
    <n v="93.29"/>
    <n v="85.26"/>
    <n v="72.2"/>
    <n v="75.55"/>
    <n v="56.57"/>
    <n v="43.91"/>
    <n v="0"/>
  </r>
  <r>
    <x v="0"/>
    <x v="1"/>
    <x v="9"/>
    <x v="1"/>
    <n v="21744840"/>
    <m/>
    <m/>
    <n v="40941172"/>
    <n v="0"/>
    <n v="0"/>
    <n v="0"/>
    <n v="0"/>
    <n v="0"/>
    <n v="0"/>
    <n v="0"/>
    <n v="0"/>
    <n v="0"/>
    <n v="0"/>
    <m/>
    <n v="0"/>
    <n v="15.01"/>
    <n v="11.56"/>
    <n v="0"/>
    <n v="0"/>
    <n v="0"/>
    <m/>
    <m/>
    <n v="41.21"/>
    <n v="98.74"/>
    <n v="104.47"/>
    <n v="74.849999999999994"/>
    <n v="88.86"/>
    <n v="76.8"/>
    <n v="50.86"/>
    <n v="0"/>
  </r>
  <r>
    <x v="0"/>
    <x v="1"/>
    <x v="10"/>
    <x v="1"/>
    <n v="17961845"/>
    <m/>
    <n v="3276000"/>
    <n v="9226782"/>
    <n v="0"/>
    <n v="0"/>
    <n v="0"/>
    <n v="0"/>
    <n v="0"/>
    <n v="0"/>
    <n v="0"/>
    <n v="0"/>
    <n v="0"/>
    <n v="0"/>
    <m/>
    <n v="0"/>
    <n v="12.05"/>
    <n v="8.82"/>
    <n v="0"/>
    <n v="0"/>
    <n v="0"/>
    <m/>
    <m/>
    <n v="25.43"/>
    <n v="83.63"/>
    <n v="77.34"/>
    <n v="80.06"/>
    <n v="70.88"/>
    <n v="50.37"/>
    <n v="48.05"/>
    <n v="0"/>
  </r>
  <r>
    <x v="0"/>
    <x v="1"/>
    <x v="11"/>
    <x v="1"/>
    <n v="10179536"/>
    <m/>
    <m/>
    <n v="22466804"/>
    <n v="0"/>
    <n v="0"/>
    <n v="0"/>
    <n v="0"/>
    <n v="0"/>
    <n v="0"/>
    <n v="0"/>
    <n v="0"/>
    <n v="0"/>
    <n v="0"/>
    <m/>
    <n v="0"/>
    <n v="12.42"/>
    <n v="8.01"/>
    <n v="0"/>
    <n v="0"/>
    <n v="0"/>
    <m/>
    <m/>
    <n v="42.38"/>
    <n v="89.01"/>
    <n v="71.75"/>
    <n v="109.09"/>
    <n v="69.34"/>
    <n v="47.32"/>
    <n v="64.13"/>
    <n v="0"/>
  </r>
  <r>
    <x v="0"/>
    <x v="1"/>
    <x v="12"/>
    <x v="1"/>
    <n v="26755774"/>
    <m/>
    <n v="6781330"/>
    <n v="2680095"/>
    <n v="0"/>
    <n v="0"/>
    <n v="0"/>
    <n v="0"/>
    <n v="0"/>
    <n v="0"/>
    <n v="0"/>
    <n v="0"/>
    <n v="0"/>
    <n v="0"/>
    <m/>
    <n v="0"/>
    <n v="7.61"/>
    <n v="4.26"/>
    <n v="0"/>
    <n v="0"/>
    <n v="0"/>
    <m/>
    <m/>
    <n v="3.2"/>
    <n v="102.45"/>
    <n v="46.67"/>
    <n v="23.09"/>
    <n v="64.91"/>
    <n v="27.51"/>
    <n v="15.24"/>
    <n v="0"/>
  </r>
  <r>
    <x v="0"/>
    <x v="1"/>
    <x v="13"/>
    <x v="1"/>
    <n v="38806866"/>
    <m/>
    <m/>
    <n v="7648316"/>
    <n v="0"/>
    <n v="0"/>
    <n v="0"/>
    <n v="0"/>
    <n v="0"/>
    <n v="0"/>
    <n v="0"/>
    <n v="0"/>
    <n v="0"/>
    <n v="0"/>
    <m/>
    <n v="0"/>
    <n v="6.25"/>
    <n v="2.81"/>
    <n v="0"/>
    <n v="0"/>
    <n v="0"/>
    <m/>
    <m/>
    <n v="11.42"/>
    <n v="103.53"/>
    <n v="80.92"/>
    <n v="33.43"/>
    <n v="83.9"/>
    <n v="60.37"/>
    <n v="22.39"/>
    <n v="0"/>
  </r>
  <r>
    <x v="0"/>
    <x v="1"/>
    <x v="14"/>
    <x v="1"/>
    <n v="20993680"/>
    <m/>
    <n v="7333256"/>
    <n v="1199696"/>
    <n v="0"/>
    <n v="0"/>
    <n v="0"/>
    <n v="0"/>
    <n v="0"/>
    <n v="0"/>
    <n v="0"/>
    <n v="0"/>
    <n v="0"/>
    <n v="0"/>
    <m/>
    <n v="0"/>
    <n v="8.6"/>
    <n v="3.64"/>
    <n v="0"/>
    <n v="0"/>
    <n v="0"/>
    <m/>
    <m/>
    <n v="0.64"/>
    <n v="79.66"/>
    <n v="80.37"/>
    <n v="30.38"/>
    <n v="72.52"/>
    <n v="58.09"/>
    <n v="18.8"/>
    <n v="0"/>
  </r>
  <r>
    <x v="0"/>
    <x v="2"/>
    <x v="15"/>
    <x v="1"/>
    <n v="8945066"/>
    <m/>
    <n v="1103880"/>
    <n v="7376513"/>
    <n v="0"/>
    <n v="0"/>
    <n v="0"/>
    <n v="0"/>
    <n v="0"/>
    <n v="0"/>
    <n v="0"/>
    <n v="0"/>
    <n v="0"/>
    <n v="0"/>
    <m/>
    <n v="0"/>
    <n v="11.07"/>
    <n v="8.7799999999999994"/>
    <n v="0"/>
    <n v="0"/>
    <n v="0"/>
    <m/>
    <m/>
    <n v="32.25"/>
    <n v="96.83"/>
    <n v="74.989999999999995"/>
    <n v="56.8"/>
    <n v="75.319999999999993"/>
    <n v="48.59"/>
    <n v="31.35"/>
    <n v="0"/>
  </r>
  <r>
    <x v="0"/>
    <x v="2"/>
    <x v="16"/>
    <x v="1"/>
    <n v="28031357"/>
    <m/>
    <n v="9266826"/>
    <n v="13636457"/>
    <n v="0"/>
    <n v="0"/>
    <n v="0"/>
    <n v="0"/>
    <n v="0"/>
    <n v="0"/>
    <n v="0"/>
    <n v="0"/>
    <n v="0"/>
    <n v="0"/>
    <m/>
    <n v="0"/>
    <n v="10.55"/>
    <n v="6.31"/>
    <n v="0"/>
    <n v="0"/>
    <n v="0"/>
    <m/>
    <m/>
    <n v="7.43"/>
    <n v="98.48"/>
    <n v="67.8"/>
    <n v="50.67"/>
    <n v="66.73"/>
    <n v="36.92"/>
    <n v="22.71"/>
    <n v="0"/>
  </r>
  <r>
    <x v="0"/>
    <x v="2"/>
    <x v="17"/>
    <x v="1"/>
    <n v="13274552"/>
    <m/>
    <n v="5540591"/>
    <n v="7144666"/>
    <n v="0"/>
    <n v="0"/>
    <n v="0"/>
    <n v="0"/>
    <n v="0"/>
    <n v="0"/>
    <n v="0"/>
    <n v="0"/>
    <n v="0"/>
    <n v="0"/>
    <m/>
    <n v="0"/>
    <n v="9.02"/>
    <n v="4.9400000000000004"/>
    <n v="0"/>
    <n v="0"/>
    <n v="0"/>
    <m/>
    <m/>
    <n v="23.61"/>
    <n v="101.36"/>
    <n v="53.8"/>
    <n v="38.54"/>
    <n v="66.41"/>
    <n v="29.11"/>
    <n v="19.96"/>
    <n v="0"/>
  </r>
  <r>
    <x v="0"/>
    <x v="2"/>
    <x v="18"/>
    <x v="1"/>
    <n v="20218830"/>
    <m/>
    <n v="1749439"/>
    <n v="7281410"/>
    <n v="0"/>
    <n v="0"/>
    <n v="0"/>
    <n v="0"/>
    <n v="0"/>
    <n v="0"/>
    <n v="0"/>
    <n v="0"/>
    <n v="0"/>
    <n v="0"/>
    <m/>
    <n v="0"/>
    <n v="12.79"/>
    <n v="9.1999999999999993"/>
    <n v="0"/>
    <n v="0"/>
    <n v="0"/>
    <m/>
    <m/>
    <n v="59.72"/>
    <n v="107.66"/>
    <n v="64.14"/>
    <n v="87.75"/>
    <n v="86.88"/>
    <n v="41.69"/>
    <n v="51.7"/>
    <n v="0"/>
  </r>
  <r>
    <x v="0"/>
    <x v="2"/>
    <x v="19"/>
    <x v="1"/>
    <n v="7329666"/>
    <m/>
    <n v="2030539"/>
    <n v="6898432"/>
    <n v="0"/>
    <n v="0"/>
    <n v="0"/>
    <n v="0"/>
    <n v="0"/>
    <n v="0"/>
    <n v="0"/>
    <n v="0"/>
    <n v="0"/>
    <n v="0"/>
    <m/>
    <n v="0"/>
    <n v="12.74"/>
    <n v="8.81"/>
    <n v="0"/>
    <n v="0"/>
    <n v="0"/>
    <m/>
    <m/>
    <n v="46.81"/>
    <n v="88.68"/>
    <n v="71.33"/>
    <n v="78.760000000000005"/>
    <n v="73.900000000000006"/>
    <n v="46.15"/>
    <n v="46.37"/>
    <n v="0"/>
  </r>
  <r>
    <x v="0"/>
    <x v="2"/>
    <x v="20"/>
    <x v="1"/>
    <n v="13846234"/>
    <m/>
    <n v="7108974"/>
    <n v="1867868"/>
    <n v="0"/>
    <n v="0"/>
    <n v="0"/>
    <n v="0"/>
    <n v="0"/>
    <n v="0"/>
    <n v="0"/>
    <n v="0"/>
    <n v="0"/>
    <n v="0"/>
    <m/>
    <n v="0"/>
    <n v="11.79"/>
    <n v="5.66"/>
    <n v="0"/>
    <n v="0"/>
    <n v="0"/>
    <m/>
    <m/>
    <n v="3.92"/>
    <n v="90.5"/>
    <n v="58"/>
    <n v="73.45"/>
    <n v="53.78"/>
    <n v="37.74"/>
    <n v="39.58"/>
    <n v="0"/>
  </r>
  <r>
    <x v="0"/>
    <x v="2"/>
    <x v="21"/>
    <x v="1"/>
    <n v="13605213"/>
    <m/>
    <n v="305740"/>
    <n v="1096520"/>
    <n v="0"/>
    <n v="0"/>
    <n v="0"/>
    <n v="0"/>
    <n v="0"/>
    <n v="0"/>
    <n v="0"/>
    <n v="0"/>
    <n v="0"/>
    <n v="0"/>
    <m/>
    <n v="0"/>
    <n v="8.93"/>
    <n v="3.15"/>
    <n v="0"/>
    <n v="0"/>
    <n v="0"/>
    <m/>
    <m/>
    <n v="5.36"/>
    <n v="78.09"/>
    <n v="58.49"/>
    <n v="56.99"/>
    <n v="68.650000000000006"/>
    <n v="45.76"/>
    <n v="38.93"/>
    <n v="0"/>
  </r>
  <r>
    <x v="0"/>
    <x v="3"/>
    <x v="22"/>
    <x v="1"/>
    <n v="45270034"/>
    <m/>
    <n v="12322299"/>
    <n v="3071220"/>
    <n v="0"/>
    <n v="0"/>
    <n v="0"/>
    <n v="0"/>
    <n v="0"/>
    <n v="0"/>
    <n v="0"/>
    <n v="0"/>
    <n v="0"/>
    <n v="0"/>
    <m/>
    <n v="0"/>
    <n v="9.11"/>
    <n v="2.79"/>
    <n v="0"/>
    <n v="0"/>
    <n v="0"/>
    <m/>
    <m/>
    <n v="2.1"/>
    <n v="96.94"/>
    <n v="80.650000000000006"/>
    <n v="35.25"/>
    <n v="61.56"/>
    <n v="46.96"/>
    <n v="22.18"/>
    <n v="0"/>
  </r>
  <r>
    <x v="0"/>
    <x v="3"/>
    <x v="23"/>
    <x v="1"/>
    <n v="16344884"/>
    <m/>
    <n v="2900000"/>
    <n v="2146990"/>
    <n v="0"/>
    <n v="0"/>
    <n v="0"/>
    <n v="0"/>
    <n v="0"/>
    <n v="0"/>
    <n v="0"/>
    <n v="0"/>
    <n v="0"/>
    <n v="0"/>
    <m/>
    <n v="0"/>
    <n v="8.6199999999999992"/>
    <n v="3.2"/>
    <n v="0"/>
    <n v="0"/>
    <n v="0"/>
    <m/>
    <m/>
    <n v="0.7"/>
    <n v="95.61"/>
    <n v="73.86"/>
    <n v="20.170000000000002"/>
    <n v="80.260000000000005"/>
    <n v="48.95"/>
    <n v="10.71"/>
    <n v="0"/>
  </r>
  <r>
    <x v="0"/>
    <x v="3"/>
    <x v="24"/>
    <x v="1"/>
    <n v="24248978"/>
    <m/>
    <n v="3238064"/>
    <n v="254400"/>
    <n v="0"/>
    <n v="0"/>
    <n v="0"/>
    <n v="0"/>
    <n v="0"/>
    <n v="0"/>
    <n v="0"/>
    <n v="0"/>
    <n v="0"/>
    <n v="0"/>
    <m/>
    <n v="0"/>
    <n v="3.61"/>
    <n v="1.1299999999999999"/>
    <n v="0"/>
    <n v="0"/>
    <n v="0"/>
    <m/>
    <m/>
    <n v="1.57"/>
    <n v="90.06"/>
    <n v="57.54"/>
    <n v="55.83"/>
    <n v="74.44"/>
    <n v="43.93"/>
    <n v="41.31"/>
    <n v="0"/>
  </r>
  <r>
    <x v="0"/>
    <x v="3"/>
    <x v="25"/>
    <x v="1"/>
    <n v="56193311"/>
    <m/>
    <n v="14037600"/>
    <n v="5409877"/>
    <n v="0"/>
    <n v="0"/>
    <n v="0"/>
    <n v="0"/>
    <n v="0"/>
    <n v="0"/>
    <n v="0"/>
    <n v="0"/>
    <n v="0"/>
    <n v="0"/>
    <m/>
    <n v="0"/>
    <n v="10.58"/>
    <n v="4.93"/>
    <n v="0"/>
    <n v="0"/>
    <n v="0"/>
    <m/>
    <m/>
    <n v="1.78"/>
    <n v="101.62"/>
    <n v="56.22"/>
    <n v="23.87"/>
    <n v="65.959999999999994"/>
    <n v="39.22"/>
    <n v="13.27"/>
    <n v="0"/>
  </r>
  <r>
    <x v="0"/>
    <x v="3"/>
    <x v="26"/>
    <x v="1"/>
    <n v="8727050"/>
    <m/>
    <n v="2444779"/>
    <n v="2512468"/>
    <n v="0"/>
    <n v="0"/>
    <n v="0"/>
    <n v="0"/>
    <n v="0"/>
    <n v="0"/>
    <n v="0"/>
    <n v="0"/>
    <n v="0"/>
    <n v="0"/>
    <m/>
    <n v="0"/>
    <n v="5.39"/>
    <n v="2.15"/>
    <n v="0"/>
    <n v="0"/>
    <n v="0"/>
    <m/>
    <m/>
    <n v="5.31"/>
    <n v="91.23"/>
    <n v="89.37"/>
    <n v="50.46"/>
    <n v="69.760000000000005"/>
    <n v="46.87"/>
    <n v="23.45"/>
    <n v="0"/>
  </r>
  <r>
    <x v="0"/>
    <x v="3"/>
    <x v="27"/>
    <x v="1"/>
    <n v="10254104"/>
    <m/>
    <n v="1360688"/>
    <n v="1541221"/>
    <n v="0"/>
    <n v="0"/>
    <n v="0"/>
    <n v="0"/>
    <n v="0"/>
    <n v="0"/>
    <n v="0"/>
    <n v="0"/>
    <n v="0"/>
    <n v="0"/>
    <m/>
    <n v="0"/>
    <n v="7.65"/>
    <n v="2.84"/>
    <n v="0"/>
    <n v="0"/>
    <n v="0"/>
    <m/>
    <m/>
    <n v="1.55"/>
    <n v="92.25"/>
    <n v="55.13"/>
    <n v="15.58"/>
    <n v="76.709999999999994"/>
    <n v="37.520000000000003"/>
    <n v="8.68"/>
    <n v="0"/>
  </r>
  <r>
    <x v="0"/>
    <x v="3"/>
    <x v="28"/>
    <x v="1"/>
    <n v="29403392"/>
    <m/>
    <n v="2970000"/>
    <n v="4060969"/>
    <n v="0"/>
    <n v="0"/>
    <n v="0"/>
    <n v="0"/>
    <n v="0"/>
    <n v="0"/>
    <n v="0"/>
    <n v="0"/>
    <n v="0"/>
    <n v="0"/>
    <m/>
    <n v="0"/>
    <n v="9.81"/>
    <n v="3.01"/>
    <n v="0"/>
    <n v="0"/>
    <n v="0"/>
    <m/>
    <m/>
    <n v="43.29"/>
    <n v="92.32"/>
    <n v="68.13"/>
    <n v="60.26"/>
    <n v="68.069999999999993"/>
    <n v="46.85"/>
    <n v="40.869999999999997"/>
    <n v="0"/>
  </r>
  <r>
    <x v="0"/>
    <x v="0"/>
    <x v="0"/>
    <x v="2"/>
    <n v="8631970"/>
    <n v="32197458"/>
    <n v="47196573"/>
    <n v="29558438"/>
    <n v="0"/>
    <n v="0"/>
    <n v="0"/>
    <n v="0"/>
    <n v="0"/>
    <n v="0"/>
    <n v="0"/>
    <n v="0"/>
    <n v="0"/>
    <n v="0"/>
    <m/>
    <n v="68.25"/>
    <n v="0"/>
    <n v="0"/>
    <n v="0"/>
    <n v="0"/>
    <n v="0"/>
    <m/>
    <m/>
    <m/>
    <m/>
    <m/>
    <m/>
    <m/>
    <m/>
    <m/>
    <n v="0"/>
  </r>
  <r>
    <x v="0"/>
    <x v="0"/>
    <x v="1"/>
    <x v="2"/>
    <n v="34343933"/>
    <n v="1324998"/>
    <m/>
    <n v="32610695"/>
    <n v="0"/>
    <n v="0"/>
    <n v="0"/>
    <n v="0"/>
    <n v="0"/>
    <n v="0"/>
    <n v="0"/>
    <n v="0"/>
    <n v="0"/>
    <n v="0"/>
    <m/>
    <n v="67.05"/>
    <n v="0"/>
    <n v="0"/>
    <n v="0"/>
    <n v="0"/>
    <n v="0"/>
    <m/>
    <m/>
    <m/>
    <m/>
    <m/>
    <m/>
    <m/>
    <m/>
    <m/>
    <n v="0"/>
  </r>
  <r>
    <x v="0"/>
    <x v="0"/>
    <x v="2"/>
    <x v="2"/>
    <n v="8576409"/>
    <n v="11015066"/>
    <m/>
    <n v="19395553"/>
    <n v="0"/>
    <n v="0"/>
    <n v="0"/>
    <n v="0"/>
    <n v="0"/>
    <n v="0"/>
    <n v="0"/>
    <n v="0"/>
    <n v="0"/>
    <n v="0"/>
    <m/>
    <n v="59.64"/>
    <n v="0"/>
    <n v="0"/>
    <n v="0"/>
    <n v="0"/>
    <n v="0"/>
    <m/>
    <m/>
    <m/>
    <m/>
    <m/>
    <m/>
    <m/>
    <m/>
    <m/>
    <n v="0"/>
  </r>
  <r>
    <x v="0"/>
    <x v="0"/>
    <x v="3"/>
    <x v="2"/>
    <n v="10670172"/>
    <n v="32861343"/>
    <n v="55316048"/>
    <n v="35192849"/>
    <n v="0"/>
    <n v="0"/>
    <n v="0"/>
    <n v="0"/>
    <n v="0"/>
    <n v="0"/>
    <n v="0"/>
    <n v="0"/>
    <n v="0"/>
    <n v="0"/>
    <m/>
    <n v="67"/>
    <n v="0"/>
    <n v="0"/>
    <n v="0"/>
    <n v="0"/>
    <n v="0"/>
    <m/>
    <m/>
    <m/>
    <m/>
    <m/>
    <m/>
    <m/>
    <m/>
    <m/>
    <n v="0"/>
  </r>
  <r>
    <x v="0"/>
    <x v="0"/>
    <x v="4"/>
    <x v="2"/>
    <n v="61283298"/>
    <n v="19298958"/>
    <m/>
    <n v="18832947"/>
    <n v="0"/>
    <n v="0"/>
    <n v="0"/>
    <n v="0"/>
    <n v="0"/>
    <n v="0"/>
    <n v="0"/>
    <n v="0"/>
    <n v="0"/>
    <n v="0"/>
    <m/>
    <n v="72.319999999999993"/>
    <n v="0"/>
    <n v="0"/>
    <n v="0"/>
    <n v="0"/>
    <n v="0"/>
    <m/>
    <m/>
    <m/>
    <m/>
    <m/>
    <m/>
    <m/>
    <m/>
    <m/>
    <n v="0"/>
  </r>
  <r>
    <x v="0"/>
    <x v="0"/>
    <x v="5"/>
    <x v="2"/>
    <n v="3725585"/>
    <n v="27691389"/>
    <n v="22482204"/>
    <n v="33743991"/>
    <n v="0"/>
    <n v="0"/>
    <n v="0"/>
    <n v="0"/>
    <n v="0"/>
    <n v="0"/>
    <n v="0"/>
    <n v="0"/>
    <n v="0"/>
    <n v="0"/>
    <m/>
    <n v="68.06"/>
    <n v="0"/>
    <n v="0"/>
    <n v="0"/>
    <n v="0"/>
    <n v="0"/>
    <m/>
    <m/>
    <m/>
    <m/>
    <m/>
    <m/>
    <m/>
    <m/>
    <m/>
    <n v="0"/>
  </r>
  <r>
    <x v="0"/>
    <x v="0"/>
    <x v="6"/>
    <x v="2"/>
    <n v="17523130"/>
    <n v="1053379"/>
    <n v="33737602"/>
    <n v="26624485"/>
    <n v="0"/>
    <n v="0"/>
    <n v="0"/>
    <n v="0"/>
    <n v="0"/>
    <n v="0"/>
    <n v="0"/>
    <n v="0"/>
    <n v="0"/>
    <n v="0"/>
    <m/>
    <n v="66.44"/>
    <n v="0"/>
    <n v="0"/>
    <n v="0"/>
    <n v="0"/>
    <n v="0"/>
    <m/>
    <m/>
    <m/>
    <m/>
    <m/>
    <m/>
    <m/>
    <m/>
    <m/>
    <n v="0"/>
  </r>
  <r>
    <x v="0"/>
    <x v="0"/>
    <x v="7"/>
    <x v="2"/>
    <n v="12395889"/>
    <n v="1697301"/>
    <n v="48494466"/>
    <n v="19483581"/>
    <n v="0"/>
    <n v="0"/>
    <n v="0"/>
    <n v="0"/>
    <n v="0"/>
    <n v="0"/>
    <n v="0"/>
    <n v="0"/>
    <n v="0"/>
    <n v="0"/>
    <m/>
    <n v="65.150000000000006"/>
    <n v="0"/>
    <n v="0"/>
    <n v="0"/>
    <n v="0"/>
    <n v="0"/>
    <m/>
    <m/>
    <m/>
    <m/>
    <m/>
    <m/>
    <m/>
    <m/>
    <m/>
    <n v="0"/>
  </r>
  <r>
    <x v="0"/>
    <x v="1"/>
    <x v="8"/>
    <x v="2"/>
    <n v="67068718"/>
    <n v="531176"/>
    <m/>
    <n v="22256295"/>
    <n v="0"/>
    <n v="0"/>
    <n v="0"/>
    <n v="0"/>
    <n v="0"/>
    <n v="0"/>
    <n v="0"/>
    <n v="0"/>
    <n v="0"/>
    <n v="0"/>
    <m/>
    <n v="69.12"/>
    <n v="0"/>
    <n v="0"/>
    <n v="0"/>
    <n v="0"/>
    <n v="0"/>
    <m/>
    <m/>
    <m/>
    <m/>
    <m/>
    <m/>
    <m/>
    <m/>
    <m/>
    <n v="0"/>
  </r>
  <r>
    <x v="0"/>
    <x v="1"/>
    <x v="9"/>
    <x v="2"/>
    <n v="21265680"/>
    <n v="2929518"/>
    <n v="42816100"/>
    <n v="13700611"/>
    <n v="0"/>
    <n v="0"/>
    <n v="0"/>
    <n v="0"/>
    <n v="0"/>
    <n v="0"/>
    <n v="0"/>
    <n v="0"/>
    <n v="0"/>
    <n v="0"/>
    <m/>
    <n v="70.45"/>
    <n v="0"/>
    <n v="0"/>
    <n v="0"/>
    <n v="0"/>
    <n v="0"/>
    <m/>
    <m/>
    <m/>
    <m/>
    <m/>
    <m/>
    <m/>
    <m/>
    <m/>
    <n v="0"/>
  </r>
  <r>
    <x v="0"/>
    <x v="1"/>
    <x v="10"/>
    <x v="2"/>
    <n v="17144927"/>
    <n v="1489998"/>
    <n v="47398148"/>
    <n v="18964984"/>
    <n v="0"/>
    <n v="0"/>
    <n v="0"/>
    <n v="0"/>
    <n v="0"/>
    <n v="0"/>
    <n v="0"/>
    <n v="0"/>
    <n v="0"/>
    <n v="0"/>
    <m/>
    <n v="66.36"/>
    <n v="0"/>
    <n v="0"/>
    <n v="0"/>
    <n v="0"/>
    <n v="0"/>
    <m/>
    <m/>
    <m/>
    <m/>
    <m/>
    <m/>
    <m/>
    <m/>
    <m/>
    <n v="0"/>
  </r>
  <r>
    <x v="0"/>
    <x v="1"/>
    <x v="11"/>
    <x v="2"/>
    <n v="17821920"/>
    <n v="2341999"/>
    <m/>
    <n v="17220763"/>
    <n v="0"/>
    <n v="0"/>
    <n v="0"/>
    <n v="0"/>
    <n v="0"/>
    <n v="0"/>
    <n v="0"/>
    <n v="0"/>
    <n v="0"/>
    <n v="0"/>
    <m/>
    <n v="66.69"/>
    <n v="0"/>
    <n v="0"/>
    <n v="0"/>
    <n v="0"/>
    <n v="0"/>
    <m/>
    <m/>
    <m/>
    <m/>
    <m/>
    <m/>
    <m/>
    <m/>
    <m/>
    <n v="0"/>
  </r>
  <r>
    <x v="0"/>
    <x v="1"/>
    <x v="12"/>
    <x v="2"/>
    <n v="6705049"/>
    <n v="47500"/>
    <m/>
    <n v="35348369"/>
    <n v="0"/>
    <n v="0"/>
    <n v="0"/>
    <n v="0"/>
    <n v="0"/>
    <n v="0"/>
    <n v="0"/>
    <n v="0"/>
    <n v="0"/>
    <n v="0"/>
    <m/>
    <n v="65.930000000000007"/>
    <n v="0"/>
    <n v="0"/>
    <n v="0"/>
    <n v="0"/>
    <n v="0"/>
    <m/>
    <m/>
    <m/>
    <m/>
    <m/>
    <m/>
    <m/>
    <m/>
    <m/>
    <n v="0"/>
  </r>
  <r>
    <x v="0"/>
    <x v="1"/>
    <x v="13"/>
    <x v="2"/>
    <n v="12093680"/>
    <n v="62621998"/>
    <n v="79564366"/>
    <n v="34983260"/>
    <n v="0"/>
    <n v="0"/>
    <n v="0"/>
    <n v="0"/>
    <n v="0"/>
    <n v="0"/>
    <n v="0"/>
    <n v="0"/>
    <n v="0"/>
    <n v="0"/>
    <m/>
    <n v="64.44"/>
    <n v="0"/>
    <n v="0"/>
    <n v="0"/>
    <n v="0"/>
    <n v="0"/>
    <m/>
    <m/>
    <m/>
    <m/>
    <m/>
    <m/>
    <m/>
    <m/>
    <m/>
    <n v="0"/>
  </r>
  <r>
    <x v="0"/>
    <x v="1"/>
    <x v="14"/>
    <x v="2"/>
    <n v="29573565"/>
    <n v="1642010"/>
    <n v="63748435"/>
    <n v="49963236"/>
    <n v="0"/>
    <n v="0"/>
    <n v="0"/>
    <n v="0"/>
    <n v="0"/>
    <n v="0"/>
    <n v="0"/>
    <n v="0"/>
    <n v="0"/>
    <n v="0"/>
    <m/>
    <n v="65.709999999999994"/>
    <n v="0"/>
    <n v="0"/>
    <n v="0"/>
    <n v="0"/>
    <n v="0"/>
    <m/>
    <m/>
    <m/>
    <m/>
    <m/>
    <m/>
    <m/>
    <m/>
    <m/>
    <n v="0"/>
  </r>
  <r>
    <x v="0"/>
    <x v="2"/>
    <x v="15"/>
    <x v="2"/>
    <n v="8855988"/>
    <n v="3191166"/>
    <n v="48231787"/>
    <n v="27732997"/>
    <n v="0"/>
    <n v="0"/>
    <n v="0"/>
    <n v="0"/>
    <n v="0"/>
    <n v="0"/>
    <n v="0"/>
    <n v="0"/>
    <n v="0"/>
    <n v="0"/>
    <m/>
    <n v="59.97"/>
    <n v="0"/>
    <n v="0"/>
    <n v="0"/>
    <n v="0"/>
    <n v="0"/>
    <m/>
    <m/>
    <m/>
    <m/>
    <m/>
    <m/>
    <m/>
    <m/>
    <m/>
    <n v="0"/>
  </r>
  <r>
    <x v="0"/>
    <x v="2"/>
    <x v="16"/>
    <x v="2"/>
    <n v="12188844"/>
    <n v="2344797"/>
    <n v="39178090"/>
    <n v="24318077"/>
    <n v="0"/>
    <n v="0"/>
    <n v="0"/>
    <n v="0"/>
    <n v="0"/>
    <n v="0"/>
    <n v="0"/>
    <n v="0"/>
    <n v="0"/>
    <n v="0"/>
    <m/>
    <n v="65.11"/>
    <n v="0"/>
    <n v="0"/>
    <n v="0"/>
    <n v="0"/>
    <n v="0"/>
    <m/>
    <m/>
    <m/>
    <m/>
    <m/>
    <m/>
    <m/>
    <m/>
    <m/>
    <n v="0"/>
  </r>
  <r>
    <x v="0"/>
    <x v="2"/>
    <x v="17"/>
    <x v="2"/>
    <n v="23128309"/>
    <n v="1673998"/>
    <n v="29700822"/>
    <n v="20501716"/>
    <n v="0"/>
    <n v="0"/>
    <n v="0"/>
    <n v="0"/>
    <n v="0"/>
    <n v="0"/>
    <n v="0"/>
    <n v="0"/>
    <n v="0"/>
    <n v="0"/>
    <m/>
    <n v="58.05"/>
    <n v="0"/>
    <n v="0"/>
    <n v="0"/>
    <n v="0"/>
    <n v="0"/>
    <m/>
    <m/>
    <m/>
    <m/>
    <m/>
    <m/>
    <m/>
    <m/>
    <m/>
    <n v="0"/>
  </r>
  <r>
    <x v="0"/>
    <x v="2"/>
    <x v="18"/>
    <x v="2"/>
    <n v="12788011"/>
    <n v="2692055"/>
    <n v="22967721"/>
    <n v="17280898"/>
    <n v="0"/>
    <n v="0"/>
    <n v="0"/>
    <n v="0"/>
    <n v="0"/>
    <n v="0"/>
    <n v="0"/>
    <n v="0"/>
    <n v="0"/>
    <n v="0"/>
    <m/>
    <n v="66.33"/>
    <n v="0"/>
    <n v="0"/>
    <n v="0"/>
    <n v="0"/>
    <n v="0"/>
    <m/>
    <m/>
    <m/>
    <m/>
    <m/>
    <m/>
    <m/>
    <m/>
    <m/>
    <n v="0"/>
  </r>
  <r>
    <x v="0"/>
    <x v="2"/>
    <x v="19"/>
    <x v="2"/>
    <n v="25578102"/>
    <n v="245123"/>
    <n v="11331151"/>
    <n v="6978305"/>
    <n v="0"/>
    <n v="0"/>
    <n v="0"/>
    <n v="0"/>
    <n v="0"/>
    <n v="0"/>
    <n v="0"/>
    <n v="0"/>
    <n v="0"/>
    <n v="0"/>
    <m/>
    <n v="65.94"/>
    <n v="0"/>
    <n v="0"/>
    <n v="0"/>
    <n v="0"/>
    <n v="0"/>
    <m/>
    <m/>
    <m/>
    <m/>
    <m/>
    <m/>
    <m/>
    <m/>
    <m/>
    <n v="0"/>
  </r>
  <r>
    <x v="0"/>
    <x v="2"/>
    <x v="20"/>
    <x v="2"/>
    <n v="9851393"/>
    <n v="1937617"/>
    <n v="43639244"/>
    <n v="17966234"/>
    <n v="0"/>
    <n v="0"/>
    <n v="0"/>
    <n v="0"/>
    <n v="0"/>
    <n v="0"/>
    <n v="0"/>
    <n v="0"/>
    <n v="0"/>
    <n v="0"/>
    <m/>
    <n v="57.77"/>
    <n v="0"/>
    <n v="0"/>
    <n v="0"/>
    <n v="0"/>
    <n v="0"/>
    <m/>
    <m/>
    <m/>
    <m/>
    <m/>
    <m/>
    <m/>
    <m/>
    <m/>
    <n v="0"/>
  </r>
  <r>
    <x v="0"/>
    <x v="2"/>
    <x v="21"/>
    <x v="2"/>
    <n v="21565152"/>
    <n v="1604124"/>
    <n v="29955275"/>
    <n v="17193180"/>
    <n v="0"/>
    <n v="0"/>
    <n v="0"/>
    <n v="0"/>
    <n v="0"/>
    <n v="0"/>
    <n v="0"/>
    <n v="0"/>
    <n v="0"/>
    <n v="0"/>
    <m/>
    <n v="63.59"/>
    <n v="0"/>
    <n v="0"/>
    <n v="0"/>
    <n v="0"/>
    <n v="0"/>
    <m/>
    <m/>
    <m/>
    <m/>
    <m/>
    <m/>
    <m/>
    <m/>
    <m/>
    <n v="0"/>
  </r>
  <r>
    <x v="0"/>
    <x v="3"/>
    <x v="22"/>
    <x v="2"/>
    <n v="21224242"/>
    <n v="1112998"/>
    <n v="55301091"/>
    <n v="12006029"/>
    <n v="0"/>
    <n v="0"/>
    <n v="0"/>
    <n v="0"/>
    <n v="0"/>
    <n v="0"/>
    <n v="0"/>
    <n v="0"/>
    <n v="0"/>
    <n v="0"/>
    <m/>
    <n v="65.42"/>
    <n v="0"/>
    <n v="0"/>
    <n v="0"/>
    <n v="0"/>
    <n v="0"/>
    <m/>
    <m/>
    <m/>
    <m/>
    <m/>
    <m/>
    <m/>
    <m/>
    <m/>
    <n v="0"/>
  </r>
  <r>
    <x v="0"/>
    <x v="3"/>
    <x v="23"/>
    <x v="2"/>
    <n v="32269047"/>
    <n v="559743"/>
    <m/>
    <n v="26397021"/>
    <n v="0"/>
    <n v="0"/>
    <n v="0"/>
    <n v="0"/>
    <n v="0"/>
    <n v="0"/>
    <n v="0"/>
    <n v="0"/>
    <n v="0"/>
    <n v="0"/>
    <m/>
    <n v="66.06"/>
    <n v="0"/>
    <n v="0"/>
    <n v="0"/>
    <n v="0"/>
    <n v="0"/>
    <m/>
    <m/>
    <m/>
    <m/>
    <m/>
    <m/>
    <m/>
    <m/>
    <m/>
    <n v="0"/>
  </r>
  <r>
    <x v="0"/>
    <x v="3"/>
    <x v="24"/>
    <x v="2"/>
    <n v="46508531"/>
    <n v="259919"/>
    <n v="1705607"/>
    <n v="14828820"/>
    <n v="0"/>
    <n v="0"/>
    <n v="0"/>
    <n v="0"/>
    <n v="0"/>
    <n v="0"/>
    <n v="0"/>
    <n v="0"/>
    <n v="0"/>
    <n v="0"/>
    <m/>
    <n v="55.27"/>
    <n v="0"/>
    <n v="0"/>
    <n v="0"/>
    <n v="0"/>
    <n v="0"/>
    <m/>
    <m/>
    <m/>
    <m/>
    <m/>
    <m/>
    <m/>
    <m/>
    <m/>
    <n v="0"/>
  </r>
  <r>
    <x v="0"/>
    <x v="3"/>
    <x v="25"/>
    <x v="2"/>
    <n v="16763028"/>
    <n v="1488648"/>
    <n v="17961427"/>
    <n v="13937027"/>
    <n v="0"/>
    <n v="0"/>
    <n v="0"/>
    <n v="0"/>
    <n v="0"/>
    <n v="0"/>
    <n v="0"/>
    <n v="0"/>
    <n v="0"/>
    <n v="0"/>
    <m/>
    <n v="65.73"/>
    <n v="0"/>
    <n v="0"/>
    <n v="0"/>
    <n v="0"/>
    <n v="0"/>
    <m/>
    <m/>
    <m/>
    <m/>
    <m/>
    <m/>
    <m/>
    <m/>
    <m/>
    <n v="0"/>
  </r>
  <r>
    <x v="0"/>
    <x v="3"/>
    <x v="26"/>
    <x v="2"/>
    <n v="5156579"/>
    <n v="1104432"/>
    <n v="57162866"/>
    <n v="12136344"/>
    <n v="0"/>
    <n v="0"/>
    <n v="0"/>
    <n v="0"/>
    <n v="0"/>
    <n v="0"/>
    <n v="0"/>
    <n v="0"/>
    <n v="0"/>
    <n v="0"/>
    <m/>
    <n v="65.739999999999995"/>
    <n v="0"/>
    <n v="0"/>
    <n v="0"/>
    <n v="0"/>
    <n v="0"/>
    <m/>
    <m/>
    <m/>
    <m/>
    <m/>
    <m/>
    <m/>
    <m/>
    <m/>
    <n v="0"/>
  </r>
  <r>
    <x v="0"/>
    <x v="3"/>
    <x v="27"/>
    <x v="2"/>
    <n v="11373999"/>
    <n v="1120123"/>
    <m/>
    <n v="13014243"/>
    <n v="0"/>
    <n v="0"/>
    <n v="0"/>
    <n v="0"/>
    <n v="0"/>
    <n v="0"/>
    <n v="0"/>
    <n v="0"/>
    <n v="0"/>
    <n v="0"/>
    <m/>
    <n v="65.599999999999994"/>
    <n v="0"/>
    <n v="0"/>
    <n v="0"/>
    <n v="0"/>
    <n v="0"/>
    <m/>
    <m/>
    <m/>
    <m/>
    <m/>
    <m/>
    <m/>
    <m/>
    <m/>
    <n v="0"/>
  </r>
  <r>
    <x v="0"/>
    <x v="3"/>
    <x v="28"/>
    <x v="2"/>
    <n v="39781886"/>
    <n v="984165"/>
    <m/>
    <n v="13281077"/>
    <n v="0"/>
    <n v="0"/>
    <n v="0"/>
    <n v="0"/>
    <n v="0"/>
    <n v="0"/>
    <n v="0"/>
    <n v="0"/>
    <n v="0"/>
    <n v="0"/>
    <m/>
    <n v="65.239999999999995"/>
    <n v="0"/>
    <n v="0"/>
    <n v="0"/>
    <n v="0"/>
    <n v="0"/>
    <m/>
    <m/>
    <m/>
    <m/>
    <m/>
    <m/>
    <m/>
    <m/>
    <m/>
    <n v="0"/>
  </r>
  <r>
    <x v="0"/>
    <x v="0"/>
    <x v="0"/>
    <x v="3"/>
    <m/>
    <n v="0"/>
    <n v="0"/>
    <n v="0"/>
    <n v="0"/>
    <n v="0"/>
    <n v="0"/>
    <n v="0"/>
    <n v="0"/>
    <n v="0"/>
    <n v="0"/>
    <n v="0"/>
    <n v="0"/>
    <n v="0"/>
    <m/>
    <n v="0"/>
    <n v="0"/>
    <n v="0"/>
    <n v="0"/>
    <n v="0"/>
    <n v="0"/>
    <m/>
    <m/>
    <m/>
    <m/>
    <m/>
    <m/>
    <m/>
    <m/>
    <m/>
    <n v="0"/>
  </r>
  <r>
    <x v="0"/>
    <x v="0"/>
    <x v="1"/>
    <x v="3"/>
    <m/>
    <n v="0"/>
    <n v="0"/>
    <n v="0"/>
    <n v="0"/>
    <n v="0"/>
    <n v="0"/>
    <n v="0"/>
    <n v="0"/>
    <n v="0"/>
    <n v="0"/>
    <n v="0"/>
    <n v="0"/>
    <n v="0"/>
    <m/>
    <n v="0"/>
    <n v="0"/>
    <n v="0"/>
    <n v="0"/>
    <n v="0"/>
    <n v="0"/>
    <m/>
    <m/>
    <m/>
    <m/>
    <m/>
    <m/>
    <m/>
    <m/>
    <m/>
    <n v="0"/>
  </r>
  <r>
    <x v="0"/>
    <x v="0"/>
    <x v="2"/>
    <x v="3"/>
    <m/>
    <n v="0"/>
    <n v="0"/>
    <n v="0"/>
    <n v="0"/>
    <n v="0"/>
    <n v="0"/>
    <n v="0"/>
    <n v="0"/>
    <n v="0"/>
    <n v="0"/>
    <n v="0"/>
    <n v="0"/>
    <n v="0"/>
    <m/>
    <n v="0"/>
    <n v="0"/>
    <n v="0"/>
    <n v="0"/>
    <n v="0"/>
    <n v="0"/>
    <m/>
    <m/>
    <m/>
    <m/>
    <m/>
    <m/>
    <m/>
    <m/>
    <m/>
    <n v="0"/>
  </r>
  <r>
    <x v="0"/>
    <x v="0"/>
    <x v="3"/>
    <x v="3"/>
    <m/>
    <n v="0"/>
    <n v="0"/>
    <n v="0"/>
    <n v="0"/>
    <n v="0"/>
    <n v="0"/>
    <n v="0"/>
    <n v="0"/>
    <n v="0"/>
    <n v="0"/>
    <n v="0"/>
    <n v="0"/>
    <n v="0"/>
    <m/>
    <n v="0"/>
    <n v="0"/>
    <n v="0"/>
    <n v="0"/>
    <n v="0"/>
    <n v="0"/>
    <m/>
    <m/>
    <m/>
    <m/>
    <m/>
    <m/>
    <m/>
    <m/>
    <m/>
    <n v="0"/>
  </r>
  <r>
    <x v="0"/>
    <x v="0"/>
    <x v="4"/>
    <x v="3"/>
    <m/>
    <n v="0"/>
    <n v="0"/>
    <n v="0"/>
    <n v="0"/>
    <n v="0"/>
    <n v="0"/>
    <n v="0"/>
    <n v="0"/>
    <n v="0"/>
    <n v="0"/>
    <n v="0"/>
    <n v="0"/>
    <n v="0"/>
    <m/>
    <n v="0"/>
    <n v="0"/>
    <n v="0"/>
    <n v="0"/>
    <n v="0"/>
    <n v="0"/>
    <m/>
    <m/>
    <m/>
    <m/>
    <m/>
    <m/>
    <m/>
    <m/>
    <m/>
    <n v="0"/>
  </r>
  <r>
    <x v="0"/>
    <x v="0"/>
    <x v="5"/>
    <x v="3"/>
    <m/>
    <n v="0"/>
    <n v="0"/>
    <n v="0"/>
    <n v="0"/>
    <n v="0"/>
    <n v="0"/>
    <n v="0"/>
    <n v="0"/>
    <n v="0"/>
    <n v="0"/>
    <n v="0"/>
    <n v="0"/>
    <n v="0"/>
    <m/>
    <n v="0"/>
    <n v="0"/>
    <n v="0"/>
    <n v="0"/>
    <n v="0"/>
    <n v="0"/>
    <m/>
    <m/>
    <m/>
    <m/>
    <m/>
    <m/>
    <m/>
    <m/>
    <m/>
    <n v="0"/>
  </r>
  <r>
    <x v="0"/>
    <x v="0"/>
    <x v="6"/>
    <x v="3"/>
    <n v="83457"/>
    <n v="0"/>
    <n v="0"/>
    <n v="0"/>
    <n v="0"/>
    <n v="0"/>
    <n v="0"/>
    <n v="0"/>
    <n v="0"/>
    <n v="0"/>
    <n v="0"/>
    <n v="0"/>
    <n v="0"/>
    <n v="0"/>
    <m/>
    <n v="0"/>
    <n v="0"/>
    <n v="0"/>
    <n v="0"/>
    <n v="0"/>
    <n v="0"/>
    <m/>
    <m/>
    <m/>
    <m/>
    <m/>
    <m/>
    <m/>
    <m/>
    <m/>
    <n v="0"/>
  </r>
  <r>
    <x v="0"/>
    <x v="0"/>
    <x v="7"/>
    <x v="3"/>
    <m/>
    <n v="0"/>
    <n v="0"/>
    <n v="0"/>
    <n v="0"/>
    <n v="0"/>
    <n v="0"/>
    <n v="0"/>
    <n v="0"/>
    <n v="0"/>
    <n v="0"/>
    <n v="0"/>
    <n v="0"/>
    <n v="0"/>
    <m/>
    <n v="0"/>
    <n v="0"/>
    <n v="0"/>
    <n v="0"/>
    <n v="0"/>
    <n v="0"/>
    <m/>
    <m/>
    <m/>
    <m/>
    <m/>
    <m/>
    <m/>
    <m/>
    <m/>
    <n v="0"/>
  </r>
  <r>
    <x v="0"/>
    <x v="1"/>
    <x v="8"/>
    <x v="3"/>
    <m/>
    <n v="0"/>
    <n v="0"/>
    <n v="0"/>
    <n v="0"/>
    <n v="0"/>
    <n v="0"/>
    <n v="0"/>
    <n v="0"/>
    <n v="0"/>
    <n v="0"/>
    <n v="0"/>
    <n v="0"/>
    <n v="0"/>
    <m/>
    <n v="0"/>
    <n v="0"/>
    <n v="0"/>
    <n v="0"/>
    <n v="0"/>
    <n v="0"/>
    <m/>
    <m/>
    <m/>
    <m/>
    <m/>
    <m/>
    <m/>
    <m/>
    <m/>
    <n v="0"/>
  </r>
  <r>
    <x v="0"/>
    <x v="1"/>
    <x v="9"/>
    <x v="3"/>
    <n v="256111"/>
    <n v="0"/>
    <n v="0"/>
    <n v="0"/>
    <n v="0"/>
    <n v="0"/>
    <n v="0"/>
    <n v="0"/>
    <n v="0"/>
    <n v="0"/>
    <n v="0"/>
    <n v="0"/>
    <n v="0"/>
    <n v="0"/>
    <m/>
    <n v="0"/>
    <n v="0"/>
    <n v="0"/>
    <n v="0"/>
    <n v="0"/>
    <n v="0"/>
    <m/>
    <m/>
    <m/>
    <m/>
    <m/>
    <m/>
    <m/>
    <m/>
    <m/>
    <n v="0"/>
  </r>
  <r>
    <x v="0"/>
    <x v="1"/>
    <x v="10"/>
    <x v="3"/>
    <m/>
    <n v="0"/>
    <n v="0"/>
    <n v="0"/>
    <n v="0"/>
    <n v="0"/>
    <n v="0"/>
    <n v="0"/>
    <n v="0"/>
    <n v="0"/>
    <n v="0"/>
    <n v="0"/>
    <n v="0"/>
    <n v="0"/>
    <m/>
    <n v="0"/>
    <n v="0"/>
    <n v="0"/>
    <n v="0"/>
    <n v="0"/>
    <n v="0"/>
    <m/>
    <m/>
    <m/>
    <m/>
    <m/>
    <m/>
    <m/>
    <m/>
    <m/>
    <n v="0"/>
  </r>
  <r>
    <x v="0"/>
    <x v="1"/>
    <x v="11"/>
    <x v="3"/>
    <m/>
    <n v="0"/>
    <n v="0"/>
    <n v="0"/>
    <n v="0"/>
    <n v="0"/>
    <n v="0"/>
    <n v="0"/>
    <n v="0"/>
    <n v="0"/>
    <n v="0"/>
    <n v="0"/>
    <n v="0"/>
    <n v="0"/>
    <m/>
    <n v="0"/>
    <n v="0"/>
    <n v="0"/>
    <n v="0"/>
    <n v="0"/>
    <n v="0"/>
    <m/>
    <m/>
    <m/>
    <m/>
    <m/>
    <m/>
    <m/>
    <m/>
    <m/>
    <n v="0"/>
  </r>
  <r>
    <x v="0"/>
    <x v="1"/>
    <x v="12"/>
    <x v="3"/>
    <m/>
    <n v="0"/>
    <n v="0"/>
    <n v="0"/>
    <n v="0"/>
    <n v="0"/>
    <n v="0"/>
    <n v="0"/>
    <n v="0"/>
    <n v="0"/>
    <n v="0"/>
    <n v="0"/>
    <n v="0"/>
    <n v="0"/>
    <m/>
    <n v="0"/>
    <n v="0"/>
    <n v="0"/>
    <n v="0"/>
    <n v="0"/>
    <n v="0"/>
    <m/>
    <m/>
    <m/>
    <m/>
    <m/>
    <m/>
    <m/>
    <m/>
    <m/>
    <n v="0"/>
  </r>
  <r>
    <x v="0"/>
    <x v="1"/>
    <x v="13"/>
    <x v="3"/>
    <m/>
    <n v="0"/>
    <n v="0"/>
    <n v="0"/>
    <n v="0"/>
    <n v="0"/>
    <n v="0"/>
    <n v="0"/>
    <n v="0"/>
    <n v="0"/>
    <n v="0"/>
    <n v="0"/>
    <n v="0"/>
    <n v="0"/>
    <m/>
    <n v="0"/>
    <n v="0"/>
    <n v="0"/>
    <n v="0"/>
    <n v="0"/>
    <n v="0"/>
    <m/>
    <m/>
    <m/>
    <m/>
    <m/>
    <m/>
    <m/>
    <m/>
    <m/>
    <n v="0"/>
  </r>
  <r>
    <x v="0"/>
    <x v="1"/>
    <x v="14"/>
    <x v="3"/>
    <m/>
    <n v="0"/>
    <n v="0"/>
    <n v="0"/>
    <n v="0"/>
    <n v="0"/>
    <n v="0"/>
    <n v="0"/>
    <n v="0"/>
    <n v="0"/>
    <n v="0"/>
    <n v="0"/>
    <n v="0"/>
    <n v="0"/>
    <m/>
    <n v="0"/>
    <n v="0"/>
    <n v="0"/>
    <n v="0"/>
    <n v="0"/>
    <n v="0"/>
    <m/>
    <m/>
    <m/>
    <m/>
    <m/>
    <m/>
    <m/>
    <m/>
    <m/>
    <n v="0"/>
  </r>
  <r>
    <x v="0"/>
    <x v="2"/>
    <x v="15"/>
    <x v="3"/>
    <m/>
    <n v="0"/>
    <n v="0"/>
    <n v="0"/>
    <n v="0"/>
    <n v="0"/>
    <n v="0"/>
    <n v="0"/>
    <n v="0"/>
    <n v="0"/>
    <n v="0"/>
    <n v="0"/>
    <n v="0"/>
    <n v="0"/>
    <m/>
    <n v="0"/>
    <n v="0"/>
    <n v="0"/>
    <n v="0"/>
    <n v="0"/>
    <n v="0"/>
    <m/>
    <m/>
    <m/>
    <m/>
    <m/>
    <m/>
    <m/>
    <m/>
    <m/>
    <n v="0"/>
  </r>
  <r>
    <x v="0"/>
    <x v="2"/>
    <x v="16"/>
    <x v="3"/>
    <m/>
    <n v="0"/>
    <n v="0"/>
    <n v="0"/>
    <n v="0"/>
    <n v="0"/>
    <n v="0"/>
    <n v="0"/>
    <n v="0"/>
    <n v="0"/>
    <n v="0"/>
    <n v="0"/>
    <n v="0"/>
    <n v="0"/>
    <m/>
    <n v="0"/>
    <n v="0"/>
    <n v="0"/>
    <n v="0"/>
    <n v="0"/>
    <n v="0"/>
    <m/>
    <m/>
    <m/>
    <m/>
    <m/>
    <m/>
    <m/>
    <m/>
    <m/>
    <n v="0"/>
  </r>
  <r>
    <x v="0"/>
    <x v="2"/>
    <x v="17"/>
    <x v="3"/>
    <m/>
    <n v="0"/>
    <n v="0"/>
    <n v="0"/>
    <n v="0"/>
    <n v="0"/>
    <n v="0"/>
    <n v="0"/>
    <n v="0"/>
    <n v="0"/>
    <n v="0"/>
    <n v="0"/>
    <n v="0"/>
    <n v="0"/>
    <m/>
    <n v="0"/>
    <n v="0"/>
    <n v="0"/>
    <n v="0"/>
    <n v="0"/>
    <n v="0"/>
    <m/>
    <m/>
    <m/>
    <m/>
    <m/>
    <m/>
    <m/>
    <m/>
    <m/>
    <n v="0"/>
  </r>
  <r>
    <x v="0"/>
    <x v="2"/>
    <x v="18"/>
    <x v="3"/>
    <m/>
    <n v="0"/>
    <n v="0"/>
    <n v="0"/>
    <n v="0"/>
    <n v="0"/>
    <n v="0"/>
    <n v="0"/>
    <n v="0"/>
    <n v="0"/>
    <n v="0"/>
    <n v="0"/>
    <n v="0"/>
    <n v="0"/>
    <m/>
    <n v="0"/>
    <n v="0"/>
    <n v="0"/>
    <n v="0"/>
    <n v="0"/>
    <n v="0"/>
    <m/>
    <m/>
    <m/>
    <m/>
    <m/>
    <m/>
    <m/>
    <m/>
    <m/>
    <n v="0"/>
  </r>
  <r>
    <x v="0"/>
    <x v="2"/>
    <x v="19"/>
    <x v="3"/>
    <m/>
    <n v="0"/>
    <n v="0"/>
    <n v="0"/>
    <n v="0"/>
    <n v="0"/>
    <n v="0"/>
    <n v="0"/>
    <n v="0"/>
    <n v="0"/>
    <n v="0"/>
    <n v="0"/>
    <n v="0"/>
    <n v="0"/>
    <m/>
    <n v="0"/>
    <n v="0"/>
    <n v="0"/>
    <n v="0"/>
    <n v="0"/>
    <n v="0"/>
    <m/>
    <m/>
    <m/>
    <m/>
    <m/>
    <m/>
    <m/>
    <m/>
    <m/>
    <n v="0"/>
  </r>
  <r>
    <x v="0"/>
    <x v="2"/>
    <x v="20"/>
    <x v="3"/>
    <m/>
    <n v="0"/>
    <n v="0"/>
    <n v="0"/>
    <n v="0"/>
    <n v="0"/>
    <n v="0"/>
    <n v="0"/>
    <n v="0"/>
    <n v="0"/>
    <n v="0"/>
    <n v="0"/>
    <n v="0"/>
    <n v="0"/>
    <m/>
    <n v="0"/>
    <n v="0"/>
    <n v="0"/>
    <n v="0"/>
    <n v="0"/>
    <n v="0"/>
    <m/>
    <m/>
    <m/>
    <m/>
    <m/>
    <m/>
    <m/>
    <m/>
    <m/>
    <n v="0"/>
  </r>
  <r>
    <x v="0"/>
    <x v="2"/>
    <x v="21"/>
    <x v="3"/>
    <m/>
    <n v="0"/>
    <n v="0"/>
    <n v="0"/>
    <n v="0"/>
    <n v="0"/>
    <n v="0"/>
    <n v="0"/>
    <n v="0"/>
    <n v="0"/>
    <n v="0"/>
    <n v="0"/>
    <n v="0"/>
    <n v="0"/>
    <m/>
    <n v="0"/>
    <n v="0"/>
    <n v="0"/>
    <n v="0"/>
    <n v="0"/>
    <n v="0"/>
    <m/>
    <m/>
    <m/>
    <m/>
    <m/>
    <m/>
    <m/>
    <m/>
    <m/>
    <n v="0"/>
  </r>
  <r>
    <x v="0"/>
    <x v="3"/>
    <x v="22"/>
    <x v="3"/>
    <m/>
    <n v="0"/>
    <n v="0"/>
    <n v="0"/>
    <n v="0"/>
    <n v="0"/>
    <n v="0"/>
    <n v="0"/>
    <n v="0"/>
    <n v="0"/>
    <n v="0"/>
    <n v="0"/>
    <n v="0"/>
    <n v="0"/>
    <m/>
    <n v="0"/>
    <n v="0"/>
    <n v="0"/>
    <n v="0"/>
    <n v="0"/>
    <n v="0"/>
    <m/>
    <m/>
    <m/>
    <m/>
    <m/>
    <m/>
    <m/>
    <m/>
    <m/>
    <n v="0"/>
  </r>
  <r>
    <x v="0"/>
    <x v="3"/>
    <x v="23"/>
    <x v="3"/>
    <m/>
    <n v="0"/>
    <n v="0"/>
    <n v="0"/>
    <n v="0"/>
    <n v="0"/>
    <n v="0"/>
    <n v="0"/>
    <n v="0"/>
    <n v="0"/>
    <n v="0"/>
    <n v="0"/>
    <n v="0"/>
    <n v="0"/>
    <m/>
    <n v="0"/>
    <n v="0"/>
    <n v="0"/>
    <n v="0"/>
    <n v="0"/>
    <n v="0"/>
    <m/>
    <m/>
    <m/>
    <m/>
    <m/>
    <m/>
    <m/>
    <m/>
    <m/>
    <n v="0"/>
  </r>
  <r>
    <x v="0"/>
    <x v="3"/>
    <x v="24"/>
    <x v="3"/>
    <m/>
    <n v="0"/>
    <n v="0"/>
    <n v="0"/>
    <n v="0"/>
    <n v="0"/>
    <n v="0"/>
    <n v="0"/>
    <n v="0"/>
    <n v="0"/>
    <n v="0"/>
    <n v="0"/>
    <n v="0"/>
    <n v="0"/>
    <m/>
    <n v="0"/>
    <n v="0"/>
    <n v="0"/>
    <n v="0"/>
    <n v="0"/>
    <n v="0"/>
    <m/>
    <m/>
    <m/>
    <m/>
    <m/>
    <m/>
    <m/>
    <m/>
    <m/>
    <n v="0"/>
  </r>
  <r>
    <x v="0"/>
    <x v="3"/>
    <x v="25"/>
    <x v="3"/>
    <m/>
    <n v="0"/>
    <n v="0"/>
    <n v="0"/>
    <n v="0"/>
    <n v="0"/>
    <n v="0"/>
    <n v="0"/>
    <n v="0"/>
    <n v="0"/>
    <n v="0"/>
    <n v="0"/>
    <n v="0"/>
    <n v="0"/>
    <m/>
    <n v="0"/>
    <n v="0"/>
    <n v="0"/>
    <n v="0"/>
    <n v="0"/>
    <n v="0"/>
    <m/>
    <m/>
    <m/>
    <m/>
    <m/>
    <m/>
    <m/>
    <m/>
    <m/>
    <n v="0"/>
  </r>
  <r>
    <x v="0"/>
    <x v="3"/>
    <x v="26"/>
    <x v="3"/>
    <m/>
    <n v="0"/>
    <n v="0"/>
    <n v="0"/>
    <n v="0"/>
    <n v="0"/>
    <n v="0"/>
    <n v="0"/>
    <n v="0"/>
    <n v="0"/>
    <n v="0"/>
    <n v="0"/>
    <n v="0"/>
    <n v="0"/>
    <m/>
    <n v="0"/>
    <n v="0"/>
    <n v="0"/>
    <n v="0"/>
    <n v="0"/>
    <n v="0"/>
    <m/>
    <m/>
    <m/>
    <m/>
    <m/>
    <m/>
    <m/>
    <m/>
    <m/>
    <n v="0"/>
  </r>
  <r>
    <x v="0"/>
    <x v="3"/>
    <x v="27"/>
    <x v="3"/>
    <m/>
    <n v="0"/>
    <n v="0"/>
    <n v="0"/>
    <n v="0"/>
    <n v="0"/>
    <n v="0"/>
    <n v="0"/>
    <n v="0"/>
    <n v="0"/>
    <n v="0"/>
    <n v="0"/>
    <n v="0"/>
    <n v="0"/>
    <m/>
    <n v="0"/>
    <n v="0"/>
    <n v="0"/>
    <n v="0"/>
    <n v="0"/>
    <n v="0"/>
    <m/>
    <m/>
    <m/>
    <m/>
    <m/>
    <m/>
    <m/>
    <m/>
    <m/>
    <n v="0"/>
  </r>
  <r>
    <x v="0"/>
    <x v="3"/>
    <x v="28"/>
    <x v="3"/>
    <n v="86026"/>
    <n v="0"/>
    <n v="0"/>
    <n v="0"/>
    <n v="0"/>
    <n v="0"/>
    <n v="0"/>
    <n v="0"/>
    <n v="0"/>
    <n v="0"/>
    <n v="0"/>
    <n v="0"/>
    <n v="0"/>
    <n v="0"/>
    <m/>
    <n v="0"/>
    <n v="0"/>
    <n v="0"/>
    <n v="0"/>
    <n v="0"/>
    <n v="0"/>
    <m/>
    <m/>
    <m/>
    <m/>
    <m/>
    <m/>
    <m/>
    <m/>
    <m/>
    <n v="0"/>
  </r>
  <r>
    <x v="0"/>
    <x v="0"/>
    <x v="0"/>
    <x v="4"/>
    <n v="15616915"/>
    <n v="0"/>
    <n v="3127905"/>
    <n v="0"/>
    <n v="0"/>
    <n v="0"/>
    <n v="0"/>
    <n v="0"/>
    <n v="0"/>
    <n v="0"/>
    <n v="0"/>
    <n v="0"/>
    <n v="0"/>
    <n v="0"/>
    <m/>
    <n v="0"/>
    <n v="0"/>
    <n v="0"/>
    <n v="0"/>
    <n v="0"/>
    <n v="0"/>
    <m/>
    <m/>
    <m/>
    <m/>
    <m/>
    <m/>
    <m/>
    <m/>
    <m/>
    <n v="0"/>
  </r>
  <r>
    <x v="0"/>
    <x v="0"/>
    <x v="1"/>
    <x v="4"/>
    <m/>
    <n v="9760613"/>
    <n v="4337908"/>
    <n v="0"/>
    <n v="0"/>
    <n v="0"/>
    <n v="0"/>
    <n v="0"/>
    <n v="0"/>
    <n v="0"/>
    <n v="0"/>
    <n v="0"/>
    <n v="0"/>
    <n v="0"/>
    <m/>
    <n v="0"/>
    <n v="0"/>
    <n v="0"/>
    <n v="0"/>
    <n v="0"/>
    <n v="0"/>
    <m/>
    <m/>
    <m/>
    <m/>
    <m/>
    <m/>
    <m/>
    <m/>
    <m/>
    <n v="0"/>
  </r>
  <r>
    <x v="0"/>
    <x v="0"/>
    <x v="2"/>
    <x v="4"/>
    <n v="17450000"/>
    <n v="0"/>
    <n v="5495234"/>
    <n v="0"/>
    <n v="0"/>
    <n v="0"/>
    <n v="0"/>
    <n v="0"/>
    <n v="0"/>
    <n v="0"/>
    <n v="0"/>
    <n v="0"/>
    <n v="0"/>
    <n v="0"/>
    <m/>
    <n v="0"/>
    <n v="0"/>
    <n v="0"/>
    <n v="0"/>
    <n v="0"/>
    <n v="0"/>
    <m/>
    <m/>
    <m/>
    <m/>
    <m/>
    <m/>
    <m/>
    <m/>
    <m/>
    <n v="0"/>
  </r>
  <r>
    <x v="0"/>
    <x v="0"/>
    <x v="3"/>
    <x v="4"/>
    <m/>
    <n v="0"/>
    <n v="4792170"/>
    <n v="0"/>
    <n v="0"/>
    <n v="0"/>
    <n v="0"/>
    <n v="0"/>
    <n v="0"/>
    <n v="0"/>
    <n v="0"/>
    <n v="0"/>
    <n v="0"/>
    <n v="0"/>
    <m/>
    <n v="0"/>
    <n v="0"/>
    <n v="0"/>
    <n v="0"/>
    <n v="0"/>
    <n v="0"/>
    <m/>
    <m/>
    <m/>
    <m/>
    <m/>
    <m/>
    <m/>
    <m/>
    <m/>
    <n v="0"/>
  </r>
  <r>
    <x v="0"/>
    <x v="0"/>
    <x v="4"/>
    <x v="4"/>
    <n v="5520031"/>
    <n v="0"/>
    <n v="0"/>
    <n v="0"/>
    <n v="0"/>
    <n v="0"/>
    <n v="0"/>
    <n v="0"/>
    <n v="0"/>
    <n v="0"/>
    <n v="0"/>
    <n v="0"/>
    <n v="0"/>
    <n v="0"/>
    <m/>
    <n v="0"/>
    <n v="0"/>
    <n v="0"/>
    <n v="0"/>
    <n v="0"/>
    <n v="0"/>
    <m/>
    <m/>
    <m/>
    <m/>
    <m/>
    <m/>
    <m/>
    <m/>
    <m/>
    <n v="0"/>
  </r>
  <r>
    <x v="0"/>
    <x v="0"/>
    <x v="5"/>
    <x v="4"/>
    <m/>
    <n v="0"/>
    <n v="0"/>
    <n v="0"/>
    <n v="0"/>
    <n v="0"/>
    <n v="0"/>
    <n v="0"/>
    <n v="0"/>
    <n v="0"/>
    <n v="0"/>
    <n v="0"/>
    <n v="0"/>
    <n v="0"/>
    <m/>
    <n v="0"/>
    <n v="0"/>
    <n v="0"/>
    <n v="0"/>
    <n v="0"/>
    <n v="0"/>
    <m/>
    <m/>
    <m/>
    <m/>
    <m/>
    <m/>
    <m/>
    <m/>
    <m/>
    <n v="0"/>
  </r>
  <r>
    <x v="0"/>
    <x v="0"/>
    <x v="6"/>
    <x v="4"/>
    <n v="8742128"/>
    <n v="8519000"/>
    <n v="10685800"/>
    <n v="0"/>
    <n v="0"/>
    <n v="0"/>
    <n v="0"/>
    <n v="0"/>
    <n v="0"/>
    <n v="0"/>
    <n v="0"/>
    <n v="0"/>
    <n v="0"/>
    <n v="0"/>
    <m/>
    <n v="0"/>
    <n v="0"/>
    <n v="0"/>
    <n v="0"/>
    <n v="0"/>
    <n v="0"/>
    <m/>
    <m/>
    <m/>
    <m/>
    <m/>
    <m/>
    <m/>
    <m/>
    <m/>
    <n v="0"/>
  </r>
  <r>
    <x v="0"/>
    <x v="0"/>
    <x v="7"/>
    <x v="4"/>
    <m/>
    <n v="0"/>
    <n v="6155027"/>
    <n v="0"/>
    <n v="0"/>
    <n v="0"/>
    <n v="0"/>
    <n v="0"/>
    <n v="0"/>
    <n v="0"/>
    <n v="0"/>
    <n v="0"/>
    <n v="0"/>
    <n v="0"/>
    <m/>
    <n v="0"/>
    <n v="0"/>
    <n v="0"/>
    <n v="0"/>
    <n v="0"/>
    <n v="0"/>
    <m/>
    <m/>
    <m/>
    <m/>
    <m/>
    <m/>
    <m/>
    <m/>
    <m/>
    <n v="0"/>
  </r>
  <r>
    <x v="0"/>
    <x v="1"/>
    <x v="8"/>
    <x v="4"/>
    <m/>
    <n v="13212981"/>
    <n v="3684618"/>
    <n v="0"/>
    <n v="0"/>
    <n v="0"/>
    <n v="0"/>
    <n v="0"/>
    <n v="0"/>
    <n v="0"/>
    <n v="0"/>
    <n v="0"/>
    <n v="0"/>
    <n v="0"/>
    <m/>
    <n v="0"/>
    <n v="0"/>
    <n v="0"/>
    <n v="0"/>
    <n v="0"/>
    <n v="0"/>
    <m/>
    <m/>
    <m/>
    <m/>
    <m/>
    <m/>
    <m/>
    <m/>
    <m/>
    <n v="0"/>
  </r>
  <r>
    <x v="0"/>
    <x v="1"/>
    <x v="9"/>
    <x v="4"/>
    <n v="12911524"/>
    <n v="0"/>
    <n v="1553999"/>
    <n v="0"/>
    <n v="0"/>
    <n v="0"/>
    <n v="0"/>
    <n v="0"/>
    <n v="0"/>
    <n v="0"/>
    <n v="0"/>
    <n v="0"/>
    <n v="0"/>
    <n v="0"/>
    <m/>
    <n v="0"/>
    <n v="0"/>
    <n v="0"/>
    <n v="0"/>
    <n v="0"/>
    <n v="0"/>
    <m/>
    <m/>
    <m/>
    <m/>
    <m/>
    <m/>
    <m/>
    <m/>
    <m/>
    <n v="0"/>
  </r>
  <r>
    <x v="0"/>
    <x v="1"/>
    <x v="10"/>
    <x v="4"/>
    <m/>
    <n v="0"/>
    <n v="5997459"/>
    <n v="0"/>
    <n v="0"/>
    <n v="0"/>
    <n v="0"/>
    <n v="0"/>
    <n v="0"/>
    <n v="0"/>
    <n v="0"/>
    <n v="0"/>
    <n v="0"/>
    <n v="0"/>
    <m/>
    <n v="0"/>
    <n v="0"/>
    <n v="0"/>
    <n v="0"/>
    <n v="0"/>
    <n v="0"/>
    <m/>
    <m/>
    <m/>
    <m/>
    <m/>
    <m/>
    <m/>
    <m/>
    <m/>
    <n v="0"/>
  </r>
  <r>
    <x v="0"/>
    <x v="1"/>
    <x v="11"/>
    <x v="4"/>
    <m/>
    <n v="0"/>
    <n v="0"/>
    <n v="0"/>
    <n v="0"/>
    <n v="0"/>
    <n v="0"/>
    <n v="0"/>
    <n v="0"/>
    <n v="0"/>
    <n v="0"/>
    <n v="0"/>
    <n v="0"/>
    <n v="0"/>
    <m/>
    <n v="0"/>
    <n v="0"/>
    <n v="0"/>
    <n v="0"/>
    <n v="0"/>
    <n v="0"/>
    <m/>
    <m/>
    <m/>
    <m/>
    <m/>
    <m/>
    <m/>
    <m/>
    <m/>
    <n v="0"/>
  </r>
  <r>
    <x v="0"/>
    <x v="1"/>
    <x v="12"/>
    <x v="4"/>
    <n v="15415438"/>
    <n v="9839736"/>
    <n v="5781463"/>
    <n v="0"/>
    <n v="0"/>
    <n v="0"/>
    <n v="0"/>
    <n v="0"/>
    <n v="0"/>
    <n v="0"/>
    <n v="0"/>
    <n v="0"/>
    <n v="0"/>
    <n v="0"/>
    <m/>
    <n v="0"/>
    <n v="0"/>
    <n v="0"/>
    <n v="0"/>
    <n v="0"/>
    <n v="0"/>
    <m/>
    <m/>
    <m/>
    <m/>
    <m/>
    <m/>
    <m/>
    <m/>
    <m/>
    <n v="0"/>
  </r>
  <r>
    <x v="0"/>
    <x v="1"/>
    <x v="13"/>
    <x v="4"/>
    <m/>
    <n v="0"/>
    <n v="7500000"/>
    <n v="0"/>
    <n v="0"/>
    <n v="0"/>
    <n v="0"/>
    <n v="0"/>
    <n v="0"/>
    <n v="0"/>
    <n v="0"/>
    <n v="0"/>
    <n v="0"/>
    <n v="0"/>
    <m/>
    <n v="0"/>
    <n v="0"/>
    <n v="0"/>
    <n v="0"/>
    <n v="0"/>
    <n v="0"/>
    <m/>
    <m/>
    <m/>
    <m/>
    <m/>
    <m/>
    <m/>
    <m/>
    <m/>
    <n v="0"/>
  </r>
  <r>
    <x v="0"/>
    <x v="1"/>
    <x v="14"/>
    <x v="4"/>
    <m/>
    <n v="0"/>
    <n v="4824484"/>
    <n v="0"/>
    <n v="0"/>
    <n v="0"/>
    <n v="0"/>
    <n v="0"/>
    <n v="0"/>
    <n v="0"/>
    <n v="0"/>
    <n v="0"/>
    <n v="0"/>
    <n v="0"/>
    <m/>
    <n v="0"/>
    <n v="0"/>
    <n v="0"/>
    <n v="0"/>
    <n v="0"/>
    <n v="0"/>
    <m/>
    <m/>
    <m/>
    <m/>
    <m/>
    <m/>
    <m/>
    <m/>
    <m/>
    <n v="0"/>
  </r>
  <r>
    <x v="0"/>
    <x v="2"/>
    <x v="15"/>
    <x v="4"/>
    <m/>
    <n v="0"/>
    <n v="6795020"/>
    <n v="0"/>
    <n v="0"/>
    <n v="0"/>
    <n v="0"/>
    <n v="0"/>
    <n v="0"/>
    <n v="0"/>
    <n v="0"/>
    <n v="0"/>
    <n v="0"/>
    <n v="0"/>
    <m/>
    <n v="0"/>
    <n v="0"/>
    <n v="0"/>
    <n v="0"/>
    <n v="0"/>
    <n v="0"/>
    <m/>
    <m/>
    <m/>
    <m/>
    <m/>
    <m/>
    <m/>
    <m/>
    <m/>
    <n v="0"/>
  </r>
  <r>
    <x v="0"/>
    <x v="2"/>
    <x v="16"/>
    <x v="4"/>
    <m/>
    <n v="0"/>
    <n v="5056867"/>
    <n v="0"/>
    <n v="0"/>
    <n v="0"/>
    <n v="0"/>
    <n v="0"/>
    <n v="0"/>
    <n v="0"/>
    <n v="0"/>
    <n v="0"/>
    <n v="0"/>
    <n v="0"/>
    <m/>
    <n v="0"/>
    <n v="0"/>
    <n v="0"/>
    <n v="0"/>
    <n v="0"/>
    <n v="0"/>
    <m/>
    <m/>
    <m/>
    <m/>
    <m/>
    <m/>
    <m/>
    <m/>
    <m/>
    <n v="0"/>
  </r>
  <r>
    <x v="0"/>
    <x v="2"/>
    <x v="17"/>
    <x v="4"/>
    <m/>
    <n v="0"/>
    <n v="7406861"/>
    <n v="0"/>
    <n v="0"/>
    <n v="0"/>
    <n v="0"/>
    <n v="0"/>
    <n v="0"/>
    <n v="0"/>
    <n v="0"/>
    <n v="0"/>
    <n v="0"/>
    <n v="0"/>
    <m/>
    <n v="0"/>
    <n v="0"/>
    <n v="0"/>
    <n v="0"/>
    <n v="0"/>
    <n v="0"/>
    <m/>
    <m/>
    <m/>
    <m/>
    <m/>
    <m/>
    <m/>
    <m/>
    <m/>
    <n v="0"/>
  </r>
  <r>
    <x v="0"/>
    <x v="2"/>
    <x v="18"/>
    <x v="4"/>
    <m/>
    <n v="0"/>
    <n v="8071579"/>
    <n v="0"/>
    <n v="0"/>
    <n v="0"/>
    <n v="0"/>
    <n v="0"/>
    <n v="0"/>
    <n v="0"/>
    <n v="0"/>
    <n v="0"/>
    <n v="0"/>
    <n v="0"/>
    <m/>
    <n v="0"/>
    <n v="0"/>
    <n v="0"/>
    <n v="0"/>
    <n v="0"/>
    <n v="0"/>
    <m/>
    <m/>
    <m/>
    <m/>
    <m/>
    <m/>
    <m/>
    <m/>
    <m/>
    <n v="0"/>
  </r>
  <r>
    <x v="0"/>
    <x v="2"/>
    <x v="19"/>
    <x v="4"/>
    <m/>
    <n v="0"/>
    <n v="0"/>
    <n v="0"/>
    <n v="0"/>
    <n v="0"/>
    <n v="0"/>
    <n v="0"/>
    <n v="0"/>
    <n v="0"/>
    <n v="0"/>
    <n v="0"/>
    <n v="0"/>
    <n v="0"/>
    <m/>
    <n v="0"/>
    <n v="0"/>
    <n v="0"/>
    <n v="0"/>
    <n v="0"/>
    <n v="0"/>
    <m/>
    <m/>
    <m/>
    <m/>
    <m/>
    <m/>
    <m/>
    <m/>
    <m/>
    <n v="0"/>
  </r>
  <r>
    <x v="0"/>
    <x v="2"/>
    <x v="20"/>
    <x v="4"/>
    <n v="1497982"/>
    <n v="0"/>
    <n v="2848793"/>
    <n v="0"/>
    <n v="0"/>
    <n v="0"/>
    <n v="0"/>
    <n v="0"/>
    <n v="0"/>
    <n v="0"/>
    <n v="0"/>
    <n v="0"/>
    <n v="0"/>
    <n v="0"/>
    <m/>
    <n v="0"/>
    <n v="0"/>
    <n v="0"/>
    <n v="0"/>
    <n v="0"/>
    <n v="0"/>
    <m/>
    <m/>
    <m/>
    <m/>
    <m/>
    <m/>
    <m/>
    <m/>
    <m/>
    <n v="0"/>
  </r>
  <r>
    <x v="0"/>
    <x v="2"/>
    <x v="21"/>
    <x v="4"/>
    <m/>
    <n v="0"/>
    <n v="0"/>
    <n v="0"/>
    <n v="0"/>
    <n v="0"/>
    <n v="0"/>
    <n v="0"/>
    <n v="0"/>
    <n v="0"/>
    <n v="0"/>
    <n v="0"/>
    <n v="0"/>
    <n v="0"/>
    <m/>
    <n v="0"/>
    <n v="0"/>
    <n v="0"/>
    <n v="0"/>
    <n v="0"/>
    <n v="0"/>
    <m/>
    <m/>
    <m/>
    <m/>
    <m/>
    <m/>
    <m/>
    <m/>
    <m/>
    <n v="0"/>
  </r>
  <r>
    <x v="0"/>
    <x v="3"/>
    <x v="22"/>
    <x v="4"/>
    <m/>
    <n v="0"/>
    <n v="4670215"/>
    <n v="0"/>
    <n v="0"/>
    <n v="0"/>
    <n v="0"/>
    <n v="0"/>
    <n v="0"/>
    <n v="0"/>
    <n v="0"/>
    <n v="0"/>
    <n v="0"/>
    <n v="0"/>
    <m/>
    <n v="0"/>
    <n v="0"/>
    <n v="0"/>
    <n v="0"/>
    <n v="0"/>
    <n v="0"/>
    <m/>
    <m/>
    <m/>
    <m/>
    <m/>
    <m/>
    <m/>
    <m/>
    <m/>
    <n v="0"/>
  </r>
  <r>
    <x v="0"/>
    <x v="3"/>
    <x v="23"/>
    <x v="4"/>
    <m/>
    <n v="0"/>
    <n v="6496993"/>
    <n v="0"/>
    <n v="0"/>
    <n v="0"/>
    <n v="0"/>
    <n v="0"/>
    <n v="0"/>
    <n v="0"/>
    <n v="0"/>
    <n v="0"/>
    <n v="0"/>
    <n v="0"/>
    <m/>
    <n v="0"/>
    <n v="0"/>
    <n v="0"/>
    <n v="0"/>
    <n v="0"/>
    <n v="0"/>
    <m/>
    <m/>
    <m/>
    <m/>
    <m/>
    <m/>
    <m/>
    <m/>
    <m/>
    <n v="0"/>
  </r>
  <r>
    <x v="0"/>
    <x v="3"/>
    <x v="24"/>
    <x v="4"/>
    <m/>
    <n v="0"/>
    <n v="5585527"/>
    <n v="0"/>
    <n v="0"/>
    <n v="0"/>
    <n v="0"/>
    <n v="0"/>
    <n v="0"/>
    <n v="0"/>
    <n v="0"/>
    <n v="0"/>
    <n v="0"/>
    <n v="0"/>
    <m/>
    <n v="0"/>
    <n v="0"/>
    <n v="0"/>
    <n v="0"/>
    <n v="0"/>
    <n v="0"/>
    <m/>
    <m/>
    <m/>
    <m/>
    <m/>
    <m/>
    <m/>
    <m/>
    <m/>
    <n v="0"/>
  </r>
  <r>
    <x v="0"/>
    <x v="3"/>
    <x v="25"/>
    <x v="4"/>
    <n v="16478565"/>
    <n v="10365366"/>
    <n v="5697586"/>
    <n v="0"/>
    <n v="0"/>
    <n v="0"/>
    <n v="0"/>
    <n v="0"/>
    <n v="0"/>
    <n v="0"/>
    <n v="0"/>
    <n v="0"/>
    <n v="0"/>
    <n v="0"/>
    <m/>
    <n v="0"/>
    <n v="0"/>
    <n v="0"/>
    <n v="0"/>
    <n v="0"/>
    <n v="0"/>
    <m/>
    <m/>
    <m/>
    <m/>
    <m/>
    <m/>
    <m/>
    <m/>
    <m/>
    <n v="0"/>
  </r>
  <r>
    <x v="0"/>
    <x v="3"/>
    <x v="26"/>
    <x v="4"/>
    <m/>
    <n v="0"/>
    <n v="4951114"/>
    <n v="0"/>
    <n v="0"/>
    <n v="0"/>
    <n v="0"/>
    <n v="0"/>
    <n v="0"/>
    <n v="0"/>
    <n v="0"/>
    <n v="0"/>
    <n v="0"/>
    <n v="0"/>
    <m/>
    <n v="0"/>
    <n v="0"/>
    <n v="0"/>
    <n v="0"/>
    <n v="0"/>
    <n v="0"/>
    <m/>
    <m/>
    <m/>
    <m/>
    <m/>
    <m/>
    <m/>
    <m/>
    <m/>
    <n v="0"/>
  </r>
  <r>
    <x v="0"/>
    <x v="3"/>
    <x v="27"/>
    <x v="4"/>
    <m/>
    <n v="0"/>
    <n v="4265888"/>
    <n v="0"/>
    <n v="0"/>
    <n v="0"/>
    <n v="0"/>
    <n v="0"/>
    <n v="0"/>
    <n v="0"/>
    <n v="0"/>
    <n v="0"/>
    <n v="0"/>
    <n v="0"/>
    <m/>
    <n v="0"/>
    <n v="0"/>
    <n v="0"/>
    <n v="0"/>
    <n v="0"/>
    <n v="0"/>
    <m/>
    <m/>
    <m/>
    <m/>
    <m/>
    <m/>
    <m/>
    <m/>
    <m/>
    <n v="0"/>
  </r>
  <r>
    <x v="0"/>
    <x v="3"/>
    <x v="28"/>
    <x v="4"/>
    <n v="19713053"/>
    <n v="12176017"/>
    <n v="7388741"/>
    <n v="0"/>
    <n v="0"/>
    <n v="0"/>
    <n v="0"/>
    <n v="0"/>
    <n v="0"/>
    <n v="0"/>
    <n v="0"/>
    <n v="0"/>
    <n v="0"/>
    <n v="0"/>
    <m/>
    <n v="0"/>
    <n v="0"/>
    <n v="0"/>
    <n v="0"/>
    <n v="0"/>
    <n v="0"/>
    <m/>
    <m/>
    <m/>
    <m/>
    <m/>
    <m/>
    <m/>
    <m/>
    <m/>
    <n v="0"/>
  </r>
  <r>
    <x v="0"/>
    <x v="0"/>
    <x v="0"/>
    <x v="5"/>
    <n v="0"/>
    <n v="512073"/>
    <n v="0"/>
    <n v="0"/>
    <n v="0"/>
    <n v="0"/>
    <n v="0"/>
    <n v="0"/>
    <n v="0"/>
    <n v="0"/>
    <n v="0"/>
    <n v="0"/>
    <n v="0"/>
    <n v="0"/>
    <m/>
    <n v="0"/>
    <n v="0"/>
    <n v="0"/>
    <n v="0"/>
    <n v="0"/>
    <n v="0"/>
    <m/>
    <m/>
    <m/>
    <m/>
    <m/>
    <m/>
    <m/>
    <m/>
    <m/>
    <n v="0"/>
  </r>
  <r>
    <x v="0"/>
    <x v="0"/>
    <x v="1"/>
    <x v="5"/>
    <n v="0"/>
    <n v="5679986"/>
    <n v="0"/>
    <n v="0"/>
    <n v="0"/>
    <n v="0"/>
    <n v="0"/>
    <n v="0"/>
    <n v="0"/>
    <n v="0"/>
    <n v="0"/>
    <n v="0"/>
    <n v="0"/>
    <n v="0"/>
    <m/>
    <n v="0"/>
    <n v="0"/>
    <n v="0"/>
    <n v="0"/>
    <n v="0"/>
    <n v="0"/>
    <m/>
    <m/>
    <m/>
    <m/>
    <m/>
    <m/>
    <m/>
    <m/>
    <m/>
    <n v="0"/>
  </r>
  <r>
    <x v="0"/>
    <x v="0"/>
    <x v="2"/>
    <x v="5"/>
    <n v="0"/>
    <n v="8455727"/>
    <n v="0"/>
    <n v="0"/>
    <n v="0"/>
    <n v="0"/>
    <n v="0"/>
    <n v="0"/>
    <n v="0"/>
    <n v="0"/>
    <n v="0"/>
    <n v="0"/>
    <n v="0"/>
    <n v="0"/>
    <m/>
    <n v="0"/>
    <n v="0"/>
    <n v="0"/>
    <n v="0"/>
    <n v="0"/>
    <n v="0"/>
    <m/>
    <m/>
    <m/>
    <m/>
    <m/>
    <m/>
    <m/>
    <m/>
    <m/>
    <n v="0"/>
  </r>
  <r>
    <x v="0"/>
    <x v="0"/>
    <x v="3"/>
    <x v="5"/>
    <n v="0"/>
    <n v="2057040"/>
    <n v="0"/>
    <n v="0"/>
    <n v="0"/>
    <n v="0"/>
    <n v="0"/>
    <n v="0"/>
    <n v="0"/>
    <n v="0"/>
    <n v="0"/>
    <n v="0"/>
    <n v="0"/>
    <n v="0"/>
    <m/>
    <n v="0"/>
    <n v="0"/>
    <n v="0"/>
    <n v="0"/>
    <n v="0"/>
    <n v="0"/>
    <m/>
    <m/>
    <m/>
    <m/>
    <m/>
    <m/>
    <m/>
    <m/>
    <m/>
    <n v="0"/>
  </r>
  <r>
    <x v="0"/>
    <x v="0"/>
    <x v="4"/>
    <x v="5"/>
    <n v="0"/>
    <n v="4668316"/>
    <n v="0"/>
    <n v="0"/>
    <n v="0"/>
    <n v="0"/>
    <n v="0"/>
    <n v="0"/>
    <n v="0"/>
    <n v="0"/>
    <n v="0"/>
    <n v="0"/>
    <n v="0"/>
    <n v="0"/>
    <m/>
    <n v="0"/>
    <n v="0"/>
    <n v="0"/>
    <n v="0"/>
    <n v="0"/>
    <n v="0"/>
    <m/>
    <m/>
    <m/>
    <m/>
    <m/>
    <m/>
    <m/>
    <m/>
    <m/>
    <n v="0"/>
  </r>
  <r>
    <x v="0"/>
    <x v="0"/>
    <x v="5"/>
    <x v="5"/>
    <n v="0"/>
    <n v="1702500"/>
    <n v="0"/>
    <n v="0"/>
    <n v="0"/>
    <n v="0"/>
    <n v="0"/>
    <n v="0"/>
    <n v="0"/>
    <n v="0"/>
    <n v="0"/>
    <n v="0"/>
    <n v="0"/>
    <n v="0"/>
    <m/>
    <n v="0"/>
    <n v="0"/>
    <n v="0"/>
    <n v="0"/>
    <n v="0"/>
    <n v="0"/>
    <m/>
    <m/>
    <m/>
    <m/>
    <m/>
    <m/>
    <m/>
    <m/>
    <m/>
    <n v="0"/>
  </r>
  <r>
    <x v="0"/>
    <x v="0"/>
    <x v="6"/>
    <x v="5"/>
    <n v="0"/>
    <n v="2615048"/>
    <n v="0"/>
    <n v="0"/>
    <n v="0"/>
    <n v="0"/>
    <n v="0"/>
    <n v="0"/>
    <n v="0"/>
    <n v="0"/>
    <n v="0"/>
    <n v="0"/>
    <n v="0"/>
    <n v="0"/>
    <m/>
    <n v="0"/>
    <n v="0"/>
    <n v="0"/>
    <n v="0"/>
    <n v="0"/>
    <n v="0"/>
    <m/>
    <m/>
    <m/>
    <m/>
    <m/>
    <m/>
    <m/>
    <m/>
    <m/>
    <n v="0"/>
  </r>
  <r>
    <x v="0"/>
    <x v="0"/>
    <x v="7"/>
    <x v="5"/>
    <n v="0"/>
    <n v="600000"/>
    <n v="0"/>
    <n v="0"/>
    <n v="0"/>
    <n v="0"/>
    <n v="0"/>
    <n v="0"/>
    <n v="0"/>
    <n v="0"/>
    <n v="0"/>
    <n v="0"/>
    <n v="0"/>
    <n v="0"/>
    <m/>
    <n v="0"/>
    <n v="0"/>
    <n v="0"/>
    <n v="0"/>
    <n v="0"/>
    <n v="0"/>
    <m/>
    <m/>
    <m/>
    <m/>
    <m/>
    <m/>
    <m/>
    <m/>
    <m/>
    <n v="0"/>
  </r>
  <r>
    <x v="0"/>
    <x v="1"/>
    <x v="8"/>
    <x v="5"/>
    <n v="0"/>
    <n v="0"/>
    <n v="0"/>
    <n v="0"/>
    <n v="0"/>
    <n v="0"/>
    <n v="0"/>
    <n v="0"/>
    <n v="0"/>
    <n v="0"/>
    <n v="0"/>
    <n v="0"/>
    <n v="0"/>
    <n v="0"/>
    <m/>
    <n v="0"/>
    <n v="0"/>
    <n v="0"/>
    <n v="0"/>
    <n v="0"/>
    <n v="0"/>
    <m/>
    <m/>
    <m/>
    <m/>
    <m/>
    <m/>
    <m/>
    <m/>
    <m/>
    <n v="0"/>
  </r>
  <r>
    <x v="0"/>
    <x v="1"/>
    <x v="9"/>
    <x v="5"/>
    <n v="0"/>
    <n v="497500"/>
    <n v="0"/>
    <n v="0"/>
    <n v="0"/>
    <n v="0"/>
    <n v="0"/>
    <n v="0"/>
    <n v="0"/>
    <n v="0"/>
    <n v="0"/>
    <n v="0"/>
    <n v="0"/>
    <n v="0"/>
    <m/>
    <n v="0"/>
    <n v="0"/>
    <n v="0"/>
    <n v="0"/>
    <n v="0"/>
    <n v="0"/>
    <m/>
    <m/>
    <m/>
    <m/>
    <m/>
    <m/>
    <m/>
    <m/>
    <m/>
    <n v="0"/>
  </r>
  <r>
    <x v="0"/>
    <x v="1"/>
    <x v="10"/>
    <x v="5"/>
    <n v="0"/>
    <n v="6429389"/>
    <n v="0"/>
    <n v="0"/>
    <n v="0"/>
    <n v="0"/>
    <n v="0"/>
    <n v="0"/>
    <n v="0"/>
    <n v="0"/>
    <n v="0"/>
    <n v="0"/>
    <n v="0"/>
    <n v="0"/>
    <m/>
    <n v="0"/>
    <n v="0"/>
    <n v="0"/>
    <n v="0"/>
    <n v="0"/>
    <n v="0"/>
    <m/>
    <m/>
    <m/>
    <m/>
    <m/>
    <m/>
    <m/>
    <m/>
    <m/>
    <n v="0"/>
  </r>
  <r>
    <x v="0"/>
    <x v="1"/>
    <x v="11"/>
    <x v="5"/>
    <n v="0"/>
    <n v="1278819"/>
    <n v="0"/>
    <n v="0"/>
    <n v="0"/>
    <n v="0"/>
    <n v="0"/>
    <n v="0"/>
    <n v="0"/>
    <n v="0"/>
    <n v="0"/>
    <n v="0"/>
    <n v="0"/>
    <n v="0"/>
    <m/>
    <n v="0"/>
    <n v="0"/>
    <n v="0"/>
    <n v="0"/>
    <n v="0"/>
    <n v="0"/>
    <m/>
    <m/>
    <m/>
    <m/>
    <m/>
    <m/>
    <m/>
    <m/>
    <m/>
    <n v="0"/>
  </r>
  <r>
    <x v="0"/>
    <x v="1"/>
    <x v="12"/>
    <x v="5"/>
    <n v="0"/>
    <n v="5114500"/>
    <n v="0"/>
    <n v="0"/>
    <n v="0"/>
    <n v="0"/>
    <n v="0"/>
    <n v="0"/>
    <n v="0"/>
    <n v="0"/>
    <n v="0"/>
    <n v="0"/>
    <n v="0"/>
    <n v="0"/>
    <m/>
    <n v="0"/>
    <n v="0"/>
    <n v="0"/>
    <n v="0"/>
    <n v="0"/>
    <n v="0"/>
    <m/>
    <m/>
    <m/>
    <m/>
    <m/>
    <m/>
    <m/>
    <m/>
    <m/>
    <n v="0"/>
  </r>
  <r>
    <x v="0"/>
    <x v="1"/>
    <x v="13"/>
    <x v="5"/>
    <n v="0"/>
    <n v="355501"/>
    <n v="0"/>
    <n v="0"/>
    <n v="0"/>
    <n v="0"/>
    <n v="0"/>
    <n v="0"/>
    <n v="0"/>
    <n v="0"/>
    <n v="0"/>
    <n v="0"/>
    <n v="0"/>
    <n v="0"/>
    <m/>
    <n v="0"/>
    <n v="0"/>
    <n v="0"/>
    <n v="0"/>
    <n v="0"/>
    <n v="0"/>
    <m/>
    <m/>
    <m/>
    <m/>
    <m/>
    <m/>
    <m/>
    <m/>
    <m/>
    <n v="0"/>
  </r>
  <r>
    <x v="0"/>
    <x v="1"/>
    <x v="14"/>
    <x v="5"/>
    <n v="0"/>
    <n v="1010000"/>
    <n v="0"/>
    <n v="0"/>
    <n v="0"/>
    <n v="0"/>
    <n v="0"/>
    <n v="0"/>
    <n v="0"/>
    <n v="0"/>
    <n v="0"/>
    <n v="0"/>
    <n v="0"/>
    <n v="0"/>
    <m/>
    <n v="0"/>
    <n v="0"/>
    <n v="0"/>
    <n v="0"/>
    <n v="0"/>
    <n v="0"/>
    <m/>
    <m/>
    <m/>
    <m/>
    <m/>
    <m/>
    <m/>
    <m/>
    <m/>
    <n v="0"/>
  </r>
  <r>
    <x v="0"/>
    <x v="2"/>
    <x v="15"/>
    <x v="5"/>
    <n v="0"/>
    <n v="2609300"/>
    <n v="0"/>
    <n v="0"/>
    <n v="0"/>
    <n v="0"/>
    <n v="0"/>
    <n v="0"/>
    <n v="0"/>
    <n v="0"/>
    <n v="0"/>
    <n v="0"/>
    <n v="0"/>
    <n v="0"/>
    <m/>
    <n v="0"/>
    <n v="0"/>
    <n v="0"/>
    <n v="0"/>
    <n v="0"/>
    <n v="0"/>
    <m/>
    <m/>
    <m/>
    <m/>
    <m/>
    <m/>
    <m/>
    <m/>
    <m/>
    <n v="0"/>
  </r>
  <r>
    <x v="0"/>
    <x v="2"/>
    <x v="16"/>
    <x v="5"/>
    <n v="0"/>
    <n v="540000"/>
    <n v="0"/>
    <n v="0"/>
    <n v="0"/>
    <n v="0"/>
    <n v="0"/>
    <n v="0"/>
    <n v="0"/>
    <n v="0"/>
    <n v="0"/>
    <n v="0"/>
    <n v="0"/>
    <n v="0"/>
    <m/>
    <n v="0"/>
    <n v="0"/>
    <n v="0"/>
    <n v="0"/>
    <n v="0"/>
    <n v="0"/>
    <m/>
    <m/>
    <m/>
    <m/>
    <m/>
    <m/>
    <m/>
    <m/>
    <m/>
    <n v="0"/>
  </r>
  <r>
    <x v="0"/>
    <x v="2"/>
    <x v="17"/>
    <x v="5"/>
    <n v="0"/>
    <n v="0"/>
    <n v="0"/>
    <n v="0"/>
    <n v="0"/>
    <n v="0"/>
    <n v="0"/>
    <n v="0"/>
    <n v="0"/>
    <n v="0"/>
    <n v="0"/>
    <n v="0"/>
    <n v="0"/>
    <n v="0"/>
    <m/>
    <n v="0"/>
    <n v="0"/>
    <n v="0"/>
    <n v="0"/>
    <n v="0"/>
    <n v="0"/>
    <m/>
    <m/>
    <m/>
    <m/>
    <m/>
    <m/>
    <m/>
    <m/>
    <m/>
    <n v="0"/>
  </r>
  <r>
    <x v="0"/>
    <x v="2"/>
    <x v="18"/>
    <x v="5"/>
    <n v="0"/>
    <n v="4521787"/>
    <n v="0"/>
    <n v="0"/>
    <n v="0"/>
    <n v="0"/>
    <n v="0"/>
    <n v="0"/>
    <n v="0"/>
    <n v="0"/>
    <n v="0"/>
    <n v="0"/>
    <n v="0"/>
    <n v="0"/>
    <m/>
    <n v="0"/>
    <n v="0"/>
    <n v="0"/>
    <n v="0"/>
    <n v="0"/>
    <n v="0"/>
    <m/>
    <m/>
    <m/>
    <m/>
    <m/>
    <m/>
    <m/>
    <m/>
    <m/>
    <n v="0"/>
  </r>
  <r>
    <x v="0"/>
    <x v="2"/>
    <x v="19"/>
    <x v="5"/>
    <n v="0"/>
    <n v="0"/>
    <n v="0"/>
    <n v="0"/>
    <n v="0"/>
    <n v="0"/>
    <n v="0"/>
    <n v="0"/>
    <n v="0"/>
    <n v="0"/>
    <n v="0"/>
    <n v="0"/>
    <n v="0"/>
    <n v="0"/>
    <m/>
    <n v="0"/>
    <n v="0"/>
    <n v="0"/>
    <n v="0"/>
    <n v="0"/>
    <n v="0"/>
    <m/>
    <m/>
    <m/>
    <m/>
    <m/>
    <m/>
    <m/>
    <m/>
    <m/>
    <n v="0"/>
  </r>
  <r>
    <x v="0"/>
    <x v="2"/>
    <x v="20"/>
    <x v="5"/>
    <n v="0"/>
    <n v="700000"/>
    <n v="0"/>
    <n v="0"/>
    <n v="0"/>
    <n v="0"/>
    <n v="0"/>
    <n v="0"/>
    <n v="0"/>
    <n v="0"/>
    <n v="0"/>
    <n v="0"/>
    <n v="0"/>
    <n v="0"/>
    <m/>
    <n v="0"/>
    <n v="0"/>
    <n v="0"/>
    <n v="0"/>
    <n v="0"/>
    <n v="0"/>
    <m/>
    <m/>
    <m/>
    <m/>
    <m/>
    <m/>
    <m/>
    <m/>
    <m/>
    <n v="0"/>
  </r>
  <r>
    <x v="0"/>
    <x v="2"/>
    <x v="21"/>
    <x v="5"/>
    <n v="0"/>
    <n v="800000"/>
    <n v="0"/>
    <n v="0"/>
    <n v="0"/>
    <n v="0"/>
    <n v="0"/>
    <n v="0"/>
    <n v="0"/>
    <n v="0"/>
    <n v="0"/>
    <n v="0"/>
    <n v="0"/>
    <n v="0"/>
    <m/>
    <n v="0"/>
    <n v="0"/>
    <n v="0"/>
    <n v="0"/>
    <n v="0"/>
    <n v="0"/>
    <m/>
    <m/>
    <m/>
    <m/>
    <m/>
    <m/>
    <m/>
    <m/>
    <m/>
    <n v="0"/>
  </r>
  <r>
    <x v="0"/>
    <x v="3"/>
    <x v="22"/>
    <x v="5"/>
    <n v="0"/>
    <n v="285000"/>
    <n v="0"/>
    <n v="0"/>
    <n v="0"/>
    <n v="0"/>
    <n v="0"/>
    <n v="0"/>
    <n v="0"/>
    <n v="0"/>
    <n v="0"/>
    <n v="0"/>
    <n v="0"/>
    <n v="0"/>
    <m/>
    <n v="0"/>
    <n v="0"/>
    <n v="0"/>
    <n v="0"/>
    <n v="0"/>
    <n v="0"/>
    <m/>
    <m/>
    <m/>
    <m/>
    <m/>
    <m/>
    <m/>
    <m/>
    <m/>
    <n v="0"/>
  </r>
  <r>
    <x v="0"/>
    <x v="3"/>
    <x v="23"/>
    <x v="5"/>
    <n v="0"/>
    <n v="610000"/>
    <n v="0"/>
    <n v="0"/>
    <n v="0"/>
    <n v="0"/>
    <n v="0"/>
    <n v="0"/>
    <n v="0"/>
    <n v="0"/>
    <n v="0"/>
    <n v="0"/>
    <n v="0"/>
    <n v="0"/>
    <m/>
    <n v="0"/>
    <n v="0"/>
    <n v="0"/>
    <n v="0"/>
    <n v="0"/>
    <n v="0"/>
    <m/>
    <m/>
    <m/>
    <m/>
    <m/>
    <m/>
    <m/>
    <m/>
    <m/>
    <n v="0"/>
  </r>
  <r>
    <x v="0"/>
    <x v="3"/>
    <x v="24"/>
    <x v="5"/>
    <n v="0"/>
    <n v="0"/>
    <n v="0"/>
    <n v="0"/>
    <n v="0"/>
    <n v="0"/>
    <n v="0"/>
    <n v="0"/>
    <n v="0"/>
    <n v="0"/>
    <n v="0"/>
    <n v="0"/>
    <n v="0"/>
    <n v="0"/>
    <m/>
    <n v="0"/>
    <n v="0"/>
    <n v="0"/>
    <n v="0"/>
    <n v="0"/>
    <n v="0"/>
    <m/>
    <m/>
    <m/>
    <m/>
    <m/>
    <m/>
    <m/>
    <m/>
    <m/>
    <n v="0"/>
  </r>
  <r>
    <x v="0"/>
    <x v="3"/>
    <x v="25"/>
    <x v="5"/>
    <n v="0"/>
    <n v="3805000"/>
    <n v="0"/>
    <n v="0"/>
    <n v="0"/>
    <n v="0"/>
    <n v="0"/>
    <n v="0"/>
    <n v="0"/>
    <n v="0"/>
    <n v="0"/>
    <n v="0"/>
    <n v="0"/>
    <n v="0"/>
    <m/>
    <n v="0"/>
    <n v="0"/>
    <n v="0"/>
    <n v="0"/>
    <n v="0"/>
    <n v="0"/>
    <m/>
    <m/>
    <m/>
    <m/>
    <m/>
    <m/>
    <m/>
    <m/>
    <m/>
    <n v="0"/>
  </r>
  <r>
    <x v="0"/>
    <x v="3"/>
    <x v="26"/>
    <x v="5"/>
    <n v="0"/>
    <n v="0"/>
    <n v="0"/>
    <n v="0"/>
    <n v="0"/>
    <n v="0"/>
    <n v="0"/>
    <n v="0"/>
    <n v="0"/>
    <n v="0"/>
    <n v="0"/>
    <n v="0"/>
    <n v="0"/>
    <n v="0"/>
    <m/>
    <n v="0"/>
    <n v="0"/>
    <n v="0"/>
    <n v="0"/>
    <n v="0"/>
    <n v="0"/>
    <m/>
    <m/>
    <m/>
    <m/>
    <m/>
    <m/>
    <m/>
    <m/>
    <m/>
    <n v="0"/>
  </r>
  <r>
    <x v="0"/>
    <x v="3"/>
    <x v="27"/>
    <x v="5"/>
    <n v="0"/>
    <n v="760000"/>
    <n v="0"/>
    <n v="0"/>
    <n v="0"/>
    <n v="0"/>
    <n v="0"/>
    <n v="0"/>
    <n v="0"/>
    <n v="0"/>
    <n v="0"/>
    <n v="0"/>
    <n v="0"/>
    <n v="0"/>
    <m/>
    <n v="0"/>
    <n v="0"/>
    <n v="0"/>
    <n v="0"/>
    <n v="0"/>
    <n v="0"/>
    <m/>
    <m/>
    <m/>
    <m/>
    <m/>
    <m/>
    <m/>
    <m/>
    <m/>
    <n v="0"/>
  </r>
  <r>
    <x v="0"/>
    <x v="3"/>
    <x v="28"/>
    <x v="5"/>
    <n v="0"/>
    <n v="4350000"/>
    <n v="0"/>
    <n v="0"/>
    <n v="0"/>
    <n v="0"/>
    <n v="0"/>
    <n v="0"/>
    <n v="0"/>
    <n v="0"/>
    <n v="0"/>
    <n v="0"/>
    <n v="0"/>
    <n v="0"/>
    <m/>
    <n v="0"/>
    <n v="0"/>
    <n v="0"/>
    <n v="0"/>
    <n v="0"/>
    <n v="0"/>
    <m/>
    <m/>
    <m/>
    <m/>
    <m/>
    <m/>
    <m/>
    <m/>
    <m/>
    <n v="0"/>
  </r>
  <r>
    <x v="0"/>
    <x v="0"/>
    <x v="0"/>
    <x v="6"/>
    <n v="0"/>
    <n v="0"/>
    <n v="0"/>
    <n v="0"/>
    <n v="0"/>
    <n v="0"/>
    <n v="0"/>
    <n v="0"/>
    <n v="0"/>
    <n v="0"/>
    <n v="0"/>
    <n v="0"/>
    <n v="0"/>
    <n v="0"/>
    <m/>
    <n v="0"/>
    <n v="0"/>
    <n v="0"/>
    <n v="9705"/>
    <n v="10.38"/>
    <n v="63.79"/>
    <m/>
    <m/>
    <m/>
    <m/>
    <m/>
    <m/>
    <m/>
    <m/>
    <m/>
    <n v="0"/>
  </r>
  <r>
    <x v="0"/>
    <x v="0"/>
    <x v="1"/>
    <x v="6"/>
    <n v="0"/>
    <n v="0"/>
    <n v="0"/>
    <n v="417358"/>
    <n v="0"/>
    <n v="0"/>
    <n v="0"/>
    <n v="0"/>
    <n v="0"/>
    <n v="0"/>
    <n v="0"/>
    <n v="0"/>
    <n v="0"/>
    <n v="0"/>
    <m/>
    <n v="0"/>
    <n v="0"/>
    <n v="0"/>
    <n v="9898"/>
    <n v="10.33"/>
    <n v="63.68"/>
    <m/>
    <m/>
    <m/>
    <m/>
    <m/>
    <m/>
    <m/>
    <m/>
    <m/>
    <n v="0"/>
  </r>
  <r>
    <x v="0"/>
    <x v="0"/>
    <x v="2"/>
    <x v="6"/>
    <n v="0"/>
    <n v="1117796"/>
    <n v="0"/>
    <n v="0"/>
    <n v="0"/>
    <n v="0"/>
    <n v="0"/>
    <n v="0"/>
    <n v="0"/>
    <n v="0"/>
    <n v="0"/>
    <n v="0"/>
    <n v="0"/>
    <n v="0"/>
    <m/>
    <n v="0"/>
    <n v="0"/>
    <n v="0"/>
    <n v="7441"/>
    <n v="2.5099999999999998"/>
    <n v="81.98"/>
    <m/>
    <m/>
    <m/>
    <m/>
    <m/>
    <m/>
    <m/>
    <m/>
    <m/>
    <n v="0"/>
  </r>
  <r>
    <x v="0"/>
    <x v="0"/>
    <x v="3"/>
    <x v="6"/>
    <n v="0"/>
    <n v="0"/>
    <n v="0"/>
    <n v="417358"/>
    <n v="0"/>
    <n v="0"/>
    <n v="0"/>
    <n v="0"/>
    <n v="0"/>
    <n v="0"/>
    <n v="0"/>
    <n v="0"/>
    <n v="0"/>
    <n v="0"/>
    <m/>
    <n v="0"/>
    <n v="0"/>
    <n v="0"/>
    <n v="10097"/>
    <n v="3.43"/>
    <n v="70.12"/>
    <m/>
    <m/>
    <m/>
    <m/>
    <m/>
    <m/>
    <m/>
    <m/>
    <m/>
    <n v="0"/>
  </r>
  <r>
    <x v="0"/>
    <x v="0"/>
    <x v="4"/>
    <x v="6"/>
    <n v="0"/>
    <n v="3680900"/>
    <n v="0"/>
    <n v="0"/>
    <n v="0"/>
    <n v="0"/>
    <n v="0"/>
    <n v="0"/>
    <n v="0"/>
    <n v="0"/>
    <n v="0"/>
    <n v="0"/>
    <n v="0"/>
    <n v="0"/>
    <m/>
    <n v="0"/>
    <n v="0"/>
    <n v="0"/>
    <n v="11431"/>
    <n v="7.8"/>
    <n v="63.46"/>
    <m/>
    <m/>
    <m/>
    <m/>
    <m/>
    <m/>
    <m/>
    <m/>
    <m/>
    <n v="0"/>
  </r>
  <r>
    <x v="0"/>
    <x v="0"/>
    <x v="5"/>
    <x v="6"/>
    <n v="0"/>
    <n v="0"/>
    <n v="0"/>
    <n v="0"/>
    <n v="0"/>
    <n v="0"/>
    <n v="0"/>
    <n v="0"/>
    <n v="0"/>
    <n v="0"/>
    <n v="0"/>
    <n v="0"/>
    <n v="0"/>
    <n v="0"/>
    <m/>
    <n v="0"/>
    <n v="0"/>
    <n v="0"/>
    <n v="8840"/>
    <n v="6.65"/>
    <n v="74.150000000000006"/>
    <m/>
    <m/>
    <m/>
    <m/>
    <m/>
    <m/>
    <m/>
    <m/>
    <m/>
    <n v="0"/>
  </r>
  <r>
    <x v="0"/>
    <x v="0"/>
    <x v="6"/>
    <x v="6"/>
    <n v="0"/>
    <n v="0"/>
    <n v="0"/>
    <n v="0"/>
    <n v="0"/>
    <n v="0"/>
    <n v="0"/>
    <n v="0"/>
    <n v="0"/>
    <n v="0"/>
    <n v="0"/>
    <n v="0"/>
    <n v="0"/>
    <n v="0"/>
    <m/>
    <n v="0"/>
    <n v="0"/>
    <n v="0"/>
    <n v="6361"/>
    <n v="0"/>
    <n v="58.41"/>
    <m/>
    <m/>
    <m/>
    <m/>
    <m/>
    <m/>
    <m/>
    <m/>
    <m/>
    <n v="0"/>
  </r>
  <r>
    <x v="0"/>
    <x v="0"/>
    <x v="7"/>
    <x v="6"/>
    <n v="0"/>
    <n v="0"/>
    <n v="0"/>
    <n v="0"/>
    <n v="0"/>
    <n v="0"/>
    <n v="0"/>
    <n v="0"/>
    <n v="0"/>
    <n v="0"/>
    <n v="0"/>
    <n v="0"/>
    <n v="0"/>
    <n v="0"/>
    <m/>
    <n v="0"/>
    <n v="0"/>
    <n v="0"/>
    <n v="5282"/>
    <n v="1.5"/>
    <n v="84.81"/>
    <m/>
    <m/>
    <m/>
    <m/>
    <m/>
    <m/>
    <m/>
    <m/>
    <m/>
    <n v="0"/>
  </r>
  <r>
    <x v="0"/>
    <x v="1"/>
    <x v="8"/>
    <x v="6"/>
    <n v="0"/>
    <n v="0"/>
    <n v="0"/>
    <n v="0"/>
    <n v="0"/>
    <n v="0"/>
    <n v="0"/>
    <n v="0"/>
    <n v="0"/>
    <n v="0"/>
    <n v="0"/>
    <n v="0"/>
    <n v="0"/>
    <n v="0"/>
    <m/>
    <n v="0"/>
    <n v="0"/>
    <n v="0"/>
    <n v="7484"/>
    <n v="5.3"/>
    <n v="60.29"/>
    <m/>
    <m/>
    <m/>
    <m/>
    <m/>
    <m/>
    <m/>
    <m/>
    <m/>
    <n v="0"/>
  </r>
  <r>
    <x v="0"/>
    <x v="1"/>
    <x v="9"/>
    <x v="6"/>
    <n v="0"/>
    <n v="0"/>
    <n v="0"/>
    <n v="0"/>
    <n v="0"/>
    <n v="0"/>
    <n v="0"/>
    <n v="0"/>
    <n v="0"/>
    <n v="0"/>
    <n v="0"/>
    <n v="0"/>
    <n v="0"/>
    <n v="0"/>
    <m/>
    <n v="0"/>
    <n v="0"/>
    <n v="0"/>
    <n v="14763"/>
    <n v="11.62"/>
    <n v="63.09"/>
    <m/>
    <m/>
    <m/>
    <m/>
    <m/>
    <m/>
    <m/>
    <m/>
    <m/>
    <n v="0"/>
  </r>
  <r>
    <x v="0"/>
    <x v="1"/>
    <x v="10"/>
    <x v="6"/>
    <n v="0"/>
    <n v="4100000"/>
    <n v="0"/>
    <n v="0"/>
    <n v="0"/>
    <n v="0"/>
    <n v="0"/>
    <n v="0"/>
    <n v="0"/>
    <n v="0"/>
    <n v="0"/>
    <n v="0"/>
    <n v="0"/>
    <n v="0"/>
    <m/>
    <n v="0"/>
    <n v="0"/>
    <n v="0"/>
    <n v="6600"/>
    <n v="4.83"/>
    <n v="67.17"/>
    <m/>
    <m/>
    <m/>
    <m/>
    <m/>
    <m/>
    <m/>
    <m/>
    <m/>
    <n v="0"/>
  </r>
  <r>
    <x v="0"/>
    <x v="1"/>
    <x v="11"/>
    <x v="6"/>
    <n v="0"/>
    <n v="4750000"/>
    <n v="0"/>
    <n v="0"/>
    <n v="0"/>
    <n v="0"/>
    <n v="0"/>
    <n v="0"/>
    <n v="0"/>
    <n v="0"/>
    <n v="0"/>
    <n v="0"/>
    <n v="0"/>
    <n v="0"/>
    <m/>
    <n v="0"/>
    <n v="0"/>
    <n v="0"/>
    <n v="8910"/>
    <n v="2.56"/>
    <n v="76.84"/>
    <m/>
    <m/>
    <m/>
    <m/>
    <m/>
    <m/>
    <m/>
    <m/>
    <m/>
    <n v="0"/>
  </r>
  <r>
    <x v="0"/>
    <x v="1"/>
    <x v="12"/>
    <x v="6"/>
    <n v="0"/>
    <n v="0"/>
    <n v="0"/>
    <n v="0"/>
    <n v="0"/>
    <n v="0"/>
    <n v="0"/>
    <n v="0"/>
    <n v="0"/>
    <n v="0"/>
    <n v="0"/>
    <n v="0"/>
    <n v="0"/>
    <n v="0"/>
    <m/>
    <n v="0"/>
    <n v="0"/>
    <n v="0"/>
    <n v="4875"/>
    <n v="3.88"/>
    <n v="85.77"/>
    <m/>
    <m/>
    <m/>
    <m/>
    <m/>
    <m/>
    <m/>
    <m/>
    <m/>
    <n v="0"/>
  </r>
  <r>
    <x v="0"/>
    <x v="1"/>
    <x v="13"/>
    <x v="6"/>
    <n v="0"/>
    <n v="0"/>
    <n v="0"/>
    <n v="0"/>
    <n v="0"/>
    <n v="0"/>
    <n v="0"/>
    <n v="0"/>
    <n v="0"/>
    <n v="0"/>
    <n v="0"/>
    <n v="0"/>
    <n v="0"/>
    <n v="0"/>
    <m/>
    <n v="0"/>
    <n v="0"/>
    <n v="0"/>
    <n v="5409"/>
    <n v="4.12"/>
    <n v="86.47"/>
    <m/>
    <m/>
    <m/>
    <m/>
    <m/>
    <m/>
    <m/>
    <m/>
    <m/>
    <n v="0"/>
  </r>
  <r>
    <x v="0"/>
    <x v="1"/>
    <x v="14"/>
    <x v="6"/>
    <n v="0"/>
    <n v="0"/>
    <n v="0"/>
    <n v="0"/>
    <n v="0"/>
    <n v="0"/>
    <n v="0"/>
    <n v="0"/>
    <n v="0"/>
    <n v="0"/>
    <n v="0"/>
    <n v="0"/>
    <n v="0"/>
    <n v="0"/>
    <m/>
    <n v="0"/>
    <n v="0"/>
    <n v="0"/>
    <n v="4826"/>
    <n v="1.07"/>
    <n v="92.94"/>
    <m/>
    <m/>
    <m/>
    <m/>
    <m/>
    <m/>
    <m/>
    <m/>
    <m/>
    <n v="0"/>
  </r>
  <r>
    <x v="0"/>
    <x v="2"/>
    <x v="15"/>
    <x v="6"/>
    <n v="0"/>
    <n v="0"/>
    <n v="0"/>
    <n v="0"/>
    <n v="0"/>
    <n v="0"/>
    <n v="0"/>
    <n v="0"/>
    <n v="0"/>
    <n v="0"/>
    <n v="0"/>
    <n v="0"/>
    <n v="0"/>
    <n v="0"/>
    <m/>
    <n v="0"/>
    <n v="0"/>
    <n v="0"/>
    <n v="7947"/>
    <n v="8.09"/>
    <n v="75.48"/>
    <m/>
    <m/>
    <m/>
    <m/>
    <m/>
    <m/>
    <m/>
    <m/>
    <m/>
    <n v="0"/>
  </r>
  <r>
    <x v="0"/>
    <x v="2"/>
    <x v="16"/>
    <x v="6"/>
    <n v="0"/>
    <n v="0"/>
    <n v="0"/>
    <n v="0"/>
    <n v="0"/>
    <n v="0"/>
    <n v="0"/>
    <n v="0"/>
    <n v="0"/>
    <n v="0"/>
    <n v="0"/>
    <n v="0"/>
    <n v="0"/>
    <n v="0"/>
    <m/>
    <n v="0"/>
    <n v="0"/>
    <n v="0"/>
    <n v="6353"/>
    <n v="5.77"/>
    <n v="64.09"/>
    <m/>
    <m/>
    <m/>
    <m/>
    <m/>
    <m/>
    <m/>
    <m/>
    <m/>
    <n v="0"/>
  </r>
  <r>
    <x v="0"/>
    <x v="2"/>
    <x v="17"/>
    <x v="6"/>
    <n v="0"/>
    <n v="0"/>
    <n v="0"/>
    <n v="0"/>
    <n v="0"/>
    <n v="0"/>
    <n v="0"/>
    <n v="0"/>
    <n v="0"/>
    <n v="0"/>
    <n v="0"/>
    <n v="0"/>
    <n v="0"/>
    <n v="0"/>
    <m/>
    <n v="0"/>
    <n v="0"/>
    <n v="0"/>
    <n v="5733"/>
    <n v="2.38"/>
    <n v="81.78"/>
    <m/>
    <m/>
    <m/>
    <m/>
    <m/>
    <m/>
    <m/>
    <m/>
    <m/>
    <n v="0"/>
  </r>
  <r>
    <x v="0"/>
    <x v="2"/>
    <x v="18"/>
    <x v="6"/>
    <n v="0"/>
    <n v="0"/>
    <n v="0"/>
    <n v="0"/>
    <n v="0"/>
    <n v="0"/>
    <n v="0"/>
    <n v="0"/>
    <n v="0"/>
    <n v="0"/>
    <n v="0"/>
    <n v="0"/>
    <n v="0"/>
    <n v="0"/>
    <m/>
    <n v="0"/>
    <n v="0"/>
    <n v="0"/>
    <n v="6732"/>
    <n v="4.76"/>
    <n v="60.41"/>
    <m/>
    <m/>
    <m/>
    <m/>
    <m/>
    <m/>
    <m/>
    <m/>
    <m/>
    <n v="0"/>
  </r>
  <r>
    <x v="0"/>
    <x v="2"/>
    <x v="19"/>
    <x v="6"/>
    <n v="0"/>
    <n v="0"/>
    <n v="0"/>
    <n v="0"/>
    <n v="0"/>
    <n v="0"/>
    <n v="0"/>
    <n v="0"/>
    <n v="0"/>
    <n v="0"/>
    <n v="0"/>
    <n v="0"/>
    <n v="0"/>
    <n v="0"/>
    <m/>
    <n v="0"/>
    <n v="0"/>
    <n v="0"/>
    <n v="5677"/>
    <n v="4.12"/>
    <n v="69.319999999999993"/>
    <m/>
    <m/>
    <m/>
    <m/>
    <m/>
    <m/>
    <m/>
    <m/>
    <m/>
    <n v="0"/>
  </r>
  <r>
    <x v="0"/>
    <x v="2"/>
    <x v="20"/>
    <x v="6"/>
    <n v="0"/>
    <n v="0"/>
    <n v="0"/>
    <n v="0"/>
    <n v="0"/>
    <n v="0"/>
    <n v="0"/>
    <n v="0"/>
    <n v="0"/>
    <n v="0"/>
    <n v="0"/>
    <n v="0"/>
    <n v="0"/>
    <n v="0"/>
    <m/>
    <n v="0"/>
    <n v="0"/>
    <n v="0"/>
    <n v="4581"/>
    <n v="2.5499999999999998"/>
    <n v="61.46"/>
    <m/>
    <m/>
    <m/>
    <m/>
    <m/>
    <m/>
    <m/>
    <m/>
    <m/>
    <n v="0"/>
  </r>
  <r>
    <x v="0"/>
    <x v="2"/>
    <x v="21"/>
    <x v="6"/>
    <n v="0"/>
    <n v="0"/>
    <n v="0"/>
    <n v="0"/>
    <n v="0"/>
    <n v="0"/>
    <n v="0"/>
    <n v="0"/>
    <n v="0"/>
    <n v="0"/>
    <n v="0"/>
    <n v="0"/>
    <n v="0"/>
    <n v="0"/>
    <m/>
    <n v="0"/>
    <n v="0"/>
    <n v="0"/>
    <n v="4462"/>
    <n v="0"/>
    <n v="80.03"/>
    <m/>
    <m/>
    <m/>
    <m/>
    <m/>
    <m/>
    <m/>
    <m/>
    <m/>
    <n v="0"/>
  </r>
  <r>
    <x v="0"/>
    <x v="3"/>
    <x v="22"/>
    <x v="6"/>
    <n v="0"/>
    <n v="0"/>
    <n v="0"/>
    <n v="0"/>
    <n v="0"/>
    <n v="0"/>
    <n v="0"/>
    <n v="0"/>
    <n v="0"/>
    <n v="0"/>
    <n v="0"/>
    <n v="0"/>
    <n v="0"/>
    <n v="0"/>
    <m/>
    <n v="0"/>
    <n v="0"/>
    <n v="0"/>
    <n v="4647"/>
    <n v="0"/>
    <n v="89.01"/>
    <m/>
    <m/>
    <m/>
    <m/>
    <m/>
    <m/>
    <m/>
    <m/>
    <m/>
    <n v="0"/>
  </r>
  <r>
    <x v="0"/>
    <x v="3"/>
    <x v="23"/>
    <x v="6"/>
    <n v="0"/>
    <n v="0"/>
    <n v="0"/>
    <n v="0"/>
    <n v="0"/>
    <n v="0"/>
    <n v="0"/>
    <n v="0"/>
    <n v="0"/>
    <n v="0"/>
    <n v="0"/>
    <n v="0"/>
    <n v="0"/>
    <n v="0"/>
    <m/>
    <n v="0"/>
    <n v="0"/>
    <n v="0"/>
    <n v="4350"/>
    <n v="0"/>
    <n v="36.65"/>
    <m/>
    <m/>
    <m/>
    <m/>
    <m/>
    <m/>
    <m/>
    <m/>
    <m/>
    <n v="0"/>
  </r>
  <r>
    <x v="0"/>
    <x v="3"/>
    <x v="24"/>
    <x v="6"/>
    <n v="0"/>
    <n v="0"/>
    <n v="0"/>
    <n v="0"/>
    <n v="0"/>
    <n v="0"/>
    <n v="0"/>
    <n v="0"/>
    <n v="0"/>
    <n v="0"/>
    <n v="0"/>
    <n v="0"/>
    <n v="0"/>
    <n v="0"/>
    <m/>
    <n v="0"/>
    <n v="0"/>
    <n v="0"/>
    <n v="3975"/>
    <n v="0"/>
    <n v="96.25"/>
    <m/>
    <m/>
    <m/>
    <m/>
    <m/>
    <m/>
    <m/>
    <m/>
    <m/>
    <n v="0"/>
  </r>
  <r>
    <x v="0"/>
    <x v="3"/>
    <x v="25"/>
    <x v="6"/>
    <n v="0"/>
    <n v="0"/>
    <n v="0"/>
    <n v="0"/>
    <n v="0"/>
    <n v="0"/>
    <n v="0"/>
    <n v="0"/>
    <n v="0"/>
    <n v="0"/>
    <n v="0"/>
    <n v="0"/>
    <n v="0"/>
    <n v="0"/>
    <m/>
    <n v="0"/>
    <n v="0"/>
    <n v="0"/>
    <n v="5373"/>
    <n v="0"/>
    <n v="82.45"/>
    <m/>
    <m/>
    <m/>
    <m/>
    <m/>
    <m/>
    <m/>
    <m/>
    <m/>
    <n v="0"/>
  </r>
  <r>
    <x v="0"/>
    <x v="3"/>
    <x v="26"/>
    <x v="6"/>
    <n v="0"/>
    <n v="0"/>
    <n v="0"/>
    <n v="0"/>
    <n v="0"/>
    <n v="0"/>
    <n v="0"/>
    <n v="0"/>
    <n v="0"/>
    <n v="0"/>
    <n v="0"/>
    <n v="0"/>
    <n v="0"/>
    <n v="0"/>
    <m/>
    <n v="0"/>
    <n v="0"/>
    <n v="0"/>
    <n v="5378"/>
    <n v="0"/>
    <n v="85.95"/>
    <m/>
    <m/>
    <m/>
    <m/>
    <m/>
    <m/>
    <m/>
    <m/>
    <m/>
    <n v="0"/>
  </r>
  <r>
    <x v="0"/>
    <x v="3"/>
    <x v="27"/>
    <x v="6"/>
    <n v="0"/>
    <n v="0"/>
    <n v="0"/>
    <n v="0"/>
    <n v="0"/>
    <n v="0"/>
    <n v="0"/>
    <n v="0"/>
    <n v="0"/>
    <n v="0"/>
    <n v="0"/>
    <n v="0"/>
    <n v="0"/>
    <n v="0"/>
    <m/>
    <n v="0"/>
    <n v="0"/>
    <n v="0"/>
    <n v="5283"/>
    <n v="1.22"/>
    <n v="69.209999999999994"/>
    <m/>
    <m/>
    <m/>
    <m/>
    <m/>
    <m/>
    <m/>
    <m/>
    <m/>
    <n v="0"/>
  </r>
  <r>
    <x v="0"/>
    <x v="3"/>
    <x v="28"/>
    <x v="6"/>
    <n v="0"/>
    <n v="1994340"/>
    <n v="0"/>
    <n v="0"/>
    <n v="0"/>
    <n v="0"/>
    <n v="0"/>
    <n v="0"/>
    <n v="0"/>
    <n v="0"/>
    <n v="0"/>
    <n v="0"/>
    <n v="0"/>
    <n v="0"/>
    <m/>
    <n v="0"/>
    <n v="0"/>
    <n v="0"/>
    <n v="4632"/>
    <n v="0"/>
    <n v="89.65"/>
    <m/>
    <m/>
    <m/>
    <m/>
    <m/>
    <m/>
    <m/>
    <m/>
    <m/>
    <n v="0"/>
  </r>
  <r>
    <x v="0"/>
    <x v="0"/>
    <x v="0"/>
    <x v="7"/>
    <n v="0"/>
    <n v="5494849"/>
    <n v="0"/>
    <n v="0"/>
    <n v="0"/>
    <n v="0"/>
    <n v="0"/>
    <n v="0"/>
    <n v="0"/>
    <n v="0"/>
    <n v="0"/>
    <n v="0"/>
    <n v="0"/>
    <n v="0"/>
    <m/>
    <n v="0"/>
    <n v="0"/>
    <n v="0"/>
    <n v="0"/>
    <n v="0"/>
    <n v="0"/>
    <m/>
    <m/>
    <m/>
    <m/>
    <m/>
    <m/>
    <m/>
    <m/>
    <m/>
    <n v="0"/>
  </r>
  <r>
    <x v="0"/>
    <x v="0"/>
    <x v="1"/>
    <x v="7"/>
    <n v="0"/>
    <n v="3285861"/>
    <n v="0"/>
    <n v="0"/>
    <n v="0"/>
    <n v="0"/>
    <n v="0"/>
    <n v="0"/>
    <n v="0"/>
    <n v="0"/>
    <n v="0"/>
    <n v="0"/>
    <n v="0"/>
    <n v="0"/>
    <m/>
    <n v="0"/>
    <n v="0"/>
    <n v="0"/>
    <n v="0"/>
    <n v="0"/>
    <n v="0"/>
    <m/>
    <m/>
    <m/>
    <m/>
    <m/>
    <m/>
    <m/>
    <m/>
    <m/>
    <n v="0"/>
  </r>
  <r>
    <x v="0"/>
    <x v="0"/>
    <x v="2"/>
    <x v="7"/>
    <n v="0"/>
    <n v="2250000"/>
    <n v="0"/>
    <n v="0"/>
    <n v="0"/>
    <n v="0"/>
    <n v="0"/>
    <n v="0"/>
    <n v="0"/>
    <n v="0"/>
    <n v="0"/>
    <n v="0"/>
    <n v="0"/>
    <n v="0"/>
    <m/>
    <n v="0"/>
    <n v="0"/>
    <n v="0"/>
    <n v="0"/>
    <n v="0"/>
    <n v="0"/>
    <m/>
    <m/>
    <m/>
    <m/>
    <m/>
    <m/>
    <m/>
    <m/>
    <m/>
    <n v="0"/>
  </r>
  <r>
    <x v="0"/>
    <x v="0"/>
    <x v="3"/>
    <x v="7"/>
    <n v="0"/>
    <n v="1486321"/>
    <n v="0"/>
    <n v="0"/>
    <n v="0"/>
    <n v="0"/>
    <n v="0"/>
    <n v="0"/>
    <n v="0"/>
    <n v="0"/>
    <n v="0"/>
    <n v="0"/>
    <n v="0"/>
    <n v="0"/>
    <m/>
    <n v="0"/>
    <n v="0"/>
    <n v="0"/>
    <n v="0"/>
    <n v="0"/>
    <n v="0"/>
    <m/>
    <m/>
    <m/>
    <m/>
    <m/>
    <m/>
    <m/>
    <m/>
    <m/>
    <n v="0"/>
  </r>
  <r>
    <x v="0"/>
    <x v="0"/>
    <x v="4"/>
    <x v="7"/>
    <n v="0"/>
    <n v="2909759"/>
    <n v="0"/>
    <n v="0"/>
    <n v="0"/>
    <n v="0"/>
    <n v="0"/>
    <n v="0"/>
    <n v="0"/>
    <n v="0"/>
    <n v="0"/>
    <n v="0"/>
    <n v="0"/>
    <n v="0"/>
    <m/>
    <n v="0"/>
    <n v="0"/>
    <n v="0"/>
    <n v="0"/>
    <n v="0"/>
    <n v="0"/>
    <m/>
    <m/>
    <m/>
    <m/>
    <m/>
    <m/>
    <m/>
    <m/>
    <m/>
    <n v="0"/>
  </r>
  <r>
    <x v="0"/>
    <x v="0"/>
    <x v="5"/>
    <x v="7"/>
    <n v="0"/>
    <n v="3057610"/>
    <n v="0"/>
    <n v="0"/>
    <n v="0"/>
    <n v="0"/>
    <n v="0"/>
    <n v="0"/>
    <n v="0"/>
    <n v="0"/>
    <n v="0"/>
    <n v="0"/>
    <n v="0"/>
    <n v="0"/>
    <m/>
    <n v="0"/>
    <n v="0"/>
    <n v="0"/>
    <n v="0"/>
    <n v="0"/>
    <n v="0"/>
    <m/>
    <m/>
    <m/>
    <m/>
    <m/>
    <m/>
    <m/>
    <m/>
    <m/>
    <n v="0"/>
  </r>
  <r>
    <x v="0"/>
    <x v="0"/>
    <x v="6"/>
    <x v="7"/>
    <n v="0"/>
    <n v="4128885"/>
    <n v="0"/>
    <n v="0"/>
    <n v="0"/>
    <n v="0"/>
    <n v="0"/>
    <n v="0"/>
    <n v="0"/>
    <n v="0"/>
    <n v="0"/>
    <n v="0"/>
    <n v="0"/>
    <n v="0"/>
    <m/>
    <n v="0"/>
    <n v="0"/>
    <n v="0"/>
    <n v="0"/>
    <n v="0"/>
    <n v="0"/>
    <m/>
    <m/>
    <m/>
    <m/>
    <m/>
    <m/>
    <m/>
    <m/>
    <m/>
    <n v="0"/>
  </r>
  <r>
    <x v="0"/>
    <x v="0"/>
    <x v="7"/>
    <x v="7"/>
    <n v="0"/>
    <n v="1873000"/>
    <n v="0"/>
    <n v="0"/>
    <n v="0"/>
    <n v="0"/>
    <n v="0"/>
    <n v="0"/>
    <n v="0"/>
    <n v="0"/>
    <n v="0"/>
    <n v="0"/>
    <n v="0"/>
    <n v="0"/>
    <m/>
    <n v="0"/>
    <n v="0"/>
    <n v="0"/>
    <n v="0"/>
    <n v="0"/>
    <n v="0"/>
    <m/>
    <m/>
    <m/>
    <m/>
    <m/>
    <m/>
    <m/>
    <m/>
    <m/>
    <n v="0"/>
  </r>
  <r>
    <x v="0"/>
    <x v="1"/>
    <x v="8"/>
    <x v="7"/>
    <n v="0"/>
    <n v="2855996"/>
    <n v="0"/>
    <n v="0"/>
    <n v="0"/>
    <n v="0"/>
    <n v="0"/>
    <n v="0"/>
    <n v="0"/>
    <n v="0"/>
    <n v="0"/>
    <n v="0"/>
    <n v="0"/>
    <n v="0"/>
    <m/>
    <n v="0"/>
    <n v="0"/>
    <n v="0"/>
    <n v="0"/>
    <n v="0"/>
    <n v="0"/>
    <m/>
    <m/>
    <m/>
    <m/>
    <m/>
    <m/>
    <m/>
    <m/>
    <m/>
    <n v="0"/>
  </r>
  <r>
    <x v="0"/>
    <x v="1"/>
    <x v="9"/>
    <x v="7"/>
    <n v="0"/>
    <n v="3202412"/>
    <n v="0"/>
    <n v="0"/>
    <n v="0"/>
    <n v="0"/>
    <n v="0"/>
    <n v="0"/>
    <n v="0"/>
    <n v="0"/>
    <n v="0"/>
    <n v="0"/>
    <n v="0"/>
    <n v="0"/>
    <m/>
    <n v="0"/>
    <n v="0"/>
    <n v="0"/>
    <n v="0"/>
    <n v="0"/>
    <n v="0"/>
    <m/>
    <m/>
    <m/>
    <m/>
    <m/>
    <m/>
    <m/>
    <m/>
    <m/>
    <n v="0"/>
  </r>
  <r>
    <x v="0"/>
    <x v="1"/>
    <x v="10"/>
    <x v="7"/>
    <n v="0"/>
    <n v="3720000"/>
    <n v="0"/>
    <n v="0"/>
    <n v="0"/>
    <n v="0"/>
    <n v="0"/>
    <n v="0"/>
    <n v="0"/>
    <n v="0"/>
    <n v="0"/>
    <n v="0"/>
    <n v="0"/>
    <n v="0"/>
    <m/>
    <n v="0"/>
    <n v="0"/>
    <n v="0"/>
    <n v="0"/>
    <n v="0"/>
    <n v="0"/>
    <m/>
    <m/>
    <m/>
    <m/>
    <m/>
    <m/>
    <m/>
    <m/>
    <m/>
    <n v="0"/>
  </r>
  <r>
    <x v="0"/>
    <x v="1"/>
    <x v="11"/>
    <x v="7"/>
    <n v="0"/>
    <n v="1281960"/>
    <n v="0"/>
    <n v="0"/>
    <n v="0"/>
    <n v="0"/>
    <n v="0"/>
    <n v="0"/>
    <n v="0"/>
    <n v="0"/>
    <n v="0"/>
    <n v="0"/>
    <n v="0"/>
    <n v="0"/>
    <m/>
    <n v="0"/>
    <n v="0"/>
    <n v="0"/>
    <n v="0"/>
    <n v="0"/>
    <n v="0"/>
    <m/>
    <m/>
    <m/>
    <m/>
    <m/>
    <m/>
    <m/>
    <m/>
    <m/>
    <n v="0"/>
  </r>
  <r>
    <x v="0"/>
    <x v="1"/>
    <x v="12"/>
    <x v="7"/>
    <n v="0"/>
    <n v="3982400"/>
    <n v="0"/>
    <n v="0"/>
    <n v="0"/>
    <n v="0"/>
    <n v="0"/>
    <n v="0"/>
    <n v="0"/>
    <n v="0"/>
    <n v="0"/>
    <n v="0"/>
    <n v="0"/>
    <n v="0"/>
    <m/>
    <n v="0"/>
    <n v="0"/>
    <n v="0"/>
    <n v="0"/>
    <n v="0"/>
    <n v="0"/>
    <m/>
    <m/>
    <m/>
    <m/>
    <m/>
    <m/>
    <m/>
    <m/>
    <m/>
    <n v="0"/>
  </r>
  <r>
    <x v="0"/>
    <x v="1"/>
    <x v="13"/>
    <x v="7"/>
    <n v="0"/>
    <n v="4138001"/>
    <n v="0"/>
    <n v="0"/>
    <n v="0"/>
    <n v="0"/>
    <n v="0"/>
    <n v="0"/>
    <n v="0"/>
    <n v="0"/>
    <n v="0"/>
    <n v="0"/>
    <n v="0"/>
    <n v="0"/>
    <m/>
    <n v="0"/>
    <n v="0"/>
    <n v="0"/>
    <n v="0"/>
    <n v="0"/>
    <n v="0"/>
    <m/>
    <m/>
    <m/>
    <m/>
    <m/>
    <m/>
    <m/>
    <m/>
    <m/>
    <n v="0"/>
  </r>
  <r>
    <x v="0"/>
    <x v="1"/>
    <x v="14"/>
    <x v="7"/>
    <n v="0"/>
    <n v="3928553"/>
    <n v="0"/>
    <n v="0"/>
    <n v="0"/>
    <n v="0"/>
    <n v="0"/>
    <n v="0"/>
    <n v="0"/>
    <n v="0"/>
    <n v="0"/>
    <n v="0"/>
    <n v="0"/>
    <n v="0"/>
    <m/>
    <n v="0"/>
    <n v="0"/>
    <n v="0"/>
    <n v="0"/>
    <n v="0"/>
    <n v="0"/>
    <m/>
    <m/>
    <m/>
    <m/>
    <m/>
    <m/>
    <m/>
    <m/>
    <m/>
    <n v="0"/>
  </r>
  <r>
    <x v="0"/>
    <x v="2"/>
    <x v="15"/>
    <x v="7"/>
    <n v="0"/>
    <n v="864251"/>
    <n v="0"/>
    <n v="0"/>
    <n v="0"/>
    <n v="0"/>
    <n v="0"/>
    <n v="0"/>
    <n v="0"/>
    <n v="0"/>
    <n v="0"/>
    <n v="0"/>
    <n v="0"/>
    <n v="0"/>
    <m/>
    <n v="0"/>
    <n v="0"/>
    <n v="0"/>
    <n v="0"/>
    <n v="0"/>
    <n v="0"/>
    <m/>
    <m/>
    <m/>
    <m/>
    <m/>
    <m/>
    <m/>
    <m/>
    <m/>
    <n v="0"/>
  </r>
  <r>
    <x v="0"/>
    <x v="2"/>
    <x v="16"/>
    <x v="7"/>
    <n v="0"/>
    <n v="2027189"/>
    <n v="0"/>
    <n v="0"/>
    <n v="0"/>
    <n v="0"/>
    <n v="0"/>
    <n v="0"/>
    <n v="0"/>
    <n v="0"/>
    <n v="0"/>
    <n v="0"/>
    <n v="0"/>
    <n v="0"/>
    <m/>
    <n v="0"/>
    <n v="0"/>
    <n v="0"/>
    <n v="0"/>
    <n v="0"/>
    <n v="0"/>
    <m/>
    <m/>
    <m/>
    <m/>
    <m/>
    <m/>
    <m/>
    <m/>
    <m/>
    <n v="0"/>
  </r>
  <r>
    <x v="0"/>
    <x v="2"/>
    <x v="17"/>
    <x v="7"/>
    <n v="0"/>
    <n v="1358393"/>
    <n v="0"/>
    <n v="0"/>
    <n v="0"/>
    <n v="0"/>
    <n v="0"/>
    <n v="0"/>
    <n v="0"/>
    <n v="0"/>
    <n v="0"/>
    <n v="0"/>
    <n v="0"/>
    <n v="0"/>
    <m/>
    <n v="0"/>
    <n v="0"/>
    <n v="0"/>
    <n v="0"/>
    <n v="0"/>
    <n v="0"/>
    <m/>
    <m/>
    <m/>
    <m/>
    <m/>
    <m/>
    <m/>
    <m/>
    <m/>
    <n v="0"/>
  </r>
  <r>
    <x v="0"/>
    <x v="2"/>
    <x v="18"/>
    <x v="7"/>
    <n v="0"/>
    <n v="1844340"/>
    <n v="0"/>
    <n v="0"/>
    <n v="0"/>
    <n v="0"/>
    <n v="0"/>
    <n v="0"/>
    <n v="0"/>
    <n v="0"/>
    <n v="0"/>
    <n v="0"/>
    <n v="0"/>
    <n v="0"/>
    <m/>
    <n v="0"/>
    <n v="0"/>
    <n v="0"/>
    <n v="0"/>
    <n v="0"/>
    <n v="0"/>
    <m/>
    <m/>
    <m/>
    <m/>
    <m/>
    <m/>
    <m/>
    <m/>
    <m/>
    <n v="0"/>
  </r>
  <r>
    <x v="0"/>
    <x v="2"/>
    <x v="19"/>
    <x v="7"/>
    <n v="0"/>
    <n v="3633400"/>
    <n v="0"/>
    <n v="0"/>
    <n v="0"/>
    <n v="0"/>
    <n v="0"/>
    <n v="0"/>
    <n v="0"/>
    <n v="0"/>
    <n v="0"/>
    <n v="0"/>
    <n v="0"/>
    <n v="0"/>
    <m/>
    <n v="0"/>
    <n v="0"/>
    <n v="0"/>
    <n v="0"/>
    <n v="0"/>
    <n v="0"/>
    <m/>
    <m/>
    <m/>
    <m/>
    <m/>
    <m/>
    <m/>
    <m/>
    <m/>
    <n v="0"/>
  </r>
  <r>
    <x v="0"/>
    <x v="2"/>
    <x v="20"/>
    <x v="7"/>
    <n v="0"/>
    <n v="2401045"/>
    <n v="0"/>
    <n v="0"/>
    <n v="0"/>
    <n v="0"/>
    <n v="0"/>
    <n v="0"/>
    <n v="0"/>
    <n v="0"/>
    <n v="0"/>
    <n v="0"/>
    <n v="0"/>
    <n v="0"/>
    <m/>
    <n v="0"/>
    <n v="0"/>
    <n v="0"/>
    <n v="0"/>
    <n v="0"/>
    <n v="0"/>
    <m/>
    <m/>
    <m/>
    <m/>
    <m/>
    <m/>
    <m/>
    <m/>
    <m/>
    <n v="0"/>
  </r>
  <r>
    <x v="0"/>
    <x v="2"/>
    <x v="21"/>
    <x v="7"/>
    <n v="0"/>
    <n v="1452960"/>
    <n v="0"/>
    <n v="0"/>
    <n v="0"/>
    <n v="0"/>
    <n v="0"/>
    <n v="0"/>
    <n v="0"/>
    <n v="0"/>
    <n v="0"/>
    <n v="0"/>
    <n v="0"/>
    <n v="0"/>
    <m/>
    <n v="0"/>
    <n v="0"/>
    <n v="0"/>
    <n v="0"/>
    <n v="0"/>
    <n v="0"/>
    <m/>
    <m/>
    <m/>
    <m/>
    <m/>
    <m/>
    <m/>
    <m/>
    <m/>
    <n v="0"/>
  </r>
  <r>
    <x v="0"/>
    <x v="3"/>
    <x v="22"/>
    <x v="7"/>
    <n v="0"/>
    <n v="1331956"/>
    <n v="0"/>
    <n v="0"/>
    <n v="0"/>
    <n v="0"/>
    <n v="0"/>
    <n v="0"/>
    <n v="0"/>
    <n v="0"/>
    <n v="0"/>
    <n v="0"/>
    <n v="0"/>
    <n v="0"/>
    <m/>
    <n v="0"/>
    <n v="0"/>
    <n v="0"/>
    <n v="0"/>
    <n v="0"/>
    <n v="0"/>
    <m/>
    <m/>
    <m/>
    <m/>
    <m/>
    <m/>
    <m/>
    <m/>
    <m/>
    <n v="0"/>
  </r>
  <r>
    <x v="0"/>
    <x v="3"/>
    <x v="23"/>
    <x v="7"/>
    <n v="0"/>
    <n v="1103944"/>
    <n v="0"/>
    <n v="0"/>
    <n v="0"/>
    <n v="0"/>
    <n v="0"/>
    <n v="0"/>
    <n v="0"/>
    <n v="0"/>
    <n v="0"/>
    <n v="0"/>
    <n v="0"/>
    <n v="0"/>
    <m/>
    <n v="0"/>
    <n v="0"/>
    <n v="0"/>
    <n v="0"/>
    <n v="0"/>
    <n v="0"/>
    <m/>
    <m/>
    <m/>
    <m/>
    <m/>
    <m/>
    <m/>
    <m/>
    <m/>
    <n v="0"/>
  </r>
  <r>
    <x v="0"/>
    <x v="3"/>
    <x v="24"/>
    <x v="7"/>
    <n v="0"/>
    <n v="993000"/>
    <n v="0"/>
    <n v="0"/>
    <n v="0"/>
    <n v="0"/>
    <n v="0"/>
    <n v="0"/>
    <n v="0"/>
    <n v="0"/>
    <n v="0"/>
    <n v="0"/>
    <n v="0"/>
    <n v="0"/>
    <m/>
    <n v="0"/>
    <n v="0"/>
    <n v="0"/>
    <n v="0"/>
    <n v="0"/>
    <n v="0"/>
    <m/>
    <m/>
    <m/>
    <m/>
    <m/>
    <m/>
    <m/>
    <m/>
    <m/>
    <n v="0"/>
  </r>
  <r>
    <x v="0"/>
    <x v="3"/>
    <x v="25"/>
    <x v="7"/>
    <n v="0"/>
    <n v="2511522"/>
    <n v="0"/>
    <n v="0"/>
    <n v="0"/>
    <n v="0"/>
    <n v="0"/>
    <n v="0"/>
    <n v="0"/>
    <n v="0"/>
    <n v="0"/>
    <n v="0"/>
    <n v="0"/>
    <n v="0"/>
    <m/>
    <n v="0"/>
    <n v="0"/>
    <n v="0"/>
    <n v="0"/>
    <n v="0"/>
    <n v="0"/>
    <m/>
    <m/>
    <m/>
    <m/>
    <m/>
    <m/>
    <m/>
    <m/>
    <m/>
    <n v="0"/>
  </r>
  <r>
    <x v="0"/>
    <x v="3"/>
    <x v="26"/>
    <x v="7"/>
    <n v="0"/>
    <n v="2881286"/>
    <n v="0"/>
    <n v="0"/>
    <n v="0"/>
    <n v="0"/>
    <n v="0"/>
    <n v="0"/>
    <n v="0"/>
    <n v="0"/>
    <n v="0"/>
    <n v="0"/>
    <n v="0"/>
    <n v="0"/>
    <m/>
    <n v="0"/>
    <n v="0"/>
    <n v="0"/>
    <n v="0"/>
    <n v="0"/>
    <n v="0"/>
    <m/>
    <m/>
    <m/>
    <m/>
    <m/>
    <m/>
    <m/>
    <m/>
    <m/>
    <n v="0"/>
  </r>
  <r>
    <x v="0"/>
    <x v="3"/>
    <x v="27"/>
    <x v="7"/>
    <n v="0"/>
    <n v="1736600"/>
    <n v="0"/>
    <n v="0"/>
    <n v="0"/>
    <n v="0"/>
    <n v="0"/>
    <n v="0"/>
    <n v="0"/>
    <n v="0"/>
    <n v="0"/>
    <n v="0"/>
    <n v="0"/>
    <n v="0"/>
    <m/>
    <n v="0"/>
    <n v="0"/>
    <n v="0"/>
    <n v="0"/>
    <n v="0"/>
    <n v="0"/>
    <m/>
    <m/>
    <m/>
    <m/>
    <m/>
    <m/>
    <m/>
    <m/>
    <m/>
    <n v="0"/>
  </r>
  <r>
    <x v="0"/>
    <x v="3"/>
    <x v="28"/>
    <x v="7"/>
    <n v="0"/>
    <n v="1980739"/>
    <n v="0"/>
    <n v="0"/>
    <n v="0"/>
    <n v="0"/>
    <n v="0"/>
    <n v="0"/>
    <n v="0"/>
    <n v="0"/>
    <n v="0"/>
    <n v="0"/>
    <n v="0"/>
    <n v="0"/>
    <m/>
    <n v="0"/>
    <n v="0"/>
    <n v="0"/>
    <n v="0"/>
    <n v="0"/>
    <n v="0"/>
    <m/>
    <m/>
    <m/>
    <m/>
    <m/>
    <m/>
    <m/>
    <m/>
    <m/>
    <n v="0"/>
  </r>
  <r>
    <x v="0"/>
    <x v="0"/>
    <x v="0"/>
    <x v="8"/>
    <n v="0"/>
    <n v="4440109"/>
    <n v="0"/>
    <n v="664050"/>
    <n v="0"/>
    <n v="0"/>
    <n v="0"/>
    <n v="0"/>
    <n v="0"/>
    <n v="0"/>
    <n v="0"/>
    <n v="0"/>
    <n v="0"/>
    <n v="0"/>
    <m/>
    <n v="0"/>
    <n v="0"/>
    <n v="0"/>
    <n v="0"/>
    <n v="0"/>
    <n v="0"/>
    <m/>
    <m/>
    <m/>
    <m/>
    <m/>
    <m/>
    <m/>
    <m/>
    <m/>
    <n v="0"/>
  </r>
  <r>
    <x v="0"/>
    <x v="0"/>
    <x v="1"/>
    <x v="8"/>
    <n v="0"/>
    <m/>
    <n v="0"/>
    <n v="344050"/>
    <n v="0"/>
    <n v="0"/>
    <n v="0"/>
    <n v="0"/>
    <n v="0"/>
    <n v="0"/>
    <n v="0"/>
    <n v="0"/>
    <n v="0"/>
    <n v="0"/>
    <m/>
    <n v="0"/>
    <n v="0"/>
    <n v="0"/>
    <n v="0"/>
    <n v="0"/>
    <n v="0"/>
    <m/>
    <m/>
    <m/>
    <m/>
    <m/>
    <m/>
    <m/>
    <m/>
    <m/>
    <n v="0"/>
  </r>
  <r>
    <x v="0"/>
    <x v="0"/>
    <x v="2"/>
    <x v="8"/>
    <n v="0"/>
    <m/>
    <n v="0"/>
    <n v="255870"/>
    <n v="0"/>
    <n v="0"/>
    <n v="0"/>
    <n v="0"/>
    <n v="0"/>
    <n v="0"/>
    <n v="0"/>
    <n v="0"/>
    <n v="0"/>
    <n v="0"/>
    <m/>
    <n v="0"/>
    <n v="0"/>
    <n v="0"/>
    <n v="0"/>
    <n v="0"/>
    <n v="0"/>
    <m/>
    <m/>
    <m/>
    <m/>
    <m/>
    <m/>
    <m/>
    <m/>
    <m/>
    <n v="0"/>
  </r>
  <r>
    <x v="0"/>
    <x v="0"/>
    <x v="3"/>
    <x v="8"/>
    <n v="0"/>
    <m/>
    <n v="0"/>
    <n v="344050"/>
    <n v="0"/>
    <n v="0"/>
    <n v="0"/>
    <n v="0"/>
    <n v="0"/>
    <n v="0"/>
    <n v="0"/>
    <n v="0"/>
    <n v="0"/>
    <n v="0"/>
    <m/>
    <n v="0"/>
    <n v="0"/>
    <n v="0"/>
    <n v="0"/>
    <n v="0"/>
    <n v="0"/>
    <m/>
    <m/>
    <m/>
    <m/>
    <m/>
    <m/>
    <m/>
    <m/>
    <m/>
    <n v="0"/>
  </r>
  <r>
    <x v="0"/>
    <x v="0"/>
    <x v="4"/>
    <x v="8"/>
    <n v="0"/>
    <m/>
    <n v="0"/>
    <n v="344050"/>
    <n v="0"/>
    <n v="0"/>
    <n v="0"/>
    <n v="0"/>
    <n v="0"/>
    <n v="0"/>
    <n v="0"/>
    <n v="0"/>
    <n v="0"/>
    <n v="0"/>
    <m/>
    <n v="0"/>
    <n v="0"/>
    <n v="0"/>
    <n v="0"/>
    <n v="0"/>
    <n v="0"/>
    <m/>
    <m/>
    <m/>
    <m/>
    <m/>
    <m/>
    <m/>
    <m/>
    <m/>
    <n v="0"/>
  </r>
  <r>
    <x v="0"/>
    <x v="0"/>
    <x v="5"/>
    <x v="8"/>
    <n v="0"/>
    <m/>
    <n v="0"/>
    <n v="255870"/>
    <n v="0"/>
    <n v="0"/>
    <n v="0"/>
    <n v="0"/>
    <n v="0"/>
    <n v="0"/>
    <n v="0"/>
    <n v="0"/>
    <n v="0"/>
    <n v="0"/>
    <m/>
    <n v="0"/>
    <n v="0"/>
    <n v="0"/>
    <n v="0"/>
    <n v="0"/>
    <n v="0"/>
    <m/>
    <m/>
    <m/>
    <m/>
    <m/>
    <m/>
    <m/>
    <m/>
    <m/>
    <n v="0"/>
  </r>
  <r>
    <x v="0"/>
    <x v="0"/>
    <x v="6"/>
    <x v="8"/>
    <n v="0"/>
    <m/>
    <n v="0"/>
    <n v="344050"/>
    <n v="0"/>
    <n v="0"/>
    <n v="0"/>
    <n v="0"/>
    <n v="0"/>
    <n v="0"/>
    <n v="0"/>
    <n v="0"/>
    <n v="0"/>
    <n v="0"/>
    <m/>
    <n v="0"/>
    <n v="0"/>
    <n v="0"/>
    <n v="0"/>
    <n v="0"/>
    <n v="0"/>
    <m/>
    <m/>
    <m/>
    <m/>
    <m/>
    <m/>
    <m/>
    <m/>
    <m/>
    <n v="0"/>
  </r>
  <r>
    <x v="0"/>
    <x v="0"/>
    <x v="7"/>
    <x v="8"/>
    <n v="0"/>
    <m/>
    <n v="0"/>
    <n v="355870"/>
    <n v="0"/>
    <n v="0"/>
    <n v="0"/>
    <n v="0"/>
    <n v="0"/>
    <n v="0"/>
    <n v="0"/>
    <n v="0"/>
    <n v="0"/>
    <n v="0"/>
    <m/>
    <n v="0"/>
    <n v="0"/>
    <n v="0"/>
    <n v="0"/>
    <n v="0"/>
    <n v="0"/>
    <m/>
    <m/>
    <m/>
    <m/>
    <m/>
    <m/>
    <m/>
    <m/>
    <m/>
    <n v="0"/>
  </r>
  <r>
    <x v="0"/>
    <x v="1"/>
    <x v="8"/>
    <x v="8"/>
    <n v="0"/>
    <m/>
    <n v="0"/>
    <n v="355870"/>
    <n v="0"/>
    <n v="0"/>
    <n v="0"/>
    <n v="0"/>
    <n v="0"/>
    <n v="0"/>
    <n v="0"/>
    <n v="0"/>
    <n v="0"/>
    <n v="0"/>
    <m/>
    <n v="0"/>
    <n v="0"/>
    <n v="0"/>
    <n v="0"/>
    <n v="0"/>
    <n v="0"/>
    <m/>
    <m/>
    <m/>
    <m/>
    <m/>
    <m/>
    <m/>
    <m/>
    <m/>
    <n v="0"/>
  </r>
  <r>
    <x v="0"/>
    <x v="1"/>
    <x v="9"/>
    <x v="8"/>
    <n v="0"/>
    <m/>
    <n v="0"/>
    <n v="344050"/>
    <n v="0"/>
    <n v="0"/>
    <n v="0"/>
    <n v="0"/>
    <n v="0"/>
    <n v="0"/>
    <n v="0"/>
    <n v="0"/>
    <n v="0"/>
    <n v="0"/>
    <m/>
    <n v="0"/>
    <n v="0"/>
    <n v="0"/>
    <n v="0"/>
    <n v="0"/>
    <n v="0"/>
    <m/>
    <m/>
    <m/>
    <m/>
    <m/>
    <m/>
    <m/>
    <m/>
    <m/>
    <n v="0"/>
  </r>
  <r>
    <x v="0"/>
    <x v="1"/>
    <x v="10"/>
    <x v="8"/>
    <n v="0"/>
    <m/>
    <n v="0"/>
    <n v="0"/>
    <n v="0"/>
    <n v="0"/>
    <n v="0"/>
    <n v="0"/>
    <n v="0"/>
    <n v="0"/>
    <n v="0"/>
    <n v="0"/>
    <n v="0"/>
    <n v="0"/>
    <m/>
    <n v="0"/>
    <n v="0"/>
    <n v="0"/>
    <n v="0"/>
    <n v="0"/>
    <n v="0"/>
    <m/>
    <m/>
    <m/>
    <m/>
    <m/>
    <m/>
    <m/>
    <m/>
    <m/>
    <n v="0"/>
  </r>
  <r>
    <x v="0"/>
    <x v="1"/>
    <x v="11"/>
    <x v="8"/>
    <n v="0"/>
    <m/>
    <n v="0"/>
    <n v="0"/>
    <n v="0"/>
    <n v="0"/>
    <n v="0"/>
    <n v="0"/>
    <n v="0"/>
    <n v="0"/>
    <n v="0"/>
    <n v="0"/>
    <n v="0"/>
    <n v="0"/>
    <m/>
    <n v="0"/>
    <n v="0"/>
    <n v="0"/>
    <n v="0"/>
    <n v="0"/>
    <n v="0"/>
    <m/>
    <m/>
    <m/>
    <m/>
    <m/>
    <m/>
    <m/>
    <m/>
    <m/>
    <n v="0"/>
  </r>
  <r>
    <x v="0"/>
    <x v="1"/>
    <x v="12"/>
    <x v="8"/>
    <n v="0"/>
    <m/>
    <n v="0"/>
    <n v="344050"/>
    <n v="0"/>
    <n v="0"/>
    <n v="0"/>
    <n v="0"/>
    <n v="0"/>
    <n v="0"/>
    <n v="0"/>
    <n v="0"/>
    <n v="0"/>
    <n v="0"/>
    <m/>
    <n v="0"/>
    <n v="0"/>
    <n v="0"/>
    <n v="0"/>
    <n v="0"/>
    <n v="0"/>
    <m/>
    <m/>
    <m/>
    <m/>
    <m/>
    <m/>
    <m/>
    <m/>
    <m/>
    <n v="0"/>
  </r>
  <r>
    <x v="0"/>
    <x v="1"/>
    <x v="13"/>
    <x v="8"/>
    <n v="0"/>
    <m/>
    <n v="0"/>
    <n v="0"/>
    <n v="0"/>
    <n v="0"/>
    <n v="0"/>
    <n v="0"/>
    <n v="0"/>
    <n v="0"/>
    <n v="0"/>
    <n v="0"/>
    <n v="0"/>
    <n v="0"/>
    <m/>
    <n v="0"/>
    <n v="0"/>
    <n v="0"/>
    <n v="0"/>
    <n v="0"/>
    <n v="0"/>
    <m/>
    <m/>
    <m/>
    <m/>
    <m/>
    <m/>
    <m/>
    <m/>
    <m/>
    <n v="0"/>
  </r>
  <r>
    <x v="0"/>
    <x v="1"/>
    <x v="14"/>
    <x v="8"/>
    <n v="0"/>
    <m/>
    <n v="0"/>
    <n v="0"/>
    <n v="0"/>
    <n v="0"/>
    <n v="0"/>
    <n v="0"/>
    <n v="0"/>
    <n v="0"/>
    <n v="0"/>
    <n v="0"/>
    <n v="0"/>
    <n v="0"/>
    <m/>
    <n v="0"/>
    <n v="0"/>
    <n v="0"/>
    <n v="0"/>
    <n v="0"/>
    <n v="0"/>
    <m/>
    <m/>
    <m/>
    <m/>
    <m/>
    <m/>
    <m/>
    <m/>
    <m/>
    <n v="0"/>
  </r>
  <r>
    <x v="0"/>
    <x v="2"/>
    <x v="15"/>
    <x v="8"/>
    <n v="0"/>
    <m/>
    <n v="0"/>
    <n v="0"/>
    <n v="0"/>
    <n v="0"/>
    <n v="0"/>
    <n v="0"/>
    <n v="0"/>
    <n v="0"/>
    <n v="0"/>
    <n v="0"/>
    <n v="0"/>
    <n v="0"/>
    <m/>
    <n v="0"/>
    <n v="0"/>
    <n v="0"/>
    <n v="0"/>
    <n v="0"/>
    <n v="0"/>
    <m/>
    <m/>
    <m/>
    <m/>
    <m/>
    <m/>
    <m/>
    <m/>
    <m/>
    <n v="0"/>
  </r>
  <r>
    <x v="0"/>
    <x v="2"/>
    <x v="16"/>
    <x v="8"/>
    <n v="0"/>
    <m/>
    <n v="0"/>
    <n v="0"/>
    <n v="0"/>
    <n v="0"/>
    <n v="0"/>
    <n v="0"/>
    <n v="0"/>
    <n v="0"/>
    <n v="0"/>
    <n v="0"/>
    <n v="0"/>
    <n v="0"/>
    <m/>
    <n v="0"/>
    <n v="0"/>
    <n v="0"/>
    <n v="0"/>
    <n v="0"/>
    <n v="0"/>
    <m/>
    <m/>
    <m/>
    <m/>
    <m/>
    <m/>
    <m/>
    <m/>
    <m/>
    <n v="0"/>
  </r>
  <r>
    <x v="0"/>
    <x v="2"/>
    <x v="17"/>
    <x v="8"/>
    <n v="0"/>
    <m/>
    <n v="0"/>
    <n v="344050"/>
    <n v="0"/>
    <n v="0"/>
    <n v="0"/>
    <n v="0"/>
    <n v="0"/>
    <n v="0"/>
    <n v="0"/>
    <n v="0"/>
    <n v="0"/>
    <n v="0"/>
    <m/>
    <n v="0"/>
    <n v="0"/>
    <n v="0"/>
    <n v="0"/>
    <n v="0"/>
    <n v="0"/>
    <m/>
    <m/>
    <m/>
    <m/>
    <m/>
    <m/>
    <m/>
    <m/>
    <m/>
    <n v="0"/>
  </r>
  <r>
    <x v="0"/>
    <x v="2"/>
    <x v="18"/>
    <x v="8"/>
    <n v="0"/>
    <m/>
    <n v="0"/>
    <n v="0"/>
    <n v="0"/>
    <n v="0"/>
    <n v="0"/>
    <n v="0"/>
    <n v="0"/>
    <n v="0"/>
    <n v="0"/>
    <n v="0"/>
    <n v="0"/>
    <n v="0"/>
    <m/>
    <n v="0"/>
    <n v="0"/>
    <n v="0"/>
    <n v="0"/>
    <n v="0"/>
    <n v="0"/>
    <m/>
    <m/>
    <m/>
    <m/>
    <m/>
    <m/>
    <m/>
    <m/>
    <m/>
    <n v="0"/>
  </r>
  <r>
    <x v="0"/>
    <x v="2"/>
    <x v="19"/>
    <x v="8"/>
    <n v="0"/>
    <n v="1022200"/>
    <n v="0"/>
    <n v="346400"/>
    <n v="0"/>
    <n v="0"/>
    <n v="0"/>
    <n v="0"/>
    <n v="0"/>
    <n v="0"/>
    <n v="0"/>
    <n v="0"/>
    <n v="0"/>
    <n v="0"/>
    <m/>
    <n v="0"/>
    <n v="0"/>
    <n v="0"/>
    <n v="0"/>
    <n v="0"/>
    <n v="0"/>
    <m/>
    <m/>
    <m/>
    <m/>
    <m/>
    <m/>
    <m/>
    <m/>
    <m/>
    <n v="0"/>
  </r>
  <r>
    <x v="0"/>
    <x v="2"/>
    <x v="20"/>
    <x v="8"/>
    <n v="0"/>
    <m/>
    <n v="0"/>
    <n v="0"/>
    <n v="0"/>
    <n v="0"/>
    <n v="0"/>
    <n v="0"/>
    <n v="0"/>
    <n v="0"/>
    <n v="0"/>
    <n v="0"/>
    <n v="0"/>
    <n v="0"/>
    <m/>
    <n v="0"/>
    <n v="0"/>
    <n v="0"/>
    <n v="0"/>
    <n v="0"/>
    <n v="0"/>
    <m/>
    <m/>
    <m/>
    <m/>
    <m/>
    <m/>
    <m/>
    <m/>
    <m/>
    <n v="0"/>
  </r>
  <r>
    <x v="0"/>
    <x v="2"/>
    <x v="21"/>
    <x v="8"/>
    <n v="0"/>
    <m/>
    <n v="0"/>
    <n v="0"/>
    <n v="0"/>
    <n v="0"/>
    <n v="0"/>
    <n v="0"/>
    <n v="0"/>
    <n v="0"/>
    <n v="0"/>
    <n v="0"/>
    <n v="0"/>
    <n v="0"/>
    <m/>
    <n v="0"/>
    <n v="0"/>
    <n v="0"/>
    <n v="0"/>
    <n v="0"/>
    <n v="0"/>
    <m/>
    <m/>
    <m/>
    <m/>
    <m/>
    <m/>
    <m/>
    <m/>
    <m/>
    <n v="0"/>
  </r>
  <r>
    <x v="0"/>
    <x v="3"/>
    <x v="22"/>
    <x v="8"/>
    <n v="0"/>
    <m/>
    <n v="0"/>
    <n v="0"/>
    <n v="0"/>
    <n v="0"/>
    <n v="0"/>
    <n v="0"/>
    <n v="0"/>
    <n v="0"/>
    <n v="0"/>
    <n v="0"/>
    <n v="0"/>
    <n v="0"/>
    <m/>
    <n v="0"/>
    <n v="0"/>
    <n v="0"/>
    <n v="0"/>
    <n v="0"/>
    <n v="0"/>
    <m/>
    <m/>
    <m/>
    <m/>
    <m/>
    <m/>
    <m/>
    <m/>
    <m/>
    <n v="0"/>
  </r>
  <r>
    <x v="0"/>
    <x v="3"/>
    <x v="23"/>
    <x v="8"/>
    <n v="0"/>
    <m/>
    <n v="0"/>
    <n v="0"/>
    <n v="0"/>
    <n v="0"/>
    <n v="0"/>
    <n v="0"/>
    <n v="0"/>
    <n v="0"/>
    <n v="0"/>
    <n v="0"/>
    <n v="0"/>
    <n v="0"/>
    <m/>
    <n v="0"/>
    <n v="0"/>
    <n v="0"/>
    <n v="0"/>
    <n v="0"/>
    <n v="0"/>
    <m/>
    <m/>
    <m/>
    <m/>
    <m/>
    <m/>
    <m/>
    <m/>
    <m/>
    <n v="0"/>
  </r>
  <r>
    <x v="0"/>
    <x v="3"/>
    <x v="24"/>
    <x v="8"/>
    <n v="0"/>
    <m/>
    <n v="0"/>
    <n v="344050"/>
    <n v="0"/>
    <n v="0"/>
    <n v="0"/>
    <n v="0"/>
    <n v="0"/>
    <n v="0"/>
    <n v="0"/>
    <n v="0"/>
    <n v="0"/>
    <n v="0"/>
    <m/>
    <n v="0"/>
    <n v="0"/>
    <n v="0"/>
    <n v="0"/>
    <n v="0"/>
    <n v="0"/>
    <m/>
    <m/>
    <m/>
    <m/>
    <m/>
    <m/>
    <m/>
    <m/>
    <m/>
    <n v="0"/>
  </r>
  <r>
    <x v="0"/>
    <x v="3"/>
    <x v="25"/>
    <x v="8"/>
    <n v="0"/>
    <m/>
    <n v="0"/>
    <n v="0"/>
    <n v="0"/>
    <n v="0"/>
    <n v="0"/>
    <n v="0"/>
    <n v="0"/>
    <n v="0"/>
    <n v="0"/>
    <n v="0"/>
    <n v="0"/>
    <n v="0"/>
    <m/>
    <n v="0"/>
    <n v="0"/>
    <n v="0"/>
    <n v="0"/>
    <n v="0"/>
    <n v="0"/>
    <m/>
    <m/>
    <m/>
    <m/>
    <m/>
    <m/>
    <m/>
    <m/>
    <m/>
    <n v="0"/>
  </r>
  <r>
    <x v="0"/>
    <x v="3"/>
    <x v="26"/>
    <x v="8"/>
    <n v="0"/>
    <m/>
    <n v="0"/>
    <n v="0"/>
    <n v="0"/>
    <n v="0"/>
    <n v="0"/>
    <n v="0"/>
    <n v="0"/>
    <n v="0"/>
    <n v="0"/>
    <n v="0"/>
    <n v="0"/>
    <n v="0"/>
    <m/>
    <n v="0"/>
    <n v="0"/>
    <n v="0"/>
    <n v="0"/>
    <n v="0"/>
    <n v="0"/>
    <m/>
    <m/>
    <m/>
    <m/>
    <m/>
    <m/>
    <m/>
    <m/>
    <m/>
    <n v="0"/>
  </r>
  <r>
    <x v="0"/>
    <x v="3"/>
    <x v="27"/>
    <x v="8"/>
    <n v="0"/>
    <m/>
    <n v="0"/>
    <n v="0"/>
    <n v="0"/>
    <n v="0"/>
    <n v="0"/>
    <n v="0"/>
    <n v="0"/>
    <n v="0"/>
    <n v="0"/>
    <n v="0"/>
    <n v="0"/>
    <n v="0"/>
    <m/>
    <n v="0"/>
    <n v="0"/>
    <n v="0"/>
    <n v="0"/>
    <n v="0"/>
    <n v="0"/>
    <m/>
    <m/>
    <m/>
    <m/>
    <m/>
    <m/>
    <m/>
    <m/>
    <m/>
    <n v="0"/>
  </r>
  <r>
    <x v="0"/>
    <x v="3"/>
    <x v="28"/>
    <x v="8"/>
    <n v="0"/>
    <m/>
    <n v="0"/>
    <n v="344050"/>
    <n v="0"/>
    <n v="0"/>
    <n v="0"/>
    <n v="0"/>
    <n v="0"/>
    <n v="0"/>
    <n v="0"/>
    <n v="0"/>
    <n v="0"/>
    <n v="0"/>
    <m/>
    <n v="0"/>
    <n v="0"/>
    <n v="0"/>
    <n v="0"/>
    <n v="0"/>
    <n v="0"/>
    <m/>
    <m/>
    <m/>
    <m/>
    <m/>
    <m/>
    <m/>
    <m/>
    <m/>
    <n v="0"/>
  </r>
  <r>
    <x v="0"/>
    <x v="0"/>
    <x v="0"/>
    <x v="9"/>
    <n v="3999638"/>
    <n v="8356438"/>
    <n v="10727814"/>
    <n v="0"/>
    <n v="0"/>
    <n v="0"/>
    <n v="0"/>
    <n v="0"/>
    <n v="0"/>
    <n v="0"/>
    <n v="0"/>
    <n v="0"/>
    <n v="0"/>
    <n v="0"/>
    <m/>
    <n v="0"/>
    <n v="0"/>
    <n v="0"/>
    <n v="0"/>
    <n v="0"/>
    <n v="0"/>
    <m/>
    <m/>
    <m/>
    <m/>
    <m/>
    <m/>
    <m/>
    <m/>
    <m/>
    <n v="0"/>
  </r>
  <r>
    <x v="0"/>
    <x v="0"/>
    <x v="1"/>
    <x v="9"/>
    <n v="3609395"/>
    <n v="4662701"/>
    <n v="7131588"/>
    <n v="0"/>
    <n v="0"/>
    <n v="0"/>
    <n v="0"/>
    <n v="0"/>
    <n v="0"/>
    <n v="0"/>
    <n v="0"/>
    <n v="0"/>
    <n v="0"/>
    <n v="0"/>
    <m/>
    <n v="0"/>
    <n v="0"/>
    <n v="0"/>
    <n v="0"/>
    <n v="0"/>
    <n v="0"/>
    <m/>
    <m/>
    <m/>
    <m/>
    <m/>
    <m/>
    <m/>
    <m/>
    <m/>
    <n v="0"/>
  </r>
  <r>
    <x v="0"/>
    <x v="0"/>
    <x v="2"/>
    <x v="9"/>
    <n v="8648340"/>
    <n v="5662284"/>
    <n v="3431623"/>
    <n v="0"/>
    <n v="0"/>
    <n v="0"/>
    <n v="0"/>
    <n v="0"/>
    <n v="0"/>
    <n v="0"/>
    <n v="0"/>
    <n v="0"/>
    <n v="0"/>
    <n v="0"/>
    <m/>
    <n v="0"/>
    <n v="0"/>
    <n v="0"/>
    <n v="0"/>
    <n v="0"/>
    <n v="0"/>
    <m/>
    <m/>
    <m/>
    <m/>
    <m/>
    <m/>
    <m/>
    <m/>
    <m/>
    <n v="0"/>
  </r>
  <r>
    <x v="0"/>
    <x v="0"/>
    <x v="3"/>
    <x v="9"/>
    <n v="1200000"/>
    <n v="1755559"/>
    <n v="13173585"/>
    <n v="0"/>
    <n v="0"/>
    <n v="0"/>
    <n v="0"/>
    <n v="0"/>
    <n v="0"/>
    <n v="0"/>
    <n v="0"/>
    <n v="0"/>
    <n v="0"/>
    <n v="0"/>
    <m/>
    <n v="0"/>
    <n v="0"/>
    <n v="0"/>
    <n v="0"/>
    <n v="0"/>
    <n v="0"/>
    <m/>
    <m/>
    <m/>
    <m/>
    <m/>
    <m/>
    <m/>
    <m/>
    <m/>
    <n v="0"/>
  </r>
  <r>
    <x v="0"/>
    <x v="0"/>
    <x v="4"/>
    <x v="9"/>
    <n v="2502386"/>
    <n v="3715000"/>
    <n v="2887500"/>
    <n v="0"/>
    <n v="0"/>
    <n v="0"/>
    <n v="0"/>
    <n v="0"/>
    <n v="0"/>
    <n v="0"/>
    <n v="0"/>
    <n v="0"/>
    <n v="0"/>
    <n v="0"/>
    <m/>
    <n v="0"/>
    <n v="0"/>
    <n v="0"/>
    <n v="0"/>
    <n v="0"/>
    <n v="0"/>
    <m/>
    <m/>
    <m/>
    <m/>
    <m/>
    <m/>
    <m/>
    <m/>
    <m/>
    <n v="0"/>
  </r>
  <r>
    <x v="0"/>
    <x v="0"/>
    <x v="5"/>
    <x v="9"/>
    <n v="3242339"/>
    <n v="4826615"/>
    <n v="13900427"/>
    <n v="0"/>
    <n v="0"/>
    <n v="0"/>
    <n v="0"/>
    <n v="0"/>
    <n v="0"/>
    <n v="0"/>
    <n v="0"/>
    <n v="0"/>
    <n v="0"/>
    <n v="0"/>
    <m/>
    <n v="0"/>
    <n v="0"/>
    <n v="0"/>
    <n v="0"/>
    <n v="0"/>
    <n v="0"/>
    <m/>
    <m/>
    <m/>
    <m/>
    <m/>
    <m/>
    <m/>
    <m/>
    <m/>
    <n v="0"/>
  </r>
  <r>
    <x v="0"/>
    <x v="0"/>
    <x v="6"/>
    <x v="9"/>
    <n v="594300"/>
    <n v="1445370"/>
    <n v="16414080"/>
    <n v="0"/>
    <n v="0"/>
    <n v="0"/>
    <n v="0"/>
    <n v="0"/>
    <n v="0"/>
    <n v="0"/>
    <n v="0"/>
    <n v="0"/>
    <n v="0"/>
    <n v="0"/>
    <m/>
    <n v="0"/>
    <n v="0"/>
    <n v="0"/>
    <n v="0"/>
    <n v="0"/>
    <n v="0"/>
    <m/>
    <m/>
    <m/>
    <m/>
    <m/>
    <m/>
    <m/>
    <m/>
    <m/>
    <n v="0"/>
  </r>
  <r>
    <x v="0"/>
    <x v="0"/>
    <x v="7"/>
    <x v="9"/>
    <n v="0"/>
    <n v="0"/>
    <n v="3407977"/>
    <n v="0"/>
    <n v="0"/>
    <n v="0"/>
    <n v="0"/>
    <n v="0"/>
    <n v="0"/>
    <n v="0"/>
    <n v="0"/>
    <n v="0"/>
    <n v="0"/>
    <n v="0"/>
    <m/>
    <n v="0"/>
    <n v="0"/>
    <n v="0"/>
    <n v="0"/>
    <n v="0"/>
    <n v="0"/>
    <m/>
    <m/>
    <m/>
    <m/>
    <m/>
    <m/>
    <m/>
    <m/>
    <m/>
    <n v="0"/>
  </r>
  <r>
    <x v="0"/>
    <x v="1"/>
    <x v="8"/>
    <x v="9"/>
    <n v="624500"/>
    <n v="2100000"/>
    <n v="8671470"/>
    <n v="0"/>
    <n v="0"/>
    <n v="0"/>
    <n v="0"/>
    <n v="0"/>
    <n v="0"/>
    <n v="0"/>
    <n v="0"/>
    <n v="0"/>
    <n v="0"/>
    <n v="0"/>
    <m/>
    <n v="0"/>
    <n v="0"/>
    <n v="0"/>
    <n v="0"/>
    <n v="0"/>
    <n v="0"/>
    <m/>
    <m/>
    <m/>
    <m/>
    <m/>
    <m/>
    <m/>
    <m/>
    <m/>
    <n v="0"/>
  </r>
  <r>
    <x v="0"/>
    <x v="1"/>
    <x v="9"/>
    <x v="9"/>
    <n v="2225683"/>
    <n v="8660000"/>
    <n v="0"/>
    <n v="0"/>
    <n v="0"/>
    <n v="0"/>
    <n v="0"/>
    <n v="0"/>
    <n v="0"/>
    <n v="0"/>
    <n v="0"/>
    <n v="0"/>
    <n v="0"/>
    <n v="0"/>
    <m/>
    <n v="0"/>
    <n v="0"/>
    <n v="0"/>
    <n v="0"/>
    <n v="0"/>
    <n v="0"/>
    <m/>
    <m/>
    <m/>
    <m/>
    <m/>
    <m/>
    <m/>
    <m/>
    <m/>
    <n v="0"/>
  </r>
  <r>
    <x v="0"/>
    <x v="1"/>
    <x v="10"/>
    <x v="9"/>
    <n v="0"/>
    <n v="0"/>
    <n v="5751544"/>
    <n v="0"/>
    <n v="0"/>
    <n v="0"/>
    <n v="0"/>
    <n v="0"/>
    <n v="0"/>
    <n v="0"/>
    <n v="0"/>
    <n v="0"/>
    <n v="0"/>
    <n v="0"/>
    <m/>
    <n v="0"/>
    <n v="0"/>
    <n v="0"/>
    <n v="0"/>
    <n v="0"/>
    <n v="0"/>
    <m/>
    <m/>
    <m/>
    <m/>
    <m/>
    <m/>
    <m/>
    <m/>
    <m/>
    <n v="0"/>
  </r>
  <r>
    <x v="0"/>
    <x v="1"/>
    <x v="11"/>
    <x v="9"/>
    <n v="1805923"/>
    <n v="6985701"/>
    <n v="9872018"/>
    <n v="0"/>
    <n v="0"/>
    <n v="0"/>
    <n v="0"/>
    <n v="0"/>
    <n v="0"/>
    <n v="0"/>
    <n v="0"/>
    <n v="0"/>
    <n v="0"/>
    <n v="0"/>
    <m/>
    <n v="0"/>
    <n v="0"/>
    <n v="0"/>
    <n v="0"/>
    <n v="0"/>
    <n v="0"/>
    <m/>
    <m/>
    <m/>
    <m/>
    <m/>
    <m/>
    <m/>
    <m/>
    <m/>
    <n v="0"/>
  </r>
  <r>
    <x v="0"/>
    <x v="1"/>
    <x v="12"/>
    <x v="9"/>
    <n v="945000"/>
    <n v="0"/>
    <n v="8176963"/>
    <n v="0"/>
    <n v="0"/>
    <n v="0"/>
    <n v="0"/>
    <n v="0"/>
    <n v="0"/>
    <n v="0"/>
    <n v="0"/>
    <n v="0"/>
    <n v="0"/>
    <n v="0"/>
    <m/>
    <n v="0"/>
    <n v="0"/>
    <n v="0"/>
    <n v="0"/>
    <n v="0"/>
    <n v="0"/>
    <m/>
    <m/>
    <m/>
    <m/>
    <m/>
    <m/>
    <m/>
    <m/>
    <m/>
    <n v="0"/>
  </r>
  <r>
    <x v="0"/>
    <x v="1"/>
    <x v="13"/>
    <x v="9"/>
    <n v="0"/>
    <n v="0"/>
    <n v="2864614"/>
    <n v="0"/>
    <n v="0"/>
    <n v="0"/>
    <n v="0"/>
    <n v="0"/>
    <n v="0"/>
    <n v="0"/>
    <n v="0"/>
    <n v="0"/>
    <n v="0"/>
    <n v="0"/>
    <m/>
    <n v="0"/>
    <n v="0"/>
    <n v="0"/>
    <n v="0"/>
    <n v="0"/>
    <n v="0"/>
    <m/>
    <m/>
    <m/>
    <m/>
    <m/>
    <m/>
    <m/>
    <m/>
    <m/>
    <n v="0"/>
  </r>
  <r>
    <x v="0"/>
    <x v="1"/>
    <x v="14"/>
    <x v="9"/>
    <n v="0"/>
    <n v="0"/>
    <n v="10248515"/>
    <n v="0"/>
    <n v="0"/>
    <n v="0"/>
    <n v="0"/>
    <n v="0"/>
    <n v="0"/>
    <n v="0"/>
    <n v="0"/>
    <n v="0"/>
    <n v="0"/>
    <n v="0"/>
    <m/>
    <n v="0"/>
    <n v="0"/>
    <n v="0"/>
    <n v="0"/>
    <n v="0"/>
    <n v="0"/>
    <m/>
    <m/>
    <m/>
    <m/>
    <m/>
    <m/>
    <m/>
    <m/>
    <m/>
    <n v="0"/>
  </r>
  <r>
    <x v="0"/>
    <x v="2"/>
    <x v="15"/>
    <x v="9"/>
    <n v="0"/>
    <n v="2648286"/>
    <n v="13355603"/>
    <n v="0"/>
    <n v="0"/>
    <n v="0"/>
    <n v="0"/>
    <n v="0"/>
    <n v="0"/>
    <n v="0"/>
    <n v="0"/>
    <n v="0"/>
    <n v="0"/>
    <n v="0"/>
    <m/>
    <n v="0"/>
    <n v="0"/>
    <n v="0"/>
    <n v="0"/>
    <n v="0"/>
    <n v="0"/>
    <m/>
    <m/>
    <m/>
    <m/>
    <m/>
    <m/>
    <m/>
    <m/>
    <m/>
    <n v="0"/>
  </r>
  <r>
    <x v="0"/>
    <x v="2"/>
    <x v="16"/>
    <x v="9"/>
    <n v="1123698"/>
    <n v="0"/>
    <n v="14631947"/>
    <n v="0"/>
    <n v="0"/>
    <n v="0"/>
    <n v="0"/>
    <n v="0"/>
    <n v="0"/>
    <n v="0"/>
    <n v="0"/>
    <n v="0"/>
    <n v="0"/>
    <n v="0"/>
    <m/>
    <n v="0"/>
    <n v="0"/>
    <n v="0"/>
    <n v="0"/>
    <n v="0"/>
    <n v="0"/>
    <m/>
    <m/>
    <m/>
    <m/>
    <m/>
    <m/>
    <m/>
    <m/>
    <m/>
    <n v="0"/>
  </r>
  <r>
    <x v="0"/>
    <x v="2"/>
    <x v="17"/>
    <x v="9"/>
    <n v="3176318"/>
    <n v="2775000"/>
    <n v="12264233"/>
    <n v="0"/>
    <n v="0"/>
    <n v="0"/>
    <n v="0"/>
    <n v="0"/>
    <n v="0"/>
    <n v="0"/>
    <n v="0"/>
    <n v="0"/>
    <n v="0"/>
    <n v="0"/>
    <m/>
    <n v="0"/>
    <n v="0"/>
    <n v="0"/>
    <n v="0"/>
    <n v="0"/>
    <n v="0"/>
    <m/>
    <m/>
    <m/>
    <m/>
    <m/>
    <m/>
    <m/>
    <m/>
    <m/>
    <n v="0"/>
  </r>
  <r>
    <x v="0"/>
    <x v="2"/>
    <x v="18"/>
    <x v="9"/>
    <n v="0"/>
    <n v="0"/>
    <n v="7905285"/>
    <n v="0"/>
    <n v="0"/>
    <n v="0"/>
    <n v="0"/>
    <n v="0"/>
    <n v="0"/>
    <n v="0"/>
    <n v="0"/>
    <n v="0"/>
    <n v="0"/>
    <n v="0"/>
    <m/>
    <n v="0"/>
    <n v="0"/>
    <n v="0"/>
    <n v="0"/>
    <n v="0"/>
    <n v="0"/>
    <m/>
    <m/>
    <m/>
    <m/>
    <m/>
    <m/>
    <m/>
    <m/>
    <m/>
    <n v="0"/>
  </r>
  <r>
    <x v="0"/>
    <x v="2"/>
    <x v="19"/>
    <x v="9"/>
    <n v="1119997"/>
    <n v="0"/>
    <n v="10079156"/>
    <n v="0"/>
    <n v="0"/>
    <n v="0"/>
    <n v="0"/>
    <n v="0"/>
    <n v="0"/>
    <n v="0"/>
    <n v="0"/>
    <n v="0"/>
    <n v="0"/>
    <n v="0"/>
    <m/>
    <n v="0"/>
    <n v="0"/>
    <n v="0"/>
    <n v="0"/>
    <n v="0"/>
    <n v="0"/>
    <m/>
    <m/>
    <m/>
    <m/>
    <m/>
    <m/>
    <m/>
    <m/>
    <m/>
    <n v="0"/>
  </r>
  <r>
    <x v="0"/>
    <x v="2"/>
    <x v="20"/>
    <x v="9"/>
    <n v="0"/>
    <n v="2417887"/>
    <n v="2446416"/>
    <n v="0"/>
    <n v="0"/>
    <n v="0"/>
    <n v="0"/>
    <n v="0"/>
    <n v="0"/>
    <n v="0"/>
    <n v="0"/>
    <n v="0"/>
    <n v="0"/>
    <n v="0"/>
    <m/>
    <n v="0"/>
    <n v="0"/>
    <n v="0"/>
    <n v="0"/>
    <n v="0"/>
    <n v="0"/>
    <m/>
    <m/>
    <m/>
    <m/>
    <m/>
    <m/>
    <m/>
    <m/>
    <m/>
    <n v="0"/>
  </r>
  <r>
    <x v="0"/>
    <x v="2"/>
    <x v="21"/>
    <x v="9"/>
    <n v="300000"/>
    <n v="0"/>
    <n v="0"/>
    <n v="0"/>
    <n v="0"/>
    <n v="0"/>
    <n v="0"/>
    <n v="0"/>
    <n v="0"/>
    <n v="0"/>
    <n v="0"/>
    <n v="0"/>
    <n v="0"/>
    <n v="0"/>
    <m/>
    <n v="0"/>
    <n v="0"/>
    <n v="0"/>
    <n v="0"/>
    <n v="0"/>
    <n v="0"/>
    <m/>
    <m/>
    <m/>
    <m/>
    <m/>
    <m/>
    <m/>
    <m/>
    <m/>
    <n v="0"/>
  </r>
  <r>
    <x v="0"/>
    <x v="3"/>
    <x v="22"/>
    <x v="9"/>
    <n v="6971901"/>
    <n v="0"/>
    <n v="9649735"/>
    <n v="0"/>
    <n v="0"/>
    <n v="0"/>
    <n v="0"/>
    <n v="0"/>
    <n v="0"/>
    <n v="0"/>
    <n v="0"/>
    <n v="0"/>
    <n v="0"/>
    <n v="0"/>
    <m/>
    <n v="0"/>
    <n v="0"/>
    <n v="0"/>
    <n v="0"/>
    <n v="0"/>
    <n v="0"/>
    <m/>
    <m/>
    <m/>
    <m/>
    <m/>
    <m/>
    <m/>
    <m/>
    <m/>
    <n v="0"/>
  </r>
  <r>
    <x v="0"/>
    <x v="3"/>
    <x v="23"/>
    <x v="9"/>
    <n v="0"/>
    <n v="0"/>
    <n v="11227689"/>
    <n v="0"/>
    <n v="0"/>
    <n v="0"/>
    <n v="0"/>
    <n v="0"/>
    <n v="0"/>
    <n v="0"/>
    <n v="0"/>
    <n v="0"/>
    <n v="0"/>
    <n v="0"/>
    <m/>
    <n v="0"/>
    <n v="0"/>
    <n v="0"/>
    <n v="0"/>
    <n v="0"/>
    <n v="0"/>
    <m/>
    <m/>
    <m/>
    <m/>
    <m/>
    <m/>
    <m/>
    <m/>
    <m/>
    <n v="0"/>
  </r>
  <r>
    <x v="0"/>
    <x v="3"/>
    <x v="24"/>
    <x v="9"/>
    <n v="3220597"/>
    <n v="0"/>
    <n v="16938275"/>
    <n v="0"/>
    <n v="0"/>
    <n v="0"/>
    <n v="0"/>
    <n v="0"/>
    <n v="0"/>
    <n v="0"/>
    <n v="0"/>
    <n v="0"/>
    <n v="0"/>
    <n v="0"/>
    <m/>
    <n v="0"/>
    <n v="0"/>
    <n v="0"/>
    <n v="0"/>
    <n v="0"/>
    <n v="0"/>
    <m/>
    <m/>
    <m/>
    <m/>
    <m/>
    <m/>
    <m/>
    <m/>
    <m/>
    <n v="0"/>
  </r>
  <r>
    <x v="0"/>
    <x v="3"/>
    <x v="25"/>
    <x v="9"/>
    <n v="6915816"/>
    <n v="0"/>
    <n v="6421769"/>
    <n v="0"/>
    <n v="0"/>
    <n v="0"/>
    <n v="0"/>
    <n v="0"/>
    <n v="0"/>
    <n v="0"/>
    <n v="0"/>
    <n v="0"/>
    <n v="0"/>
    <n v="0"/>
    <m/>
    <n v="0"/>
    <n v="0"/>
    <n v="0"/>
    <n v="0"/>
    <n v="0"/>
    <n v="0"/>
    <m/>
    <m/>
    <m/>
    <m/>
    <m/>
    <m/>
    <m/>
    <m/>
    <m/>
    <n v="0"/>
  </r>
  <r>
    <x v="0"/>
    <x v="3"/>
    <x v="26"/>
    <x v="9"/>
    <n v="5999881"/>
    <n v="0"/>
    <n v="14442783"/>
    <n v="0"/>
    <n v="0"/>
    <n v="0"/>
    <n v="0"/>
    <n v="0"/>
    <n v="0"/>
    <n v="0"/>
    <n v="0"/>
    <n v="0"/>
    <n v="0"/>
    <n v="0"/>
    <m/>
    <n v="0"/>
    <n v="0"/>
    <n v="0"/>
    <n v="0"/>
    <n v="0"/>
    <n v="0"/>
    <m/>
    <m/>
    <m/>
    <m/>
    <m/>
    <m/>
    <m/>
    <m/>
    <m/>
    <n v="0"/>
  </r>
  <r>
    <x v="0"/>
    <x v="3"/>
    <x v="27"/>
    <x v="9"/>
    <n v="4379943"/>
    <n v="0"/>
    <n v="14501527"/>
    <n v="0"/>
    <n v="0"/>
    <n v="0"/>
    <n v="0"/>
    <n v="0"/>
    <n v="0"/>
    <n v="0"/>
    <n v="0"/>
    <n v="0"/>
    <n v="0"/>
    <n v="0"/>
    <m/>
    <n v="0"/>
    <n v="0"/>
    <n v="0"/>
    <n v="0"/>
    <n v="0"/>
    <n v="0"/>
    <m/>
    <m/>
    <m/>
    <m/>
    <m/>
    <m/>
    <m/>
    <m/>
    <m/>
    <n v="0"/>
  </r>
  <r>
    <x v="0"/>
    <x v="3"/>
    <x v="28"/>
    <x v="9"/>
    <n v="2514138"/>
    <n v="2500000"/>
    <n v="11541014"/>
    <n v="0"/>
    <n v="0"/>
    <n v="0"/>
    <n v="0"/>
    <n v="0"/>
    <n v="0"/>
    <n v="0"/>
    <n v="0"/>
    <n v="0"/>
    <n v="0"/>
    <n v="0"/>
    <m/>
    <n v="0"/>
    <n v="0"/>
    <n v="0"/>
    <n v="0"/>
    <n v="0"/>
    <n v="0"/>
    <m/>
    <m/>
    <m/>
    <m/>
    <m/>
    <m/>
    <m/>
    <m/>
    <m/>
    <n v="0"/>
  </r>
  <r>
    <x v="0"/>
    <x v="0"/>
    <x v="0"/>
    <x v="10"/>
    <n v="0"/>
    <n v="0"/>
    <n v="0"/>
    <n v="0"/>
    <n v="0"/>
    <n v="0"/>
    <n v="0"/>
    <n v="0"/>
    <n v="0"/>
    <n v="0"/>
    <n v="0"/>
    <n v="0"/>
    <n v="0"/>
    <n v="0"/>
    <m/>
    <n v="0"/>
    <n v="0"/>
    <n v="0"/>
    <n v="0"/>
    <n v="0"/>
    <n v="0"/>
    <m/>
    <m/>
    <m/>
    <m/>
    <m/>
    <m/>
    <m/>
    <m/>
    <m/>
    <n v="0"/>
  </r>
  <r>
    <x v="0"/>
    <x v="0"/>
    <x v="1"/>
    <x v="10"/>
    <n v="0"/>
    <n v="0"/>
    <n v="0"/>
    <n v="0"/>
    <n v="0"/>
    <n v="0"/>
    <n v="0"/>
    <n v="0"/>
    <n v="0"/>
    <n v="0"/>
    <n v="0"/>
    <n v="0"/>
    <n v="0"/>
    <n v="0"/>
    <m/>
    <n v="0"/>
    <n v="0"/>
    <n v="0"/>
    <n v="0"/>
    <n v="0"/>
    <n v="0"/>
    <m/>
    <m/>
    <m/>
    <m/>
    <m/>
    <m/>
    <m/>
    <m/>
    <m/>
    <n v="0"/>
  </r>
  <r>
    <x v="0"/>
    <x v="0"/>
    <x v="2"/>
    <x v="10"/>
    <n v="0"/>
    <n v="0"/>
    <n v="0"/>
    <n v="0"/>
    <n v="0"/>
    <n v="0"/>
    <n v="0"/>
    <n v="0"/>
    <n v="0"/>
    <n v="0"/>
    <n v="0"/>
    <n v="0"/>
    <n v="0"/>
    <n v="0"/>
    <m/>
    <n v="0"/>
    <n v="0"/>
    <n v="0"/>
    <n v="0"/>
    <n v="0"/>
    <n v="0"/>
    <m/>
    <m/>
    <m/>
    <m/>
    <m/>
    <m/>
    <m/>
    <m/>
    <m/>
    <n v="0"/>
  </r>
  <r>
    <x v="0"/>
    <x v="0"/>
    <x v="3"/>
    <x v="10"/>
    <n v="0"/>
    <n v="0"/>
    <n v="0"/>
    <n v="0"/>
    <n v="0"/>
    <n v="0"/>
    <n v="0"/>
    <n v="0"/>
    <n v="0"/>
    <n v="0"/>
    <n v="0"/>
    <n v="0"/>
    <n v="0"/>
    <n v="0"/>
    <m/>
    <n v="0"/>
    <n v="0"/>
    <n v="0"/>
    <n v="0"/>
    <n v="0"/>
    <n v="0"/>
    <m/>
    <m/>
    <m/>
    <m/>
    <m/>
    <m/>
    <m/>
    <m/>
    <m/>
    <n v="0"/>
  </r>
  <r>
    <x v="0"/>
    <x v="0"/>
    <x v="4"/>
    <x v="10"/>
    <n v="0"/>
    <n v="0"/>
    <n v="0"/>
    <n v="0"/>
    <n v="0"/>
    <n v="0"/>
    <n v="0"/>
    <n v="0"/>
    <n v="0"/>
    <n v="0"/>
    <n v="0"/>
    <n v="0"/>
    <n v="0"/>
    <n v="0"/>
    <m/>
    <n v="0"/>
    <n v="0"/>
    <n v="0"/>
    <n v="0"/>
    <n v="0"/>
    <n v="0"/>
    <m/>
    <m/>
    <m/>
    <m/>
    <m/>
    <m/>
    <m/>
    <m/>
    <m/>
    <n v="0"/>
  </r>
  <r>
    <x v="0"/>
    <x v="0"/>
    <x v="5"/>
    <x v="10"/>
    <n v="0"/>
    <n v="0"/>
    <n v="0"/>
    <n v="0"/>
    <n v="0"/>
    <n v="0"/>
    <n v="0"/>
    <n v="0"/>
    <n v="0"/>
    <n v="0"/>
    <n v="0"/>
    <n v="0"/>
    <n v="0"/>
    <n v="0"/>
    <m/>
    <n v="0"/>
    <n v="0"/>
    <n v="0"/>
    <n v="0"/>
    <n v="0"/>
    <n v="0"/>
    <m/>
    <m/>
    <m/>
    <m/>
    <m/>
    <m/>
    <m/>
    <m/>
    <m/>
    <n v="0"/>
  </r>
  <r>
    <x v="0"/>
    <x v="0"/>
    <x v="6"/>
    <x v="10"/>
    <n v="0"/>
    <n v="0"/>
    <n v="0"/>
    <n v="0"/>
    <n v="0"/>
    <n v="0"/>
    <n v="0"/>
    <n v="0"/>
    <n v="0"/>
    <n v="0"/>
    <n v="0"/>
    <n v="0"/>
    <n v="0"/>
    <n v="0"/>
    <m/>
    <n v="0"/>
    <n v="0"/>
    <n v="0"/>
    <n v="0"/>
    <n v="0"/>
    <n v="0"/>
    <m/>
    <m/>
    <m/>
    <m/>
    <m/>
    <m/>
    <m/>
    <m/>
    <m/>
    <n v="0"/>
  </r>
  <r>
    <x v="0"/>
    <x v="0"/>
    <x v="7"/>
    <x v="10"/>
    <n v="0"/>
    <n v="0"/>
    <n v="0"/>
    <n v="0"/>
    <n v="0"/>
    <n v="0"/>
    <n v="0"/>
    <n v="0"/>
    <n v="0"/>
    <n v="0"/>
    <n v="0"/>
    <n v="0"/>
    <n v="0"/>
    <n v="0"/>
    <m/>
    <n v="0"/>
    <n v="0"/>
    <n v="0"/>
    <n v="0"/>
    <n v="0"/>
    <n v="0"/>
    <m/>
    <m/>
    <m/>
    <m/>
    <m/>
    <m/>
    <m/>
    <m/>
    <m/>
    <n v="0"/>
  </r>
  <r>
    <x v="0"/>
    <x v="1"/>
    <x v="8"/>
    <x v="10"/>
    <n v="0"/>
    <n v="0"/>
    <n v="0"/>
    <n v="0"/>
    <n v="0"/>
    <n v="0"/>
    <n v="0"/>
    <n v="0"/>
    <n v="0"/>
    <n v="0"/>
    <n v="0"/>
    <n v="0"/>
    <n v="0"/>
    <n v="0"/>
    <m/>
    <n v="0"/>
    <n v="0"/>
    <n v="0"/>
    <n v="0"/>
    <n v="0"/>
    <n v="0"/>
    <m/>
    <m/>
    <m/>
    <m/>
    <m/>
    <m/>
    <m/>
    <m/>
    <m/>
    <n v="0"/>
  </r>
  <r>
    <x v="0"/>
    <x v="1"/>
    <x v="9"/>
    <x v="10"/>
    <n v="0"/>
    <n v="0"/>
    <n v="0"/>
    <n v="0"/>
    <n v="0"/>
    <n v="0"/>
    <n v="0"/>
    <n v="0"/>
    <n v="0"/>
    <n v="0"/>
    <n v="0"/>
    <n v="0"/>
    <n v="0"/>
    <n v="0"/>
    <m/>
    <n v="0"/>
    <n v="0"/>
    <n v="0"/>
    <n v="0"/>
    <n v="0"/>
    <n v="0"/>
    <m/>
    <m/>
    <m/>
    <m/>
    <m/>
    <m/>
    <m/>
    <m/>
    <m/>
    <n v="0"/>
  </r>
  <r>
    <x v="0"/>
    <x v="1"/>
    <x v="10"/>
    <x v="10"/>
    <n v="0"/>
    <n v="0"/>
    <n v="0"/>
    <n v="0"/>
    <n v="0"/>
    <n v="0"/>
    <n v="0"/>
    <n v="0"/>
    <n v="0"/>
    <n v="0"/>
    <n v="0"/>
    <n v="0"/>
    <n v="0"/>
    <n v="0"/>
    <m/>
    <n v="0"/>
    <n v="0"/>
    <n v="0"/>
    <n v="0"/>
    <n v="0"/>
    <n v="0"/>
    <m/>
    <m/>
    <m/>
    <m/>
    <m/>
    <m/>
    <m/>
    <m/>
    <m/>
    <n v="0"/>
  </r>
  <r>
    <x v="0"/>
    <x v="1"/>
    <x v="11"/>
    <x v="10"/>
    <n v="0"/>
    <n v="0"/>
    <n v="0"/>
    <n v="0"/>
    <n v="0"/>
    <n v="0"/>
    <n v="0"/>
    <n v="0"/>
    <n v="0"/>
    <n v="0"/>
    <n v="0"/>
    <n v="0"/>
    <n v="0"/>
    <n v="0"/>
    <m/>
    <n v="0"/>
    <n v="0"/>
    <n v="0"/>
    <n v="0"/>
    <n v="0"/>
    <n v="0"/>
    <m/>
    <m/>
    <m/>
    <m/>
    <m/>
    <m/>
    <m/>
    <m/>
    <m/>
    <n v="0"/>
  </r>
  <r>
    <x v="0"/>
    <x v="1"/>
    <x v="12"/>
    <x v="10"/>
    <n v="0"/>
    <n v="0"/>
    <n v="0"/>
    <n v="0"/>
    <n v="0"/>
    <n v="0"/>
    <n v="0"/>
    <n v="0"/>
    <n v="0"/>
    <n v="0"/>
    <n v="0"/>
    <n v="0"/>
    <n v="0"/>
    <n v="0"/>
    <m/>
    <n v="0"/>
    <n v="0"/>
    <n v="0"/>
    <n v="0"/>
    <n v="0"/>
    <n v="0"/>
    <m/>
    <m/>
    <m/>
    <m/>
    <m/>
    <m/>
    <m/>
    <m/>
    <m/>
    <n v="0"/>
  </r>
  <r>
    <x v="0"/>
    <x v="1"/>
    <x v="13"/>
    <x v="10"/>
    <n v="0"/>
    <n v="0"/>
    <n v="0"/>
    <n v="0"/>
    <n v="0"/>
    <n v="0"/>
    <n v="0"/>
    <n v="0"/>
    <n v="0"/>
    <n v="0"/>
    <n v="0"/>
    <n v="0"/>
    <n v="0"/>
    <n v="0"/>
    <m/>
    <n v="0"/>
    <n v="0"/>
    <n v="0"/>
    <n v="0"/>
    <n v="0"/>
    <n v="0"/>
    <m/>
    <m/>
    <m/>
    <m/>
    <m/>
    <m/>
    <m/>
    <m/>
    <m/>
    <n v="0"/>
  </r>
  <r>
    <x v="0"/>
    <x v="1"/>
    <x v="14"/>
    <x v="10"/>
    <n v="0"/>
    <n v="0"/>
    <n v="0"/>
    <n v="0"/>
    <n v="0"/>
    <n v="0"/>
    <n v="0"/>
    <n v="0"/>
    <n v="0"/>
    <n v="0"/>
    <n v="0"/>
    <n v="0"/>
    <n v="0"/>
    <n v="0"/>
    <m/>
    <n v="0"/>
    <n v="0"/>
    <n v="0"/>
    <n v="0"/>
    <n v="0"/>
    <n v="0"/>
    <m/>
    <m/>
    <m/>
    <m/>
    <m/>
    <m/>
    <m/>
    <m/>
    <m/>
    <n v="0"/>
  </r>
  <r>
    <x v="0"/>
    <x v="2"/>
    <x v="15"/>
    <x v="10"/>
    <n v="0"/>
    <n v="0"/>
    <n v="0"/>
    <n v="0"/>
    <n v="0"/>
    <n v="0"/>
    <n v="0"/>
    <n v="0"/>
    <n v="0"/>
    <n v="0"/>
    <n v="0"/>
    <n v="0"/>
    <n v="0"/>
    <n v="0"/>
    <m/>
    <n v="0"/>
    <n v="0"/>
    <n v="0"/>
    <n v="0"/>
    <n v="0"/>
    <n v="0"/>
    <m/>
    <m/>
    <m/>
    <m/>
    <m/>
    <m/>
    <m/>
    <m/>
    <m/>
    <n v="0"/>
  </r>
  <r>
    <x v="0"/>
    <x v="2"/>
    <x v="16"/>
    <x v="10"/>
    <n v="0"/>
    <n v="0"/>
    <n v="0"/>
    <n v="0"/>
    <n v="0"/>
    <n v="0"/>
    <n v="0"/>
    <n v="0"/>
    <n v="0"/>
    <n v="0"/>
    <n v="0"/>
    <n v="0"/>
    <n v="0"/>
    <n v="0"/>
    <m/>
    <n v="0"/>
    <n v="0"/>
    <n v="0"/>
    <n v="0"/>
    <n v="0"/>
    <n v="0"/>
    <m/>
    <m/>
    <m/>
    <m/>
    <m/>
    <m/>
    <m/>
    <m/>
    <m/>
    <n v="0"/>
  </r>
  <r>
    <x v="0"/>
    <x v="2"/>
    <x v="17"/>
    <x v="10"/>
    <n v="0"/>
    <n v="0"/>
    <n v="0"/>
    <n v="0"/>
    <n v="0"/>
    <n v="0"/>
    <n v="0"/>
    <n v="0"/>
    <n v="0"/>
    <n v="0"/>
    <n v="0"/>
    <n v="0"/>
    <n v="0"/>
    <n v="0"/>
    <m/>
    <n v="0"/>
    <n v="0"/>
    <n v="0"/>
    <n v="0"/>
    <n v="0"/>
    <n v="0"/>
    <m/>
    <m/>
    <m/>
    <m/>
    <m/>
    <m/>
    <m/>
    <m/>
    <m/>
    <n v="0"/>
  </r>
  <r>
    <x v="0"/>
    <x v="2"/>
    <x v="18"/>
    <x v="10"/>
    <n v="0"/>
    <n v="0"/>
    <n v="0"/>
    <n v="0"/>
    <n v="0"/>
    <n v="0"/>
    <n v="0"/>
    <n v="0"/>
    <n v="0"/>
    <n v="0"/>
    <n v="0"/>
    <n v="0"/>
    <n v="0"/>
    <n v="0"/>
    <m/>
    <n v="0"/>
    <n v="0"/>
    <n v="0"/>
    <n v="0"/>
    <n v="0"/>
    <n v="0"/>
    <m/>
    <m/>
    <m/>
    <m/>
    <m/>
    <m/>
    <m/>
    <m/>
    <m/>
    <n v="0"/>
  </r>
  <r>
    <x v="0"/>
    <x v="2"/>
    <x v="19"/>
    <x v="10"/>
    <n v="0"/>
    <n v="0"/>
    <n v="0"/>
    <n v="0"/>
    <n v="0"/>
    <n v="0"/>
    <n v="0"/>
    <n v="0"/>
    <n v="0"/>
    <n v="0"/>
    <n v="0"/>
    <n v="0"/>
    <n v="0"/>
    <n v="0"/>
    <m/>
    <n v="0"/>
    <n v="0"/>
    <n v="0"/>
    <n v="0"/>
    <n v="0"/>
    <n v="0"/>
    <m/>
    <m/>
    <m/>
    <m/>
    <m/>
    <m/>
    <m/>
    <m/>
    <m/>
    <n v="0"/>
  </r>
  <r>
    <x v="0"/>
    <x v="2"/>
    <x v="20"/>
    <x v="10"/>
    <n v="0"/>
    <n v="0"/>
    <n v="0"/>
    <n v="0"/>
    <n v="0"/>
    <n v="0"/>
    <n v="0"/>
    <n v="0"/>
    <n v="0"/>
    <n v="0"/>
    <n v="0"/>
    <n v="0"/>
    <n v="0"/>
    <n v="0"/>
    <m/>
    <n v="0"/>
    <n v="0"/>
    <n v="0"/>
    <n v="0"/>
    <n v="0"/>
    <n v="0"/>
    <m/>
    <m/>
    <m/>
    <m/>
    <m/>
    <m/>
    <m/>
    <m/>
    <m/>
    <n v="0"/>
  </r>
  <r>
    <x v="0"/>
    <x v="2"/>
    <x v="21"/>
    <x v="10"/>
    <n v="0"/>
    <n v="0"/>
    <n v="0"/>
    <n v="0"/>
    <n v="0"/>
    <n v="0"/>
    <n v="0"/>
    <n v="0"/>
    <n v="0"/>
    <n v="0"/>
    <n v="0"/>
    <n v="0"/>
    <n v="0"/>
    <n v="0"/>
    <m/>
    <n v="0"/>
    <n v="0"/>
    <n v="0"/>
    <n v="0"/>
    <n v="0"/>
    <n v="0"/>
    <m/>
    <m/>
    <m/>
    <m/>
    <m/>
    <m/>
    <m/>
    <m/>
    <m/>
    <n v="0"/>
  </r>
  <r>
    <x v="0"/>
    <x v="3"/>
    <x v="22"/>
    <x v="10"/>
    <n v="0"/>
    <n v="0"/>
    <n v="0"/>
    <n v="0"/>
    <n v="0"/>
    <n v="0"/>
    <n v="0"/>
    <n v="0"/>
    <n v="0"/>
    <n v="0"/>
    <n v="0"/>
    <n v="0"/>
    <n v="0"/>
    <n v="0"/>
    <m/>
    <n v="0"/>
    <n v="0"/>
    <n v="0"/>
    <n v="0"/>
    <n v="0"/>
    <n v="0"/>
    <m/>
    <m/>
    <m/>
    <m/>
    <m/>
    <m/>
    <m/>
    <m/>
    <m/>
    <n v="0"/>
  </r>
  <r>
    <x v="0"/>
    <x v="3"/>
    <x v="23"/>
    <x v="10"/>
    <n v="0"/>
    <n v="0"/>
    <n v="0"/>
    <n v="0"/>
    <n v="0"/>
    <n v="0"/>
    <n v="0"/>
    <n v="0"/>
    <n v="0"/>
    <n v="0"/>
    <n v="0"/>
    <n v="0"/>
    <n v="0"/>
    <n v="0"/>
    <m/>
    <n v="0"/>
    <n v="0"/>
    <n v="0"/>
    <n v="0"/>
    <n v="0"/>
    <n v="0"/>
    <m/>
    <m/>
    <m/>
    <m/>
    <m/>
    <m/>
    <m/>
    <m/>
    <m/>
    <n v="0"/>
  </r>
  <r>
    <x v="0"/>
    <x v="3"/>
    <x v="24"/>
    <x v="10"/>
    <n v="0"/>
    <n v="0"/>
    <n v="0"/>
    <n v="0"/>
    <n v="0"/>
    <n v="0"/>
    <n v="0"/>
    <n v="0"/>
    <n v="0"/>
    <n v="0"/>
    <n v="0"/>
    <n v="0"/>
    <n v="0"/>
    <n v="0"/>
    <m/>
    <n v="0"/>
    <n v="0"/>
    <n v="0"/>
    <n v="0"/>
    <n v="0"/>
    <n v="0"/>
    <m/>
    <m/>
    <m/>
    <m/>
    <m/>
    <m/>
    <m/>
    <m/>
    <m/>
    <n v="0"/>
  </r>
  <r>
    <x v="0"/>
    <x v="3"/>
    <x v="25"/>
    <x v="10"/>
    <n v="0"/>
    <n v="0"/>
    <n v="0"/>
    <n v="0"/>
    <n v="0"/>
    <n v="0"/>
    <n v="0"/>
    <n v="0"/>
    <n v="0"/>
    <n v="0"/>
    <n v="0"/>
    <n v="0"/>
    <n v="0"/>
    <n v="0"/>
    <m/>
    <n v="0"/>
    <n v="0"/>
    <n v="0"/>
    <n v="0"/>
    <n v="0"/>
    <n v="0"/>
    <m/>
    <m/>
    <m/>
    <m/>
    <m/>
    <m/>
    <m/>
    <m/>
    <m/>
    <n v="0"/>
  </r>
  <r>
    <x v="0"/>
    <x v="3"/>
    <x v="26"/>
    <x v="10"/>
    <n v="0"/>
    <n v="0"/>
    <n v="0"/>
    <n v="0"/>
    <n v="0"/>
    <n v="0"/>
    <n v="0"/>
    <n v="0"/>
    <n v="0"/>
    <n v="0"/>
    <n v="0"/>
    <n v="0"/>
    <n v="0"/>
    <n v="0"/>
    <m/>
    <n v="0"/>
    <n v="0"/>
    <n v="0"/>
    <n v="0"/>
    <n v="0"/>
    <n v="0"/>
    <m/>
    <m/>
    <m/>
    <m/>
    <m/>
    <m/>
    <m/>
    <m/>
    <m/>
    <n v="0"/>
  </r>
  <r>
    <x v="0"/>
    <x v="3"/>
    <x v="27"/>
    <x v="10"/>
    <n v="0"/>
    <n v="0"/>
    <n v="0"/>
    <n v="0"/>
    <n v="0"/>
    <n v="0"/>
    <n v="0"/>
    <n v="0"/>
    <n v="0"/>
    <n v="0"/>
    <n v="0"/>
    <n v="0"/>
    <n v="0"/>
    <n v="0"/>
    <m/>
    <n v="0"/>
    <n v="0"/>
    <n v="0"/>
    <n v="0"/>
    <n v="0"/>
    <n v="0"/>
    <m/>
    <m/>
    <m/>
    <m/>
    <m/>
    <m/>
    <m/>
    <m/>
    <m/>
    <n v="0"/>
  </r>
  <r>
    <x v="0"/>
    <x v="3"/>
    <x v="28"/>
    <x v="10"/>
    <n v="0"/>
    <n v="0"/>
    <n v="0"/>
    <n v="0"/>
    <n v="0"/>
    <n v="0"/>
    <n v="0"/>
    <n v="0"/>
    <n v="0"/>
    <n v="0"/>
    <n v="0"/>
    <n v="0"/>
    <n v="0"/>
    <n v="0"/>
    <m/>
    <n v="0"/>
    <n v="0"/>
    <n v="0"/>
    <n v="0"/>
    <n v="0"/>
    <n v="0"/>
    <m/>
    <m/>
    <m/>
    <m/>
    <m/>
    <m/>
    <m/>
    <m/>
    <m/>
    <n v="0"/>
  </r>
  <r>
    <x v="1"/>
    <x v="0"/>
    <x v="0"/>
    <x v="0"/>
    <n v="0"/>
    <n v="0"/>
    <n v="0"/>
    <n v="3022174"/>
    <n v="549977773"/>
    <m/>
    <n v="206938478"/>
    <n v="6129187"/>
    <n v="4126965"/>
    <m/>
    <n v="23017105"/>
    <n v="756011"/>
    <n v="1128319"/>
    <m/>
    <n v="72.33"/>
    <n v="0"/>
    <n v="0"/>
    <n v="0"/>
    <n v="0"/>
    <n v="0"/>
    <n v="0"/>
    <m/>
    <m/>
    <m/>
    <m/>
    <m/>
    <m/>
    <m/>
    <m/>
    <m/>
    <n v="0"/>
  </r>
  <r>
    <x v="1"/>
    <x v="0"/>
    <x v="1"/>
    <x v="0"/>
    <n v="0"/>
    <n v="0"/>
    <n v="0"/>
    <n v="2260242"/>
    <n v="649247680"/>
    <n v="25218278"/>
    <n v="134515346"/>
    <n v="5843964"/>
    <n v="7527219"/>
    <m/>
    <n v="23114888"/>
    <n v="1268584"/>
    <n v="1128319"/>
    <m/>
    <n v="72.03"/>
    <n v="0"/>
    <n v="0"/>
    <n v="0"/>
    <n v="0"/>
    <n v="0"/>
    <n v="0"/>
    <m/>
    <m/>
    <m/>
    <m/>
    <m/>
    <m/>
    <m/>
    <m/>
    <m/>
    <n v="0"/>
  </r>
  <r>
    <x v="1"/>
    <x v="0"/>
    <x v="2"/>
    <x v="0"/>
    <n v="0"/>
    <n v="0"/>
    <n v="0"/>
    <n v="3304771"/>
    <n v="684439004"/>
    <m/>
    <n v="281993719"/>
    <n v="6098717"/>
    <n v="4404697"/>
    <m/>
    <n v="23017105"/>
    <n v="756011"/>
    <n v="1128319"/>
    <m/>
    <n v="58.67"/>
    <n v="0"/>
    <n v="0"/>
    <n v="0"/>
    <n v="0"/>
    <n v="0"/>
    <n v="0"/>
    <m/>
    <m/>
    <m/>
    <m/>
    <m/>
    <m/>
    <m/>
    <m/>
    <m/>
    <n v="0"/>
  </r>
  <r>
    <x v="1"/>
    <x v="0"/>
    <x v="3"/>
    <x v="0"/>
    <n v="0"/>
    <n v="0"/>
    <n v="0"/>
    <n v="4216901"/>
    <n v="1158161374"/>
    <m/>
    <n v="238211645"/>
    <n v="8713484"/>
    <n v="18092954"/>
    <m/>
    <n v="23017105"/>
    <n v="4875240"/>
    <n v="1128319"/>
    <m/>
    <n v="70.489999999999995"/>
    <n v="0"/>
    <n v="0"/>
    <n v="0"/>
    <n v="0"/>
    <n v="0"/>
    <n v="0"/>
    <m/>
    <m/>
    <m/>
    <m/>
    <m/>
    <m/>
    <m/>
    <m/>
    <m/>
    <n v="0"/>
  </r>
  <r>
    <x v="1"/>
    <x v="0"/>
    <x v="4"/>
    <x v="0"/>
    <n v="0"/>
    <n v="0"/>
    <n v="0"/>
    <n v="2462417"/>
    <n v="569067026"/>
    <m/>
    <n v="151067450"/>
    <n v="120312513"/>
    <n v="462863236"/>
    <m/>
    <n v="647243671"/>
    <n v="2571173"/>
    <n v="1128319"/>
    <m/>
    <n v="74.48"/>
    <n v="0"/>
    <n v="0"/>
    <n v="0"/>
    <n v="0"/>
    <n v="0"/>
    <n v="0"/>
    <m/>
    <m/>
    <m/>
    <m/>
    <m/>
    <m/>
    <m/>
    <m/>
    <m/>
    <n v="0"/>
  </r>
  <r>
    <x v="1"/>
    <x v="0"/>
    <x v="5"/>
    <x v="0"/>
    <n v="0"/>
    <n v="0"/>
    <n v="0"/>
    <n v="3039748"/>
    <n v="683701072"/>
    <m/>
    <n v="97674345"/>
    <n v="4996926"/>
    <n v="7654146"/>
    <m/>
    <n v="23103377"/>
    <n v="6072440"/>
    <n v="1128319"/>
    <m/>
    <n v="69.150000000000006"/>
    <n v="0"/>
    <n v="0"/>
    <n v="0"/>
    <n v="0"/>
    <n v="0"/>
    <n v="0"/>
    <m/>
    <m/>
    <m/>
    <m/>
    <m/>
    <m/>
    <m/>
    <m/>
    <m/>
    <n v="0"/>
  </r>
  <r>
    <x v="1"/>
    <x v="0"/>
    <x v="6"/>
    <x v="0"/>
    <n v="0"/>
    <n v="0"/>
    <n v="0"/>
    <n v="2989867"/>
    <n v="556719745"/>
    <m/>
    <n v="201087327"/>
    <n v="4219719"/>
    <n v="4308873"/>
    <m/>
    <n v="23017105"/>
    <n v="756011"/>
    <n v="1128319"/>
    <m/>
    <n v="56.7"/>
    <n v="0"/>
    <n v="0"/>
    <n v="0"/>
    <n v="0"/>
    <n v="0"/>
    <n v="0"/>
    <m/>
    <m/>
    <m/>
    <m/>
    <m/>
    <m/>
    <m/>
    <m/>
    <m/>
    <n v="0"/>
  </r>
  <r>
    <x v="1"/>
    <x v="0"/>
    <x v="7"/>
    <x v="0"/>
    <n v="0"/>
    <n v="0"/>
    <n v="0"/>
    <n v="3147421"/>
    <n v="713321681"/>
    <m/>
    <n v="290823709"/>
    <n v="3699524"/>
    <n v="4773661"/>
    <m/>
    <n v="23017105"/>
    <n v="756011"/>
    <n v="1128319"/>
    <m/>
    <n v="48.99"/>
    <n v="0"/>
    <n v="0"/>
    <n v="0"/>
    <n v="0"/>
    <n v="0"/>
    <n v="0"/>
    <m/>
    <m/>
    <m/>
    <m/>
    <m/>
    <m/>
    <m/>
    <m/>
    <m/>
    <n v="0"/>
  </r>
  <r>
    <x v="1"/>
    <x v="1"/>
    <x v="8"/>
    <x v="0"/>
    <n v="0"/>
    <n v="0"/>
    <n v="0"/>
    <n v="2503550"/>
    <n v="529881230"/>
    <m/>
    <n v="138720355"/>
    <n v="4605801"/>
    <n v="4221643"/>
    <m/>
    <n v="23017105"/>
    <n v="756011"/>
    <n v="1128319"/>
    <m/>
    <n v="67.72"/>
    <n v="0"/>
    <n v="0"/>
    <n v="0"/>
    <n v="0"/>
    <n v="0"/>
    <n v="0"/>
    <m/>
    <m/>
    <m/>
    <m/>
    <m/>
    <m/>
    <m/>
    <m/>
    <m/>
    <n v="0"/>
  </r>
  <r>
    <x v="1"/>
    <x v="1"/>
    <x v="9"/>
    <x v="0"/>
    <n v="0"/>
    <n v="0"/>
    <n v="0"/>
    <n v="1949924"/>
    <n v="599692171"/>
    <n v="8681775"/>
    <n v="27940274"/>
    <n v="28027020"/>
    <n v="3790620"/>
    <m/>
    <n v="23017105"/>
    <n v="756011"/>
    <n v="1128319"/>
    <m/>
    <n v="80.11"/>
    <n v="0"/>
    <n v="0"/>
    <n v="0"/>
    <n v="0"/>
    <n v="0"/>
    <n v="0"/>
    <m/>
    <m/>
    <m/>
    <m/>
    <m/>
    <m/>
    <m/>
    <m/>
    <m/>
    <n v="0"/>
  </r>
  <r>
    <x v="1"/>
    <x v="1"/>
    <x v="10"/>
    <x v="0"/>
    <n v="0"/>
    <n v="0"/>
    <n v="0"/>
    <n v="2815318"/>
    <n v="652457027"/>
    <m/>
    <n v="110806285"/>
    <n v="3443358"/>
    <n v="8671776"/>
    <m/>
    <n v="23827441"/>
    <n v="5657830"/>
    <n v="1128319"/>
    <m/>
    <n v="63.94"/>
    <n v="0"/>
    <n v="0"/>
    <n v="0"/>
    <n v="0"/>
    <n v="0"/>
    <n v="0"/>
    <m/>
    <m/>
    <m/>
    <m/>
    <m/>
    <m/>
    <m/>
    <m/>
    <m/>
    <n v="0"/>
  </r>
  <r>
    <x v="1"/>
    <x v="1"/>
    <x v="11"/>
    <x v="0"/>
    <n v="0"/>
    <n v="0"/>
    <n v="0"/>
    <n v="3520457"/>
    <n v="508416806"/>
    <n v="39207492"/>
    <n v="99685692"/>
    <n v="3486940"/>
    <n v="6437655"/>
    <m/>
    <n v="24544504"/>
    <n v="3425356"/>
    <n v="1128319"/>
    <m/>
    <n v="66.489999999999995"/>
    <n v="0"/>
    <n v="0"/>
    <n v="0"/>
    <n v="0"/>
    <n v="0"/>
    <n v="0"/>
    <m/>
    <m/>
    <m/>
    <m/>
    <m/>
    <m/>
    <m/>
    <m/>
    <m/>
    <n v="0"/>
  </r>
  <r>
    <x v="1"/>
    <x v="1"/>
    <x v="12"/>
    <x v="0"/>
    <n v="0"/>
    <n v="0"/>
    <n v="0"/>
    <n v="3459184"/>
    <n v="718684414"/>
    <m/>
    <n v="409146088"/>
    <n v="3216551"/>
    <n v="5701299"/>
    <m/>
    <n v="23017105"/>
    <n v="756011"/>
    <n v="1128319"/>
    <m/>
    <n v="49.48"/>
    <n v="0"/>
    <n v="0"/>
    <n v="0"/>
    <n v="0"/>
    <n v="0"/>
    <n v="0"/>
    <m/>
    <m/>
    <m/>
    <m/>
    <m/>
    <m/>
    <m/>
    <m/>
    <m/>
    <n v="0"/>
  </r>
  <r>
    <x v="1"/>
    <x v="1"/>
    <x v="13"/>
    <x v="0"/>
    <n v="0"/>
    <n v="0"/>
    <n v="0"/>
    <n v="3328868"/>
    <n v="789928649"/>
    <m/>
    <n v="264451520"/>
    <n v="3500457"/>
    <n v="5536519"/>
    <m/>
    <n v="26608949"/>
    <n v="756011"/>
    <n v="1128319"/>
    <m/>
    <n v="46.28"/>
    <n v="0"/>
    <n v="0"/>
    <n v="0"/>
    <n v="0"/>
    <n v="0"/>
    <n v="0"/>
    <m/>
    <m/>
    <m/>
    <m/>
    <m/>
    <m/>
    <m/>
    <m/>
    <m/>
    <n v="0"/>
  </r>
  <r>
    <x v="1"/>
    <x v="1"/>
    <x v="14"/>
    <x v="0"/>
    <n v="0"/>
    <n v="0"/>
    <n v="0"/>
    <n v="3266858"/>
    <n v="700414831"/>
    <m/>
    <n v="422326878"/>
    <n v="3094082"/>
    <n v="4947385"/>
    <m/>
    <n v="23017105"/>
    <n v="756011"/>
    <n v="1128319"/>
    <m/>
    <n v="49.6"/>
    <n v="0"/>
    <n v="0"/>
    <n v="0"/>
    <n v="0"/>
    <n v="0"/>
    <n v="0"/>
    <m/>
    <m/>
    <m/>
    <m/>
    <m/>
    <m/>
    <m/>
    <m/>
    <m/>
    <n v="0"/>
  </r>
  <r>
    <x v="1"/>
    <x v="2"/>
    <x v="15"/>
    <x v="0"/>
    <n v="0"/>
    <n v="0"/>
    <n v="0"/>
    <n v="3299666"/>
    <n v="771368712"/>
    <m/>
    <n v="151807711"/>
    <n v="4261507"/>
    <n v="11127648"/>
    <m/>
    <n v="23017105"/>
    <n v="3207233"/>
    <n v="1128319"/>
    <m/>
    <n v="61.62"/>
    <n v="0"/>
    <n v="0"/>
    <n v="0"/>
    <n v="0"/>
    <n v="0"/>
    <n v="0"/>
    <m/>
    <m/>
    <m/>
    <m/>
    <m/>
    <m/>
    <m/>
    <m/>
    <m/>
    <n v="0"/>
  </r>
  <r>
    <x v="1"/>
    <x v="2"/>
    <x v="16"/>
    <x v="0"/>
    <n v="0"/>
    <n v="0"/>
    <n v="0"/>
    <n v="2948834"/>
    <n v="720381030"/>
    <m/>
    <n v="193419995"/>
    <n v="3336764"/>
    <n v="6592618"/>
    <m/>
    <n v="23017105"/>
    <n v="1350240"/>
    <n v="1128319"/>
    <m/>
    <n v="58.7"/>
    <n v="0"/>
    <n v="0"/>
    <n v="0"/>
    <n v="0"/>
    <n v="0"/>
    <n v="0"/>
    <m/>
    <m/>
    <m/>
    <m/>
    <m/>
    <m/>
    <m/>
    <m/>
    <m/>
    <n v="0"/>
  </r>
  <r>
    <x v="1"/>
    <x v="2"/>
    <x v="17"/>
    <x v="0"/>
    <n v="0"/>
    <n v="0"/>
    <n v="0"/>
    <n v="2963595"/>
    <n v="842863076"/>
    <m/>
    <n v="255257462"/>
    <n v="3620533"/>
    <n v="6493217"/>
    <m/>
    <n v="23017105"/>
    <n v="1111224"/>
    <n v="1128319"/>
    <m/>
    <n v="51.29"/>
    <n v="0"/>
    <n v="0"/>
    <n v="0"/>
    <n v="0"/>
    <n v="0"/>
    <n v="0"/>
    <m/>
    <m/>
    <m/>
    <m/>
    <m/>
    <m/>
    <m/>
    <m/>
    <m/>
    <n v="0"/>
  </r>
  <r>
    <x v="1"/>
    <x v="2"/>
    <x v="18"/>
    <x v="0"/>
    <n v="0"/>
    <n v="0"/>
    <n v="0"/>
    <n v="2811918"/>
    <n v="539908850"/>
    <m/>
    <n v="105104213"/>
    <n v="3072220"/>
    <n v="6850230"/>
    <m/>
    <n v="23017105"/>
    <n v="756011"/>
    <n v="1128319"/>
    <m/>
    <n v="65.099999999999994"/>
    <n v="0"/>
    <n v="0"/>
    <n v="0"/>
    <n v="0"/>
    <n v="0"/>
    <n v="0"/>
    <m/>
    <m/>
    <m/>
    <m/>
    <m/>
    <m/>
    <m/>
    <m/>
    <m/>
    <n v="0"/>
  </r>
  <r>
    <x v="1"/>
    <x v="2"/>
    <x v="19"/>
    <x v="0"/>
    <n v="0"/>
    <n v="0"/>
    <n v="0"/>
    <n v="3563230"/>
    <n v="421838061"/>
    <m/>
    <n v="44167746"/>
    <n v="3204458"/>
    <n v="4258311"/>
    <m/>
    <n v="23017105"/>
    <n v="756011"/>
    <n v="1128319"/>
    <m/>
    <n v="62.72"/>
    <n v="0"/>
    <n v="0"/>
    <n v="0"/>
    <n v="0"/>
    <n v="0"/>
    <n v="0"/>
    <m/>
    <m/>
    <m/>
    <m/>
    <m/>
    <m/>
    <m/>
    <m/>
    <m/>
    <n v="0"/>
  </r>
  <r>
    <x v="1"/>
    <x v="2"/>
    <x v="20"/>
    <x v="0"/>
    <n v="0"/>
    <n v="0"/>
    <n v="0"/>
    <n v="2798596"/>
    <n v="689337679"/>
    <m/>
    <n v="117213827"/>
    <n v="3023982"/>
    <n v="7533111"/>
    <m/>
    <n v="23017105"/>
    <n v="895950"/>
    <n v="1128319"/>
    <m/>
    <n v="52.18"/>
    <n v="0"/>
    <n v="0"/>
    <n v="0"/>
    <n v="0"/>
    <n v="0"/>
    <n v="0"/>
    <m/>
    <m/>
    <m/>
    <m/>
    <m/>
    <m/>
    <m/>
    <m/>
    <m/>
    <n v="0"/>
  </r>
  <r>
    <x v="1"/>
    <x v="2"/>
    <x v="21"/>
    <x v="0"/>
    <n v="0"/>
    <n v="0"/>
    <n v="0"/>
    <n v="2798601"/>
    <n v="612307434"/>
    <m/>
    <n v="97966191"/>
    <n v="3115935"/>
    <n v="3968409"/>
    <m/>
    <n v="23017105"/>
    <n v="891743"/>
    <n v="1128319"/>
    <m/>
    <n v="48.32"/>
    <n v="0"/>
    <n v="0"/>
    <n v="0"/>
    <n v="0"/>
    <n v="0"/>
    <n v="0"/>
    <m/>
    <m/>
    <m/>
    <m/>
    <m/>
    <m/>
    <m/>
    <m/>
    <m/>
    <n v="0"/>
  </r>
  <r>
    <x v="1"/>
    <x v="3"/>
    <x v="22"/>
    <x v="0"/>
    <n v="0"/>
    <n v="0"/>
    <n v="0"/>
    <n v="3152568"/>
    <n v="580573236"/>
    <n v="40911361"/>
    <n v="246628196"/>
    <n v="2842052"/>
    <n v="3782609"/>
    <m/>
    <n v="23017105"/>
    <n v="756011"/>
    <n v="1128319"/>
    <m/>
    <n v="49.01"/>
    <n v="0"/>
    <n v="0"/>
    <n v="0"/>
    <n v="0"/>
    <n v="0"/>
    <n v="0"/>
    <m/>
    <m/>
    <m/>
    <m/>
    <m/>
    <m/>
    <m/>
    <m/>
    <m/>
    <n v="0"/>
  </r>
  <r>
    <x v="1"/>
    <x v="3"/>
    <x v="23"/>
    <x v="0"/>
    <n v="0"/>
    <n v="0"/>
    <n v="0"/>
    <n v="3188884"/>
    <n v="617363510"/>
    <m/>
    <n v="346062585"/>
    <n v="2938256"/>
    <n v="3982304"/>
    <m/>
    <n v="23017105"/>
    <n v="756011"/>
    <n v="1128319"/>
    <m/>
    <n v="48.68"/>
    <n v="0"/>
    <n v="0"/>
    <n v="0"/>
    <n v="0"/>
    <n v="0"/>
    <n v="0"/>
    <m/>
    <m/>
    <m/>
    <m/>
    <m/>
    <m/>
    <m/>
    <m/>
    <m/>
    <n v="0"/>
  </r>
  <r>
    <x v="1"/>
    <x v="3"/>
    <x v="24"/>
    <x v="0"/>
    <n v="0"/>
    <n v="0"/>
    <n v="0"/>
    <n v="3028951"/>
    <n v="578934519"/>
    <m/>
    <n v="216457263"/>
    <n v="2868479"/>
    <n v="4238360"/>
    <m/>
    <n v="23017105"/>
    <n v="756011"/>
    <n v="1128319"/>
    <m/>
    <n v="32.840000000000003"/>
    <n v="0"/>
    <n v="0"/>
    <n v="0"/>
    <n v="0"/>
    <n v="0"/>
    <n v="0"/>
    <m/>
    <m/>
    <m/>
    <m/>
    <m/>
    <m/>
    <m/>
    <m/>
    <m/>
    <n v="0"/>
  </r>
  <r>
    <x v="1"/>
    <x v="3"/>
    <x v="25"/>
    <x v="0"/>
    <n v="0"/>
    <n v="0"/>
    <n v="0"/>
    <n v="2921714"/>
    <n v="469388923"/>
    <m/>
    <n v="119398513"/>
    <n v="3149278"/>
    <n v="4657685"/>
    <m/>
    <n v="23017105"/>
    <n v="756011"/>
    <n v="1128319"/>
    <m/>
    <n v="55"/>
    <n v="0"/>
    <n v="0"/>
    <n v="0"/>
    <n v="0"/>
    <n v="0"/>
    <n v="0"/>
    <m/>
    <m/>
    <m/>
    <m/>
    <m/>
    <m/>
    <m/>
    <m/>
    <m/>
    <n v="0"/>
  </r>
  <r>
    <x v="1"/>
    <x v="3"/>
    <x v="26"/>
    <x v="0"/>
    <n v="0"/>
    <n v="0"/>
    <n v="0"/>
    <n v="3097213"/>
    <n v="760545035"/>
    <m/>
    <n v="219651453"/>
    <n v="3155792"/>
    <n v="5042437"/>
    <m/>
    <n v="23017105"/>
    <n v="756011"/>
    <n v="1128319"/>
    <m/>
    <n v="43.17"/>
    <n v="0"/>
    <n v="0"/>
    <n v="0"/>
    <n v="0"/>
    <n v="0"/>
    <n v="0"/>
    <m/>
    <m/>
    <m/>
    <m/>
    <m/>
    <m/>
    <m/>
    <m/>
    <m/>
    <n v="0"/>
  </r>
  <r>
    <x v="1"/>
    <x v="3"/>
    <x v="27"/>
    <x v="0"/>
    <n v="0"/>
    <n v="0"/>
    <n v="0"/>
    <n v="2938702"/>
    <n v="649873770"/>
    <m/>
    <n v="149227914"/>
    <n v="3085529"/>
    <n v="4583981"/>
    <m/>
    <n v="23017105"/>
    <n v="756011"/>
    <n v="1128319"/>
    <m/>
    <n v="48.34"/>
    <n v="0"/>
    <n v="0"/>
    <n v="0"/>
    <n v="0"/>
    <n v="0"/>
    <n v="0"/>
    <m/>
    <m/>
    <m/>
    <m/>
    <m/>
    <m/>
    <m/>
    <m/>
    <m/>
    <n v="0"/>
  </r>
  <r>
    <x v="1"/>
    <x v="3"/>
    <x v="28"/>
    <x v="0"/>
    <n v="0"/>
    <n v="0"/>
    <n v="0"/>
    <n v="2868099"/>
    <n v="461840722"/>
    <m/>
    <n v="96311368"/>
    <n v="3559849"/>
    <n v="6482721"/>
    <m/>
    <n v="23017105"/>
    <n v="756011"/>
    <n v="1128319"/>
    <m/>
    <n v="49.96"/>
    <n v="0"/>
    <n v="0"/>
    <n v="0"/>
    <n v="0"/>
    <n v="0"/>
    <n v="0"/>
    <m/>
    <m/>
    <m/>
    <m/>
    <m/>
    <m/>
    <m/>
    <m/>
    <m/>
    <n v="0"/>
  </r>
  <r>
    <x v="1"/>
    <x v="0"/>
    <x v="0"/>
    <x v="1"/>
    <n v="16401106"/>
    <n v="0"/>
    <n v="0"/>
    <n v="26790201"/>
    <n v="0"/>
    <n v="0"/>
    <n v="0"/>
    <n v="0"/>
    <n v="0"/>
    <n v="0"/>
    <n v="0"/>
    <n v="0"/>
    <n v="0"/>
    <n v="0"/>
    <m/>
    <n v="0"/>
    <n v="14.2"/>
    <n v="10.34"/>
    <n v="0"/>
    <n v="0"/>
    <n v="0"/>
    <m/>
    <m/>
    <n v="21.97"/>
    <n v="87.96"/>
    <n v="104.75"/>
    <n v="85.05"/>
    <n v="72.83"/>
    <n v="69.069999999999993"/>
    <n v="53.08"/>
    <n v="0"/>
  </r>
  <r>
    <x v="1"/>
    <x v="0"/>
    <x v="1"/>
    <x v="1"/>
    <n v="13271580"/>
    <n v="0"/>
    <n v="0"/>
    <n v="38127443"/>
    <n v="0"/>
    <n v="0"/>
    <n v="0"/>
    <n v="0"/>
    <n v="0"/>
    <n v="0"/>
    <n v="0"/>
    <n v="0"/>
    <n v="0"/>
    <n v="0"/>
    <m/>
    <n v="0"/>
    <n v="14.39"/>
    <n v="10.050000000000001"/>
    <n v="0"/>
    <n v="0"/>
    <n v="0"/>
    <m/>
    <m/>
    <n v="14.01"/>
    <n v="99.48"/>
    <n v="99.21"/>
    <n v="84.14"/>
    <n v="87.35"/>
    <n v="70.02"/>
    <n v="56.79"/>
    <n v="0"/>
  </r>
  <r>
    <x v="1"/>
    <x v="0"/>
    <x v="2"/>
    <x v="1"/>
    <n v="19997231"/>
    <n v="0"/>
    <n v="0"/>
    <n v="18914898"/>
    <n v="0"/>
    <n v="0"/>
    <n v="0"/>
    <n v="0"/>
    <n v="0"/>
    <n v="0"/>
    <n v="0"/>
    <n v="0"/>
    <n v="0"/>
    <n v="0"/>
    <m/>
    <n v="0"/>
    <n v="12.53"/>
    <n v="5.6"/>
    <n v="0"/>
    <n v="0"/>
    <n v="0"/>
    <m/>
    <m/>
    <n v="24.69"/>
    <n v="99.72"/>
    <n v="92.88"/>
    <n v="75.790000000000006"/>
    <n v="79.34"/>
    <n v="60.43"/>
    <n v="45.96"/>
    <n v="0"/>
  </r>
  <r>
    <x v="1"/>
    <x v="0"/>
    <x v="3"/>
    <x v="1"/>
    <n v="16085450"/>
    <n v="0"/>
    <n v="0"/>
    <n v="51648682"/>
    <n v="0"/>
    <n v="0"/>
    <n v="0"/>
    <n v="0"/>
    <n v="0"/>
    <n v="0"/>
    <n v="0"/>
    <n v="0"/>
    <n v="0"/>
    <n v="0"/>
    <m/>
    <n v="0"/>
    <n v="14.14"/>
    <n v="8.73"/>
    <n v="0"/>
    <n v="0"/>
    <n v="0"/>
    <m/>
    <m/>
    <n v="20.97"/>
    <n v="86.78"/>
    <n v="75.91"/>
    <n v="72.73"/>
    <n v="71.11"/>
    <n v="50.07"/>
    <n v="48.33"/>
    <n v="0"/>
  </r>
  <r>
    <x v="1"/>
    <x v="0"/>
    <x v="4"/>
    <x v="1"/>
    <n v="22675242"/>
    <n v="0"/>
    <n v="0"/>
    <n v="33437212"/>
    <n v="0"/>
    <n v="0"/>
    <n v="0"/>
    <n v="0"/>
    <n v="0"/>
    <n v="0"/>
    <n v="0"/>
    <n v="0"/>
    <n v="0"/>
    <n v="0"/>
    <m/>
    <n v="0"/>
    <n v="12.69"/>
    <n v="10.18"/>
    <n v="0"/>
    <n v="0"/>
    <n v="0"/>
    <m/>
    <m/>
    <n v="52.92"/>
    <n v="95.56"/>
    <n v="96.89"/>
    <n v="92.76"/>
    <n v="76.7"/>
    <n v="61.86"/>
    <n v="54.64"/>
    <n v="0"/>
  </r>
  <r>
    <x v="1"/>
    <x v="0"/>
    <x v="5"/>
    <x v="1"/>
    <n v="33423698"/>
    <n v="0"/>
    <n v="0"/>
    <n v="32690199"/>
    <n v="0"/>
    <n v="0"/>
    <n v="0"/>
    <n v="0"/>
    <n v="0"/>
    <n v="0"/>
    <n v="0"/>
    <n v="0"/>
    <n v="0"/>
    <n v="0"/>
    <m/>
    <n v="0"/>
    <n v="12.18"/>
    <n v="10.01"/>
    <n v="0"/>
    <n v="0"/>
    <n v="0"/>
    <m/>
    <m/>
    <n v="37.15"/>
    <n v="83.04"/>
    <n v="106.95"/>
    <n v="86.18"/>
    <n v="69.040000000000006"/>
    <n v="74.819999999999993"/>
    <n v="57.61"/>
    <n v="0"/>
  </r>
  <r>
    <x v="1"/>
    <x v="0"/>
    <x v="6"/>
    <x v="1"/>
    <n v="26369605"/>
    <n v="0"/>
    <n v="0"/>
    <n v="9365896"/>
    <n v="0"/>
    <n v="0"/>
    <n v="0"/>
    <n v="0"/>
    <n v="0"/>
    <n v="0"/>
    <n v="0"/>
    <n v="0"/>
    <n v="0"/>
    <n v="0"/>
    <m/>
    <n v="0"/>
    <n v="10.5"/>
    <n v="4.7699999999999996"/>
    <n v="0"/>
    <n v="0"/>
    <n v="0"/>
    <m/>
    <m/>
    <n v="15.67"/>
    <n v="117.89"/>
    <n v="71.010000000000005"/>
    <n v="58.71"/>
    <n v="72.989999999999995"/>
    <n v="44.81"/>
    <n v="29.55"/>
    <n v="0"/>
  </r>
  <r>
    <x v="1"/>
    <x v="0"/>
    <x v="7"/>
    <x v="1"/>
    <n v="12799871"/>
    <n v="0"/>
    <n v="0"/>
    <n v="2188219"/>
    <n v="0"/>
    <n v="0"/>
    <n v="0"/>
    <n v="0"/>
    <n v="0"/>
    <n v="0"/>
    <n v="0"/>
    <n v="0"/>
    <n v="0"/>
    <n v="0"/>
    <m/>
    <n v="0"/>
    <n v="7.49"/>
    <n v="3.74"/>
    <n v="0"/>
    <n v="0"/>
    <n v="0"/>
    <m/>
    <m/>
    <n v="12.8"/>
    <n v="92.12"/>
    <n v="92.06"/>
    <n v="42.57"/>
    <n v="66.400000000000006"/>
    <n v="51.78"/>
    <n v="22.09"/>
    <n v="0"/>
  </r>
  <r>
    <x v="1"/>
    <x v="1"/>
    <x v="8"/>
    <x v="1"/>
    <n v="13968445"/>
    <n v="0"/>
    <n v="0"/>
    <n v="23195506"/>
    <n v="0"/>
    <n v="0"/>
    <n v="0"/>
    <n v="0"/>
    <n v="0"/>
    <n v="0"/>
    <n v="0"/>
    <n v="0"/>
    <n v="0"/>
    <n v="0"/>
    <m/>
    <n v="0"/>
    <n v="12.74"/>
    <n v="9.4700000000000006"/>
    <n v="0"/>
    <n v="0"/>
    <n v="0"/>
    <m/>
    <m/>
    <n v="33.74"/>
    <n v="93.26"/>
    <n v="86.89"/>
    <n v="68.06"/>
    <n v="76.2"/>
    <n v="59.05"/>
    <n v="43.98"/>
    <n v="0"/>
  </r>
  <r>
    <x v="1"/>
    <x v="1"/>
    <x v="9"/>
    <x v="1"/>
    <n v="48801126"/>
    <n v="0"/>
    <n v="0"/>
    <n v="45390405"/>
    <n v="0"/>
    <n v="0"/>
    <n v="0"/>
    <n v="0"/>
    <n v="0"/>
    <n v="0"/>
    <n v="0"/>
    <n v="0"/>
    <n v="0"/>
    <n v="0"/>
    <m/>
    <n v="0"/>
    <n v="15.02"/>
    <n v="11.57"/>
    <n v="0"/>
    <n v="0"/>
    <n v="0"/>
    <m/>
    <m/>
    <n v="38.72"/>
    <n v="94.11"/>
    <n v="106.1"/>
    <n v="73.349999999999994"/>
    <n v="85.18"/>
    <n v="78.08"/>
    <n v="51.29"/>
    <n v="0"/>
  </r>
  <r>
    <x v="1"/>
    <x v="1"/>
    <x v="10"/>
    <x v="1"/>
    <n v="22845938"/>
    <n v="0"/>
    <n v="0"/>
    <n v="9695295"/>
    <n v="0"/>
    <n v="0"/>
    <n v="0"/>
    <n v="0"/>
    <n v="0"/>
    <n v="0"/>
    <n v="0"/>
    <n v="0"/>
    <n v="0"/>
    <n v="0"/>
    <m/>
    <n v="0"/>
    <n v="12.29"/>
    <n v="8.83"/>
    <n v="0"/>
    <n v="0"/>
    <n v="0"/>
    <m/>
    <m/>
    <n v="17.489999999999998"/>
    <n v="83.62"/>
    <n v="77.510000000000005"/>
    <n v="82.36"/>
    <n v="71.790000000000006"/>
    <n v="52.28"/>
    <n v="52.23"/>
    <n v="0"/>
  </r>
  <r>
    <x v="1"/>
    <x v="1"/>
    <x v="11"/>
    <x v="1"/>
    <n v="7725589"/>
    <n v="0"/>
    <n v="0"/>
    <n v="25027878"/>
    <n v="0"/>
    <n v="0"/>
    <n v="0"/>
    <n v="0"/>
    <n v="0"/>
    <n v="0"/>
    <n v="0"/>
    <n v="0"/>
    <n v="0"/>
    <n v="0"/>
    <m/>
    <n v="0"/>
    <n v="12.43"/>
    <n v="8.02"/>
    <n v="0"/>
    <n v="0"/>
    <n v="0"/>
    <m/>
    <m/>
    <n v="39.799999999999997"/>
    <n v="82.92"/>
    <n v="73.3"/>
    <n v="103.91"/>
    <n v="66.349999999999994"/>
    <n v="50.02"/>
    <n v="68.13"/>
    <n v="0"/>
  </r>
  <r>
    <x v="1"/>
    <x v="1"/>
    <x v="12"/>
    <x v="1"/>
    <n v="15592159"/>
    <n v="0"/>
    <n v="0"/>
    <n v="5188909"/>
    <n v="0"/>
    <n v="0"/>
    <n v="0"/>
    <n v="0"/>
    <n v="0"/>
    <n v="0"/>
    <n v="0"/>
    <n v="0"/>
    <n v="0"/>
    <n v="0"/>
    <m/>
    <n v="0"/>
    <n v="7.62"/>
    <n v="4.2699999999999996"/>
    <n v="0"/>
    <n v="0"/>
    <n v="0"/>
    <m/>
    <m/>
    <n v="5.32"/>
    <n v="105.27"/>
    <n v="53.85"/>
    <n v="23.92"/>
    <n v="61.57"/>
    <n v="31.74"/>
    <n v="15.92"/>
    <n v="0"/>
  </r>
  <r>
    <x v="1"/>
    <x v="1"/>
    <x v="13"/>
    <x v="1"/>
    <n v="32613934"/>
    <n v="0"/>
    <n v="0"/>
    <n v="9894568"/>
    <n v="0"/>
    <n v="0"/>
    <n v="0"/>
    <n v="0"/>
    <n v="0"/>
    <n v="0"/>
    <n v="0"/>
    <n v="0"/>
    <n v="0"/>
    <n v="0"/>
    <m/>
    <n v="0"/>
    <n v="6.47"/>
    <n v="3.04"/>
    <n v="0"/>
    <n v="0"/>
    <n v="0"/>
    <m/>
    <m/>
    <n v="5.0599999999999996"/>
    <n v="96.39"/>
    <n v="88.22"/>
    <n v="29.96"/>
    <n v="77.11"/>
    <n v="67.03"/>
    <n v="21.22"/>
    <n v="0"/>
  </r>
  <r>
    <x v="1"/>
    <x v="1"/>
    <x v="14"/>
    <x v="1"/>
    <n v="31746057"/>
    <n v="0"/>
    <n v="0"/>
    <n v="1691850"/>
    <n v="0"/>
    <n v="0"/>
    <n v="0"/>
    <n v="0"/>
    <n v="0"/>
    <n v="0"/>
    <n v="0"/>
    <n v="0"/>
    <n v="0"/>
    <n v="0"/>
    <m/>
    <n v="0"/>
    <n v="8.61"/>
    <n v="3.65"/>
    <n v="0"/>
    <n v="0"/>
    <n v="0"/>
    <m/>
    <m/>
    <n v="0.72"/>
    <n v="72.87"/>
    <n v="91.93"/>
    <n v="29.02"/>
    <n v="66.33"/>
    <n v="69.63"/>
    <n v="19.14"/>
    <n v="0"/>
  </r>
  <r>
    <x v="1"/>
    <x v="2"/>
    <x v="15"/>
    <x v="1"/>
    <n v="7649281"/>
    <n v="0"/>
    <n v="0"/>
    <n v="8647244"/>
    <n v="0"/>
    <n v="0"/>
    <n v="0"/>
    <n v="0"/>
    <n v="0"/>
    <n v="0"/>
    <n v="0"/>
    <n v="0"/>
    <n v="0"/>
    <n v="0"/>
    <m/>
    <n v="0"/>
    <n v="11.08"/>
    <n v="8.7899999999999991"/>
    <n v="0"/>
    <n v="0"/>
    <n v="0"/>
    <m/>
    <m/>
    <n v="31.9"/>
    <n v="96.65"/>
    <n v="82.75"/>
    <n v="54.63"/>
    <n v="73.349999999999994"/>
    <n v="55.04"/>
    <n v="35.9"/>
    <n v="0"/>
  </r>
  <r>
    <x v="1"/>
    <x v="2"/>
    <x v="16"/>
    <x v="1"/>
    <n v="22504814"/>
    <n v="0"/>
    <n v="0"/>
    <n v="9995615"/>
    <n v="0"/>
    <n v="0"/>
    <n v="0"/>
    <n v="0"/>
    <n v="0"/>
    <n v="0"/>
    <n v="0"/>
    <n v="0"/>
    <n v="0"/>
    <n v="0"/>
    <m/>
    <n v="0"/>
    <n v="10.79"/>
    <n v="6.51"/>
    <n v="0"/>
    <n v="0"/>
    <n v="0"/>
    <m/>
    <m/>
    <n v="6.55"/>
    <n v="95.41"/>
    <n v="72.44"/>
    <n v="55.21"/>
    <n v="65.09"/>
    <n v="41.18"/>
    <n v="26.74"/>
    <n v="0"/>
  </r>
  <r>
    <x v="1"/>
    <x v="2"/>
    <x v="17"/>
    <x v="1"/>
    <n v="18667514"/>
    <n v="0"/>
    <n v="0"/>
    <n v="12795700"/>
    <n v="0"/>
    <n v="0"/>
    <n v="0"/>
    <n v="0"/>
    <n v="0"/>
    <n v="0"/>
    <n v="0"/>
    <n v="0"/>
    <n v="0"/>
    <n v="0"/>
    <m/>
    <n v="0"/>
    <n v="9.3000000000000007"/>
    <n v="5.08"/>
    <n v="0"/>
    <n v="0"/>
    <n v="0"/>
    <m/>
    <m/>
    <n v="28.14"/>
    <n v="105.72"/>
    <n v="61.49"/>
    <n v="44.17"/>
    <n v="66.430000000000007"/>
    <n v="31.3"/>
    <n v="22.38"/>
    <n v="0"/>
  </r>
  <r>
    <x v="1"/>
    <x v="2"/>
    <x v="18"/>
    <x v="1"/>
    <n v="8458998"/>
    <n v="0"/>
    <n v="0"/>
    <n v="7258787"/>
    <n v="0"/>
    <n v="0"/>
    <n v="0"/>
    <n v="0"/>
    <n v="0"/>
    <n v="0"/>
    <n v="0"/>
    <n v="0"/>
    <n v="0"/>
    <n v="0"/>
    <m/>
    <n v="0"/>
    <n v="12.8"/>
    <n v="9.2100000000000009"/>
    <n v="0"/>
    <n v="0"/>
    <n v="0"/>
    <m/>
    <m/>
    <n v="25.88"/>
    <n v="103.78"/>
    <n v="62.67"/>
    <n v="83.25"/>
    <n v="82.69"/>
    <n v="42.51"/>
    <n v="54.69"/>
    <n v="0"/>
  </r>
  <r>
    <x v="1"/>
    <x v="2"/>
    <x v="19"/>
    <x v="1"/>
    <n v="12834179"/>
    <n v="0"/>
    <n v="0"/>
    <n v="8931776"/>
    <n v="0"/>
    <n v="0"/>
    <n v="0"/>
    <n v="0"/>
    <n v="0"/>
    <n v="0"/>
    <n v="0"/>
    <n v="0"/>
    <n v="0"/>
    <n v="0"/>
    <m/>
    <n v="0"/>
    <n v="13"/>
    <n v="8.8699999999999992"/>
    <n v="0"/>
    <n v="0"/>
    <n v="0"/>
    <m/>
    <m/>
    <n v="50.31"/>
    <n v="83.64"/>
    <n v="79.52"/>
    <n v="81.239999999999995"/>
    <n v="71.150000000000006"/>
    <n v="50.75"/>
    <n v="47.98"/>
    <n v="0"/>
  </r>
  <r>
    <x v="1"/>
    <x v="2"/>
    <x v="20"/>
    <x v="1"/>
    <n v="6311736"/>
    <n v="0"/>
    <n v="0"/>
    <n v="1757959"/>
    <n v="0"/>
    <n v="0"/>
    <n v="0"/>
    <n v="0"/>
    <n v="0"/>
    <n v="0"/>
    <n v="0"/>
    <n v="0"/>
    <n v="0"/>
    <n v="0"/>
    <m/>
    <n v="0"/>
    <n v="11.8"/>
    <n v="5.87"/>
    <n v="0"/>
    <n v="0"/>
    <n v="0"/>
    <m/>
    <m/>
    <n v="10.59"/>
    <n v="85.08"/>
    <n v="60.5"/>
    <n v="77.150000000000006"/>
    <n v="46.96"/>
    <n v="39.81"/>
    <n v="41.33"/>
    <n v="0"/>
  </r>
  <r>
    <x v="1"/>
    <x v="2"/>
    <x v="21"/>
    <x v="1"/>
    <n v="17857683"/>
    <n v="0"/>
    <n v="0"/>
    <n v="1639779"/>
    <n v="0"/>
    <n v="0"/>
    <n v="0"/>
    <n v="0"/>
    <n v="0"/>
    <n v="0"/>
    <n v="0"/>
    <n v="0"/>
    <n v="0"/>
    <n v="0"/>
    <m/>
    <n v="0"/>
    <n v="9.2200000000000006"/>
    <n v="3.33"/>
    <n v="0"/>
    <n v="0"/>
    <n v="0"/>
    <m/>
    <m/>
    <n v="4"/>
    <n v="82.04"/>
    <n v="68.540000000000006"/>
    <n v="62.47"/>
    <n v="74.48"/>
    <n v="52.71"/>
    <n v="40.93"/>
    <n v="0"/>
  </r>
  <r>
    <x v="1"/>
    <x v="3"/>
    <x v="22"/>
    <x v="1"/>
    <n v="16456820"/>
    <n v="0"/>
    <n v="0"/>
    <n v="1989226"/>
    <n v="0"/>
    <n v="0"/>
    <n v="0"/>
    <n v="0"/>
    <n v="0"/>
    <n v="0"/>
    <n v="0"/>
    <n v="0"/>
    <n v="0"/>
    <n v="0"/>
    <m/>
    <n v="0"/>
    <n v="9.32"/>
    <n v="3.01"/>
    <n v="0"/>
    <n v="0"/>
    <n v="0"/>
    <m/>
    <m/>
    <n v="3.06"/>
    <n v="87.57"/>
    <n v="84.96"/>
    <n v="38.97"/>
    <n v="54.93"/>
    <n v="46.7"/>
    <n v="26.97"/>
    <n v="0"/>
  </r>
  <r>
    <x v="1"/>
    <x v="3"/>
    <x v="23"/>
    <x v="1"/>
    <n v="31912369"/>
    <n v="0"/>
    <n v="0"/>
    <n v="4732465"/>
    <n v="0"/>
    <n v="0"/>
    <n v="0"/>
    <n v="0"/>
    <n v="0"/>
    <n v="0"/>
    <n v="0"/>
    <n v="0"/>
    <n v="0"/>
    <n v="0"/>
    <m/>
    <n v="0"/>
    <n v="8.89"/>
    <n v="3.43"/>
    <n v="0"/>
    <n v="0"/>
    <n v="0"/>
    <m/>
    <m/>
    <n v="0.49"/>
    <n v="101.7"/>
    <n v="83.35"/>
    <n v="28.03"/>
    <n v="84.9"/>
    <n v="53.34"/>
    <n v="14.33"/>
    <n v="0"/>
  </r>
  <r>
    <x v="1"/>
    <x v="3"/>
    <x v="24"/>
    <x v="1"/>
    <n v="13115943"/>
    <n v="0"/>
    <n v="0"/>
    <n v="1115324"/>
    <n v="0"/>
    <n v="0"/>
    <n v="0"/>
    <n v="0"/>
    <n v="0"/>
    <n v="0"/>
    <n v="0"/>
    <n v="0"/>
    <n v="0"/>
    <n v="0"/>
    <m/>
    <n v="0"/>
    <n v="3.87"/>
    <n v="1.42"/>
    <n v="0"/>
    <n v="0"/>
    <n v="0"/>
    <m/>
    <m/>
    <n v="4.37"/>
    <n v="85.74"/>
    <n v="65.650000000000006"/>
    <n v="83.67"/>
    <n v="72.63"/>
    <n v="49.73"/>
    <n v="62.75"/>
    <n v="0"/>
  </r>
  <r>
    <x v="1"/>
    <x v="3"/>
    <x v="25"/>
    <x v="1"/>
    <n v="17983064"/>
    <n v="0"/>
    <n v="0"/>
    <n v="5022417"/>
    <n v="0"/>
    <n v="0"/>
    <n v="0"/>
    <n v="0"/>
    <n v="0"/>
    <n v="0"/>
    <n v="0"/>
    <n v="0"/>
    <n v="0"/>
    <n v="0"/>
    <m/>
    <n v="0"/>
    <n v="10.59"/>
    <n v="4.9400000000000004"/>
    <n v="0"/>
    <n v="0"/>
    <n v="0"/>
    <m/>
    <m/>
    <n v="1.48"/>
    <n v="104.16"/>
    <n v="60.72"/>
    <n v="28.83"/>
    <n v="69.09"/>
    <n v="41.27"/>
    <n v="15.71"/>
    <n v="0"/>
  </r>
  <r>
    <x v="1"/>
    <x v="3"/>
    <x v="26"/>
    <x v="1"/>
    <n v="19510213"/>
    <n v="0"/>
    <n v="0"/>
    <n v="1623428"/>
    <n v="0"/>
    <n v="0"/>
    <n v="0"/>
    <n v="0"/>
    <n v="0"/>
    <n v="0"/>
    <n v="0"/>
    <n v="0"/>
    <n v="0"/>
    <n v="0"/>
    <m/>
    <n v="0"/>
    <n v="5.4"/>
    <n v="2.16"/>
    <n v="0"/>
    <n v="0"/>
    <n v="0"/>
    <m/>
    <m/>
    <n v="0"/>
    <n v="78.75"/>
    <n v="96.83"/>
    <n v="44.55"/>
    <n v="56.06"/>
    <n v="54.91"/>
    <n v="23.47"/>
    <n v="0"/>
  </r>
  <r>
    <x v="1"/>
    <x v="3"/>
    <x v="27"/>
    <x v="1"/>
    <n v="9836214"/>
    <n v="0"/>
    <n v="0"/>
    <n v="1122604"/>
    <n v="0"/>
    <n v="0"/>
    <n v="0"/>
    <n v="0"/>
    <n v="0"/>
    <n v="0"/>
    <n v="0"/>
    <n v="0"/>
    <n v="0"/>
    <n v="0"/>
    <m/>
    <n v="0"/>
    <n v="7.66"/>
    <n v="3.09"/>
    <n v="0"/>
    <n v="0"/>
    <n v="0"/>
    <m/>
    <m/>
    <n v="0.92"/>
    <n v="88"/>
    <n v="53.66"/>
    <n v="10.56"/>
    <n v="73.849999999999994"/>
    <n v="44.02"/>
    <n v="8.25"/>
    <n v="0"/>
  </r>
  <r>
    <x v="1"/>
    <x v="3"/>
    <x v="28"/>
    <x v="1"/>
    <n v="18458478"/>
    <n v="0"/>
    <n v="0"/>
    <n v="3519349"/>
    <n v="0"/>
    <n v="0"/>
    <n v="0"/>
    <n v="0"/>
    <n v="0"/>
    <n v="0"/>
    <n v="0"/>
    <n v="0"/>
    <n v="0"/>
    <n v="0"/>
    <m/>
    <n v="0"/>
    <n v="9.82"/>
    <n v="3.25"/>
    <n v="0"/>
    <n v="0"/>
    <n v="0"/>
    <m/>
    <m/>
    <n v="56.08"/>
    <n v="120.38"/>
    <n v="73.7"/>
    <n v="100.6"/>
    <n v="90.44"/>
    <n v="47.11"/>
    <n v="62.09"/>
    <n v="0"/>
  </r>
  <r>
    <x v="1"/>
    <x v="0"/>
    <x v="0"/>
    <x v="10"/>
    <n v="0"/>
    <n v="0"/>
    <n v="0"/>
    <n v="0"/>
    <n v="0"/>
    <n v="0"/>
    <n v="0"/>
    <n v="0"/>
    <n v="0"/>
    <n v="0"/>
    <n v="0"/>
    <n v="0"/>
    <n v="0"/>
    <n v="0"/>
    <m/>
    <n v="0"/>
    <n v="0"/>
    <n v="0"/>
    <n v="0"/>
    <n v="0"/>
    <n v="0"/>
    <m/>
    <m/>
    <m/>
    <m/>
    <m/>
    <m/>
    <m/>
    <m/>
    <m/>
    <n v="0"/>
  </r>
  <r>
    <x v="1"/>
    <x v="0"/>
    <x v="1"/>
    <x v="10"/>
    <n v="0"/>
    <n v="0"/>
    <n v="0"/>
    <n v="0"/>
    <n v="0"/>
    <n v="0"/>
    <n v="0"/>
    <n v="0"/>
    <n v="0"/>
    <n v="0"/>
    <n v="0"/>
    <n v="0"/>
    <n v="0"/>
    <n v="0"/>
    <m/>
    <n v="0"/>
    <n v="0"/>
    <n v="0"/>
    <n v="0"/>
    <n v="0"/>
    <n v="0"/>
    <m/>
    <m/>
    <m/>
    <m/>
    <m/>
    <m/>
    <m/>
    <m/>
    <m/>
    <n v="0"/>
  </r>
  <r>
    <x v="1"/>
    <x v="0"/>
    <x v="2"/>
    <x v="10"/>
    <n v="0"/>
    <n v="0"/>
    <n v="0"/>
    <n v="0"/>
    <n v="0"/>
    <n v="0"/>
    <n v="0"/>
    <n v="0"/>
    <n v="0"/>
    <n v="0"/>
    <n v="0"/>
    <n v="0"/>
    <n v="0"/>
    <n v="0"/>
    <m/>
    <n v="0"/>
    <n v="0"/>
    <n v="0"/>
    <n v="0"/>
    <n v="0"/>
    <n v="0"/>
    <m/>
    <m/>
    <m/>
    <m/>
    <m/>
    <m/>
    <m/>
    <m/>
    <m/>
    <n v="0"/>
  </r>
  <r>
    <x v="1"/>
    <x v="0"/>
    <x v="3"/>
    <x v="10"/>
    <n v="0"/>
    <n v="0"/>
    <n v="0"/>
    <n v="0"/>
    <n v="0"/>
    <n v="0"/>
    <n v="0"/>
    <n v="0"/>
    <n v="0"/>
    <n v="0"/>
    <n v="0"/>
    <n v="0"/>
    <n v="0"/>
    <n v="0"/>
    <m/>
    <n v="0"/>
    <n v="0"/>
    <n v="0"/>
    <n v="0"/>
    <n v="0"/>
    <n v="0"/>
    <m/>
    <m/>
    <m/>
    <m/>
    <m/>
    <m/>
    <m/>
    <m/>
    <m/>
    <n v="0"/>
  </r>
  <r>
    <x v="1"/>
    <x v="0"/>
    <x v="4"/>
    <x v="10"/>
    <n v="0"/>
    <n v="0"/>
    <n v="0"/>
    <n v="0"/>
    <n v="0"/>
    <n v="0"/>
    <n v="0"/>
    <n v="0"/>
    <n v="0"/>
    <n v="0"/>
    <n v="0"/>
    <n v="0"/>
    <n v="0"/>
    <n v="0"/>
    <m/>
    <n v="0"/>
    <n v="0"/>
    <n v="0"/>
    <n v="0"/>
    <n v="0"/>
    <n v="0"/>
    <m/>
    <m/>
    <m/>
    <m/>
    <m/>
    <m/>
    <m/>
    <m/>
    <m/>
    <n v="0"/>
  </r>
  <r>
    <x v="1"/>
    <x v="0"/>
    <x v="5"/>
    <x v="10"/>
    <n v="0"/>
    <n v="0"/>
    <n v="0"/>
    <n v="0"/>
    <n v="0"/>
    <n v="0"/>
    <n v="0"/>
    <n v="0"/>
    <n v="0"/>
    <n v="0"/>
    <n v="0"/>
    <n v="0"/>
    <n v="0"/>
    <n v="0"/>
    <m/>
    <n v="0"/>
    <n v="0"/>
    <n v="0"/>
    <n v="0"/>
    <n v="0"/>
    <n v="0"/>
    <m/>
    <m/>
    <m/>
    <m/>
    <m/>
    <m/>
    <m/>
    <m/>
    <m/>
    <n v="0"/>
  </r>
  <r>
    <x v="1"/>
    <x v="0"/>
    <x v="6"/>
    <x v="10"/>
    <n v="0"/>
    <n v="0"/>
    <n v="0"/>
    <n v="0"/>
    <n v="0"/>
    <n v="0"/>
    <n v="0"/>
    <n v="0"/>
    <n v="0"/>
    <n v="0"/>
    <n v="0"/>
    <n v="0"/>
    <n v="0"/>
    <n v="0"/>
    <m/>
    <n v="0"/>
    <n v="0"/>
    <n v="0"/>
    <n v="0"/>
    <n v="0"/>
    <n v="0"/>
    <m/>
    <m/>
    <m/>
    <m/>
    <m/>
    <m/>
    <m/>
    <m/>
    <m/>
    <n v="0"/>
  </r>
  <r>
    <x v="1"/>
    <x v="0"/>
    <x v="7"/>
    <x v="10"/>
    <n v="0"/>
    <n v="0"/>
    <n v="0"/>
    <n v="0"/>
    <n v="0"/>
    <n v="0"/>
    <n v="0"/>
    <n v="0"/>
    <n v="0"/>
    <n v="0"/>
    <n v="0"/>
    <n v="0"/>
    <n v="0"/>
    <n v="0"/>
    <m/>
    <n v="0"/>
    <n v="0"/>
    <n v="0"/>
    <n v="0"/>
    <n v="0"/>
    <n v="0"/>
    <m/>
    <m/>
    <m/>
    <m/>
    <m/>
    <m/>
    <m/>
    <m/>
    <m/>
    <n v="0"/>
  </r>
  <r>
    <x v="1"/>
    <x v="1"/>
    <x v="8"/>
    <x v="10"/>
    <n v="0"/>
    <n v="0"/>
    <n v="0"/>
    <n v="0"/>
    <n v="0"/>
    <n v="0"/>
    <n v="0"/>
    <n v="0"/>
    <n v="0"/>
    <n v="0"/>
    <n v="0"/>
    <n v="0"/>
    <n v="0"/>
    <n v="0"/>
    <m/>
    <n v="0"/>
    <n v="0"/>
    <n v="0"/>
    <n v="0"/>
    <n v="0"/>
    <n v="0"/>
    <m/>
    <m/>
    <m/>
    <m/>
    <m/>
    <m/>
    <m/>
    <m/>
    <m/>
    <n v="0"/>
  </r>
  <r>
    <x v="1"/>
    <x v="1"/>
    <x v="9"/>
    <x v="10"/>
    <n v="0"/>
    <n v="0"/>
    <n v="0"/>
    <n v="0"/>
    <n v="0"/>
    <n v="0"/>
    <n v="0"/>
    <n v="0"/>
    <n v="0"/>
    <n v="0"/>
    <n v="0"/>
    <n v="0"/>
    <n v="0"/>
    <n v="0"/>
    <m/>
    <n v="0"/>
    <n v="0"/>
    <n v="0"/>
    <n v="0"/>
    <n v="0"/>
    <n v="0"/>
    <m/>
    <m/>
    <m/>
    <m/>
    <m/>
    <m/>
    <m/>
    <m/>
    <m/>
    <n v="0"/>
  </r>
  <r>
    <x v="1"/>
    <x v="1"/>
    <x v="10"/>
    <x v="10"/>
    <n v="0"/>
    <n v="0"/>
    <n v="0"/>
    <n v="0"/>
    <n v="0"/>
    <n v="0"/>
    <n v="0"/>
    <n v="0"/>
    <n v="0"/>
    <n v="0"/>
    <n v="0"/>
    <n v="0"/>
    <n v="0"/>
    <n v="0"/>
    <m/>
    <n v="0"/>
    <n v="0"/>
    <n v="0"/>
    <n v="0"/>
    <n v="0"/>
    <n v="0"/>
    <m/>
    <m/>
    <m/>
    <m/>
    <m/>
    <m/>
    <m/>
    <m/>
    <m/>
    <n v="0"/>
  </r>
  <r>
    <x v="1"/>
    <x v="1"/>
    <x v="11"/>
    <x v="10"/>
    <n v="0"/>
    <n v="0"/>
    <n v="0"/>
    <n v="0"/>
    <n v="0"/>
    <n v="0"/>
    <n v="0"/>
    <n v="0"/>
    <n v="0"/>
    <n v="0"/>
    <n v="0"/>
    <n v="0"/>
    <n v="0"/>
    <n v="0"/>
    <m/>
    <n v="0"/>
    <n v="0"/>
    <n v="0"/>
    <n v="0"/>
    <n v="0"/>
    <n v="0"/>
    <m/>
    <m/>
    <m/>
    <m/>
    <m/>
    <m/>
    <m/>
    <m/>
    <m/>
    <n v="0"/>
  </r>
  <r>
    <x v="1"/>
    <x v="1"/>
    <x v="12"/>
    <x v="10"/>
    <n v="0"/>
    <n v="0"/>
    <n v="0"/>
    <n v="0"/>
    <n v="0"/>
    <n v="0"/>
    <n v="0"/>
    <n v="0"/>
    <n v="0"/>
    <n v="0"/>
    <n v="0"/>
    <n v="0"/>
    <n v="0"/>
    <n v="0"/>
    <m/>
    <n v="0"/>
    <n v="0"/>
    <n v="0"/>
    <n v="0"/>
    <n v="0"/>
    <n v="0"/>
    <m/>
    <m/>
    <m/>
    <m/>
    <m/>
    <m/>
    <m/>
    <m/>
    <m/>
    <n v="0"/>
  </r>
  <r>
    <x v="1"/>
    <x v="1"/>
    <x v="13"/>
    <x v="10"/>
    <n v="0"/>
    <n v="0"/>
    <n v="0"/>
    <n v="0"/>
    <n v="0"/>
    <n v="0"/>
    <n v="0"/>
    <n v="0"/>
    <n v="0"/>
    <n v="0"/>
    <n v="0"/>
    <n v="0"/>
    <n v="0"/>
    <n v="0"/>
    <m/>
    <n v="0"/>
    <n v="0"/>
    <n v="0"/>
    <n v="0"/>
    <n v="0"/>
    <n v="0"/>
    <m/>
    <m/>
    <m/>
    <m/>
    <m/>
    <m/>
    <m/>
    <m/>
    <m/>
    <n v="0"/>
  </r>
  <r>
    <x v="1"/>
    <x v="1"/>
    <x v="14"/>
    <x v="10"/>
    <n v="0"/>
    <n v="0"/>
    <n v="0"/>
    <n v="0"/>
    <n v="0"/>
    <n v="0"/>
    <n v="0"/>
    <n v="0"/>
    <n v="0"/>
    <n v="0"/>
    <n v="0"/>
    <n v="0"/>
    <n v="0"/>
    <n v="0"/>
    <m/>
    <n v="0"/>
    <n v="0"/>
    <n v="0"/>
    <n v="0"/>
    <n v="0"/>
    <n v="0"/>
    <m/>
    <m/>
    <m/>
    <m/>
    <m/>
    <m/>
    <m/>
    <m/>
    <m/>
    <n v="0"/>
  </r>
  <r>
    <x v="1"/>
    <x v="2"/>
    <x v="15"/>
    <x v="10"/>
    <n v="0"/>
    <n v="0"/>
    <n v="0"/>
    <n v="0"/>
    <n v="0"/>
    <n v="0"/>
    <n v="0"/>
    <n v="0"/>
    <n v="0"/>
    <n v="0"/>
    <n v="0"/>
    <n v="0"/>
    <n v="0"/>
    <n v="0"/>
    <m/>
    <n v="0"/>
    <n v="0"/>
    <n v="0"/>
    <n v="0"/>
    <n v="0"/>
    <n v="0"/>
    <m/>
    <m/>
    <m/>
    <m/>
    <m/>
    <m/>
    <m/>
    <m/>
    <m/>
    <n v="0"/>
  </r>
  <r>
    <x v="1"/>
    <x v="2"/>
    <x v="16"/>
    <x v="10"/>
    <n v="0"/>
    <n v="0"/>
    <n v="0"/>
    <n v="0"/>
    <n v="0"/>
    <n v="0"/>
    <n v="0"/>
    <n v="0"/>
    <n v="0"/>
    <n v="0"/>
    <n v="0"/>
    <n v="0"/>
    <n v="0"/>
    <n v="0"/>
    <m/>
    <n v="0"/>
    <n v="0"/>
    <n v="0"/>
    <n v="0"/>
    <n v="0"/>
    <n v="0"/>
    <m/>
    <m/>
    <m/>
    <m/>
    <m/>
    <m/>
    <m/>
    <m/>
    <m/>
    <n v="0"/>
  </r>
  <r>
    <x v="1"/>
    <x v="2"/>
    <x v="17"/>
    <x v="10"/>
    <n v="0"/>
    <n v="0"/>
    <n v="0"/>
    <n v="0"/>
    <n v="0"/>
    <n v="0"/>
    <n v="0"/>
    <n v="0"/>
    <n v="0"/>
    <n v="0"/>
    <n v="0"/>
    <n v="0"/>
    <n v="0"/>
    <n v="0"/>
    <m/>
    <n v="0"/>
    <n v="0"/>
    <n v="0"/>
    <n v="0"/>
    <n v="0"/>
    <n v="0"/>
    <m/>
    <m/>
    <m/>
    <m/>
    <m/>
    <m/>
    <m/>
    <m/>
    <m/>
    <n v="0"/>
  </r>
  <r>
    <x v="1"/>
    <x v="2"/>
    <x v="18"/>
    <x v="10"/>
    <n v="0"/>
    <n v="0"/>
    <n v="0"/>
    <n v="0"/>
    <n v="0"/>
    <n v="0"/>
    <n v="0"/>
    <n v="0"/>
    <n v="0"/>
    <n v="0"/>
    <n v="0"/>
    <n v="0"/>
    <n v="0"/>
    <n v="0"/>
    <m/>
    <n v="0"/>
    <n v="0"/>
    <n v="0"/>
    <n v="0"/>
    <n v="0"/>
    <n v="0"/>
    <m/>
    <m/>
    <m/>
    <m/>
    <m/>
    <m/>
    <m/>
    <m/>
    <m/>
    <n v="0"/>
  </r>
  <r>
    <x v="1"/>
    <x v="2"/>
    <x v="19"/>
    <x v="10"/>
    <n v="0"/>
    <n v="0"/>
    <n v="0"/>
    <n v="0"/>
    <n v="0"/>
    <n v="0"/>
    <n v="0"/>
    <n v="0"/>
    <n v="0"/>
    <n v="0"/>
    <n v="0"/>
    <n v="0"/>
    <n v="0"/>
    <n v="0"/>
    <m/>
    <n v="0"/>
    <n v="0"/>
    <n v="0"/>
    <n v="0"/>
    <n v="0"/>
    <n v="0"/>
    <m/>
    <m/>
    <m/>
    <m/>
    <m/>
    <m/>
    <m/>
    <m/>
    <m/>
    <n v="0"/>
  </r>
  <r>
    <x v="1"/>
    <x v="2"/>
    <x v="20"/>
    <x v="10"/>
    <n v="0"/>
    <n v="0"/>
    <n v="0"/>
    <n v="0"/>
    <n v="0"/>
    <n v="0"/>
    <n v="0"/>
    <n v="0"/>
    <n v="0"/>
    <n v="0"/>
    <n v="0"/>
    <n v="0"/>
    <n v="0"/>
    <n v="0"/>
    <m/>
    <n v="0"/>
    <n v="0"/>
    <n v="0"/>
    <n v="0"/>
    <n v="0"/>
    <n v="0"/>
    <m/>
    <m/>
    <m/>
    <m/>
    <m/>
    <m/>
    <m/>
    <m/>
    <m/>
    <n v="0"/>
  </r>
  <r>
    <x v="1"/>
    <x v="2"/>
    <x v="21"/>
    <x v="10"/>
    <n v="0"/>
    <n v="0"/>
    <n v="0"/>
    <n v="0"/>
    <n v="0"/>
    <n v="0"/>
    <n v="0"/>
    <n v="0"/>
    <n v="0"/>
    <n v="0"/>
    <n v="0"/>
    <n v="0"/>
    <n v="0"/>
    <n v="0"/>
    <m/>
    <n v="0"/>
    <n v="0"/>
    <n v="0"/>
    <n v="0"/>
    <n v="0"/>
    <n v="0"/>
    <m/>
    <m/>
    <m/>
    <m/>
    <m/>
    <m/>
    <m/>
    <m/>
    <m/>
    <n v="0"/>
  </r>
  <r>
    <x v="1"/>
    <x v="3"/>
    <x v="22"/>
    <x v="10"/>
    <n v="0"/>
    <n v="0"/>
    <n v="0"/>
    <n v="0"/>
    <n v="0"/>
    <n v="0"/>
    <n v="0"/>
    <n v="0"/>
    <n v="0"/>
    <n v="0"/>
    <n v="0"/>
    <n v="0"/>
    <n v="0"/>
    <n v="0"/>
    <m/>
    <n v="0"/>
    <n v="0"/>
    <n v="0"/>
    <n v="0"/>
    <n v="0"/>
    <n v="0"/>
    <m/>
    <m/>
    <m/>
    <m/>
    <m/>
    <m/>
    <m/>
    <m/>
    <m/>
    <n v="0"/>
  </r>
  <r>
    <x v="1"/>
    <x v="3"/>
    <x v="23"/>
    <x v="10"/>
    <n v="0"/>
    <n v="0"/>
    <n v="0"/>
    <n v="0"/>
    <n v="0"/>
    <n v="0"/>
    <n v="0"/>
    <n v="0"/>
    <n v="0"/>
    <n v="0"/>
    <n v="0"/>
    <n v="0"/>
    <n v="0"/>
    <n v="0"/>
    <m/>
    <n v="0"/>
    <n v="0"/>
    <n v="0"/>
    <n v="0"/>
    <n v="0"/>
    <n v="0"/>
    <m/>
    <m/>
    <m/>
    <m/>
    <m/>
    <m/>
    <m/>
    <m/>
    <m/>
    <n v="0"/>
  </r>
  <r>
    <x v="1"/>
    <x v="3"/>
    <x v="24"/>
    <x v="10"/>
    <n v="0"/>
    <n v="0"/>
    <n v="0"/>
    <n v="0"/>
    <n v="0"/>
    <n v="0"/>
    <n v="0"/>
    <n v="0"/>
    <n v="0"/>
    <n v="0"/>
    <n v="0"/>
    <n v="0"/>
    <n v="0"/>
    <n v="0"/>
    <m/>
    <n v="0"/>
    <n v="0"/>
    <n v="0"/>
    <n v="0"/>
    <n v="0"/>
    <n v="0"/>
    <m/>
    <m/>
    <m/>
    <m/>
    <m/>
    <m/>
    <m/>
    <m/>
    <m/>
    <n v="0"/>
  </r>
  <r>
    <x v="1"/>
    <x v="3"/>
    <x v="25"/>
    <x v="10"/>
    <n v="0"/>
    <n v="0"/>
    <n v="0"/>
    <n v="0"/>
    <n v="0"/>
    <n v="0"/>
    <n v="0"/>
    <n v="0"/>
    <n v="0"/>
    <n v="0"/>
    <n v="0"/>
    <n v="0"/>
    <n v="0"/>
    <n v="0"/>
    <m/>
    <n v="0"/>
    <n v="0"/>
    <n v="0"/>
    <n v="0"/>
    <n v="0"/>
    <n v="0"/>
    <m/>
    <m/>
    <m/>
    <m/>
    <m/>
    <m/>
    <m/>
    <m/>
    <m/>
    <n v="0"/>
  </r>
  <r>
    <x v="1"/>
    <x v="3"/>
    <x v="26"/>
    <x v="10"/>
    <n v="0"/>
    <n v="0"/>
    <n v="0"/>
    <n v="0"/>
    <n v="0"/>
    <n v="0"/>
    <n v="0"/>
    <n v="0"/>
    <n v="0"/>
    <n v="0"/>
    <n v="0"/>
    <n v="0"/>
    <n v="0"/>
    <n v="0"/>
    <m/>
    <n v="0"/>
    <n v="0"/>
    <n v="0"/>
    <n v="0"/>
    <n v="0"/>
    <n v="0"/>
    <m/>
    <m/>
    <m/>
    <m/>
    <m/>
    <m/>
    <m/>
    <m/>
    <m/>
    <n v="0"/>
  </r>
  <r>
    <x v="1"/>
    <x v="3"/>
    <x v="27"/>
    <x v="10"/>
    <n v="0"/>
    <n v="0"/>
    <n v="0"/>
    <n v="0"/>
    <n v="0"/>
    <n v="0"/>
    <n v="0"/>
    <n v="0"/>
    <n v="0"/>
    <n v="0"/>
    <n v="0"/>
    <n v="0"/>
    <n v="0"/>
    <n v="0"/>
    <m/>
    <n v="0"/>
    <n v="0"/>
    <n v="0"/>
    <n v="0"/>
    <n v="0"/>
    <n v="0"/>
    <m/>
    <m/>
    <m/>
    <m/>
    <m/>
    <m/>
    <m/>
    <m/>
    <m/>
    <n v="0"/>
  </r>
  <r>
    <x v="1"/>
    <x v="3"/>
    <x v="28"/>
    <x v="10"/>
    <n v="0"/>
    <n v="0"/>
    <n v="0"/>
    <n v="0"/>
    <n v="0"/>
    <n v="0"/>
    <n v="0"/>
    <n v="0"/>
    <n v="0"/>
    <n v="0"/>
    <n v="0"/>
    <n v="0"/>
    <n v="0"/>
    <n v="0"/>
    <m/>
    <n v="0"/>
    <n v="0"/>
    <n v="0"/>
    <n v="0"/>
    <n v="0"/>
    <n v="0"/>
    <m/>
    <m/>
    <m/>
    <m/>
    <m/>
    <m/>
    <m/>
    <m/>
    <m/>
    <n v="0"/>
  </r>
  <r>
    <x v="1"/>
    <x v="0"/>
    <x v="0"/>
    <x v="2"/>
    <n v="93009751"/>
    <n v="2666875"/>
    <n v="0"/>
    <n v="27807291"/>
    <n v="0"/>
    <n v="0"/>
    <n v="0"/>
    <n v="0"/>
    <n v="0"/>
    <n v="0"/>
    <n v="0"/>
    <n v="0"/>
    <n v="0"/>
    <n v="0"/>
    <m/>
    <n v="68.290000000000006"/>
    <n v="0"/>
    <n v="0"/>
    <n v="0"/>
    <n v="0"/>
    <n v="0"/>
    <m/>
    <m/>
    <m/>
    <m/>
    <m/>
    <m/>
    <m/>
    <m/>
    <m/>
    <n v="0"/>
  </r>
  <r>
    <x v="1"/>
    <x v="0"/>
    <x v="1"/>
    <x v="2"/>
    <n v="28755935"/>
    <n v="340150"/>
    <n v="0"/>
    <n v="30138928"/>
    <n v="0"/>
    <n v="0"/>
    <n v="0"/>
    <n v="0"/>
    <n v="0"/>
    <n v="0"/>
    <n v="0"/>
    <n v="0"/>
    <n v="0"/>
    <n v="0"/>
    <m/>
    <n v="67.16"/>
    <n v="0"/>
    <n v="0"/>
    <n v="0"/>
    <n v="0"/>
    <n v="0"/>
    <m/>
    <m/>
    <m/>
    <m/>
    <m/>
    <m/>
    <m/>
    <m/>
    <m/>
    <n v="0"/>
  </r>
  <r>
    <x v="1"/>
    <x v="0"/>
    <x v="2"/>
    <x v="2"/>
    <n v="84980262"/>
    <n v="300700"/>
    <n v="0"/>
    <n v="25414640"/>
    <n v="0"/>
    <n v="0"/>
    <n v="0"/>
    <n v="0"/>
    <n v="0"/>
    <n v="0"/>
    <n v="0"/>
    <n v="0"/>
    <n v="0"/>
    <n v="0"/>
    <m/>
    <n v="59.9"/>
    <n v="0"/>
    <n v="0"/>
    <n v="0"/>
    <n v="0"/>
    <n v="0"/>
    <m/>
    <m/>
    <m/>
    <m/>
    <m/>
    <m/>
    <m/>
    <m/>
    <m/>
    <n v="0"/>
  </r>
  <r>
    <x v="1"/>
    <x v="0"/>
    <x v="3"/>
    <x v="2"/>
    <n v="29809311"/>
    <n v="764000"/>
    <n v="0"/>
    <n v="40544300"/>
    <n v="0"/>
    <n v="0"/>
    <n v="0"/>
    <n v="0"/>
    <n v="0"/>
    <n v="0"/>
    <n v="0"/>
    <n v="0"/>
    <n v="0"/>
    <n v="0"/>
    <m/>
    <n v="67.069999999999993"/>
    <n v="0"/>
    <n v="0"/>
    <n v="0"/>
    <n v="0"/>
    <n v="0"/>
    <m/>
    <m/>
    <m/>
    <m/>
    <m/>
    <m/>
    <m/>
    <m/>
    <m/>
    <n v="0"/>
  </r>
  <r>
    <x v="1"/>
    <x v="0"/>
    <x v="4"/>
    <x v="2"/>
    <n v="31146900"/>
    <n v="76040742"/>
    <n v="0"/>
    <n v="26684192"/>
    <n v="0"/>
    <n v="0"/>
    <n v="0"/>
    <n v="0"/>
    <n v="0"/>
    <n v="0"/>
    <n v="0"/>
    <n v="0"/>
    <n v="0"/>
    <n v="0"/>
    <m/>
    <n v="72.36"/>
    <n v="0"/>
    <n v="0"/>
    <n v="0"/>
    <n v="0"/>
    <n v="0"/>
    <m/>
    <m/>
    <m/>
    <m/>
    <m/>
    <m/>
    <m/>
    <m/>
    <m/>
    <n v="0"/>
  </r>
  <r>
    <x v="1"/>
    <x v="0"/>
    <x v="5"/>
    <x v="2"/>
    <n v="46892041"/>
    <n v="1366150"/>
    <n v="0"/>
    <n v="41579957"/>
    <n v="0"/>
    <n v="0"/>
    <n v="0"/>
    <n v="0"/>
    <n v="0"/>
    <n v="0"/>
    <n v="0"/>
    <n v="0"/>
    <n v="0"/>
    <n v="0"/>
    <m/>
    <n v="68.150000000000006"/>
    <n v="0"/>
    <n v="0"/>
    <n v="0"/>
    <n v="0"/>
    <n v="0"/>
    <m/>
    <m/>
    <m/>
    <m/>
    <m/>
    <m/>
    <m/>
    <m/>
    <m/>
    <n v="0"/>
  </r>
  <r>
    <x v="1"/>
    <x v="0"/>
    <x v="6"/>
    <x v="2"/>
    <n v="107003323"/>
    <n v="914000"/>
    <n v="0"/>
    <n v="29963737"/>
    <n v="0"/>
    <n v="0"/>
    <n v="0"/>
    <n v="0"/>
    <n v="0"/>
    <n v="0"/>
    <n v="0"/>
    <n v="0"/>
    <n v="0"/>
    <n v="0"/>
    <m/>
    <n v="66.62"/>
    <n v="0"/>
    <n v="0"/>
    <n v="0"/>
    <n v="0"/>
    <n v="0"/>
    <m/>
    <m/>
    <m/>
    <m/>
    <m/>
    <m/>
    <m/>
    <m/>
    <m/>
    <n v="0"/>
  </r>
  <r>
    <x v="1"/>
    <x v="0"/>
    <x v="7"/>
    <x v="2"/>
    <n v="41841584"/>
    <n v="124000"/>
    <n v="0"/>
    <n v="18175232"/>
    <n v="0"/>
    <n v="0"/>
    <n v="0"/>
    <n v="0"/>
    <n v="0"/>
    <n v="0"/>
    <n v="0"/>
    <n v="0"/>
    <n v="0"/>
    <n v="0"/>
    <m/>
    <n v="65.33"/>
    <n v="0"/>
    <n v="0"/>
    <n v="0"/>
    <n v="0"/>
    <n v="0"/>
    <m/>
    <m/>
    <m/>
    <m/>
    <m/>
    <m/>
    <m/>
    <m/>
    <m/>
    <n v="0"/>
  </r>
  <r>
    <x v="1"/>
    <x v="1"/>
    <x v="8"/>
    <x v="2"/>
    <n v="36950204"/>
    <n v="363874"/>
    <n v="0"/>
    <n v="23263652"/>
    <n v="0"/>
    <n v="0"/>
    <n v="0"/>
    <n v="0"/>
    <n v="0"/>
    <n v="0"/>
    <n v="0"/>
    <n v="0"/>
    <n v="0"/>
    <n v="0"/>
    <m/>
    <n v="69.17"/>
    <n v="0"/>
    <n v="0"/>
    <n v="0"/>
    <n v="0"/>
    <n v="0"/>
    <m/>
    <m/>
    <m/>
    <m/>
    <m/>
    <m/>
    <m/>
    <m/>
    <m/>
    <n v="0"/>
  </r>
  <r>
    <x v="1"/>
    <x v="1"/>
    <x v="9"/>
    <x v="2"/>
    <n v="25583048"/>
    <n v="1382700"/>
    <n v="0"/>
    <n v="15027358"/>
    <n v="0"/>
    <n v="0"/>
    <n v="0"/>
    <n v="0"/>
    <n v="0"/>
    <n v="0"/>
    <n v="0"/>
    <n v="0"/>
    <n v="0"/>
    <n v="0"/>
    <m/>
    <n v="70.52"/>
    <n v="0"/>
    <n v="0"/>
    <n v="0"/>
    <n v="0"/>
    <n v="0"/>
    <m/>
    <m/>
    <m/>
    <m/>
    <m/>
    <m/>
    <m/>
    <m/>
    <m/>
    <n v="0"/>
  </r>
  <r>
    <x v="1"/>
    <x v="1"/>
    <x v="10"/>
    <x v="2"/>
    <n v="17997908"/>
    <n v="1546000"/>
    <n v="0"/>
    <n v="16453823"/>
    <n v="0"/>
    <n v="0"/>
    <n v="0"/>
    <n v="0"/>
    <n v="0"/>
    <n v="0"/>
    <n v="0"/>
    <n v="0"/>
    <n v="0"/>
    <n v="0"/>
    <m/>
    <n v="66.459999999999994"/>
    <n v="0"/>
    <n v="0"/>
    <n v="0"/>
    <n v="0"/>
    <n v="0"/>
    <m/>
    <m/>
    <m/>
    <m/>
    <m/>
    <m/>
    <m/>
    <m/>
    <m/>
    <n v="0"/>
  </r>
  <r>
    <x v="1"/>
    <x v="1"/>
    <x v="11"/>
    <x v="2"/>
    <n v="28376841"/>
    <n v="224000"/>
    <n v="0"/>
    <n v="14448667"/>
    <n v="0"/>
    <n v="0"/>
    <n v="0"/>
    <n v="0"/>
    <n v="0"/>
    <n v="0"/>
    <n v="0"/>
    <n v="0"/>
    <n v="0"/>
    <n v="0"/>
    <m/>
    <n v="66.78"/>
    <n v="0"/>
    <n v="0"/>
    <n v="0"/>
    <n v="0"/>
    <n v="0"/>
    <m/>
    <m/>
    <m/>
    <m/>
    <m/>
    <m/>
    <m/>
    <m/>
    <m/>
    <n v="0"/>
  </r>
  <r>
    <x v="1"/>
    <x v="1"/>
    <x v="12"/>
    <x v="2"/>
    <n v="78815983"/>
    <n v="204000"/>
    <n v="0"/>
    <n v="61524168"/>
    <n v="0"/>
    <n v="0"/>
    <n v="0"/>
    <n v="0"/>
    <n v="0"/>
    <n v="0"/>
    <n v="0"/>
    <n v="0"/>
    <n v="0"/>
    <n v="0"/>
    <m/>
    <n v="66.05"/>
    <n v="0"/>
    <n v="0"/>
    <n v="0"/>
    <n v="0"/>
    <n v="0"/>
    <m/>
    <m/>
    <m/>
    <m/>
    <m/>
    <m/>
    <m/>
    <m/>
    <m/>
    <n v="0"/>
  </r>
  <r>
    <x v="1"/>
    <x v="1"/>
    <x v="13"/>
    <x v="2"/>
    <n v="43572763"/>
    <n v="872000"/>
    <n v="0"/>
    <n v="51857872"/>
    <n v="0"/>
    <n v="0"/>
    <n v="0"/>
    <n v="0"/>
    <n v="0"/>
    <n v="0"/>
    <n v="0"/>
    <n v="0"/>
    <n v="0"/>
    <n v="0"/>
    <m/>
    <n v="64.540000000000006"/>
    <n v="0"/>
    <n v="0"/>
    <n v="0"/>
    <n v="0"/>
    <n v="0"/>
    <m/>
    <m/>
    <m/>
    <m/>
    <m/>
    <m/>
    <m/>
    <m/>
    <m/>
    <n v="0"/>
  </r>
  <r>
    <x v="1"/>
    <x v="1"/>
    <x v="14"/>
    <x v="2"/>
    <n v="30293834"/>
    <n v="300700"/>
    <n v="0"/>
    <n v="44988000"/>
    <n v="0"/>
    <n v="0"/>
    <n v="0"/>
    <n v="0"/>
    <n v="0"/>
    <n v="0"/>
    <n v="0"/>
    <n v="0"/>
    <n v="0"/>
    <n v="0"/>
    <m/>
    <n v="65.83"/>
    <n v="0"/>
    <n v="0"/>
    <n v="0"/>
    <n v="0"/>
    <n v="0"/>
    <m/>
    <m/>
    <m/>
    <m/>
    <m/>
    <m/>
    <m/>
    <m/>
    <m/>
    <n v="0"/>
  </r>
  <r>
    <x v="1"/>
    <x v="2"/>
    <x v="15"/>
    <x v="2"/>
    <n v="16153418"/>
    <n v="125000"/>
    <n v="0"/>
    <n v="31968391"/>
    <n v="0"/>
    <n v="0"/>
    <n v="0"/>
    <n v="0"/>
    <n v="0"/>
    <n v="0"/>
    <n v="0"/>
    <n v="0"/>
    <n v="0"/>
    <n v="0"/>
    <m/>
    <n v="60.32"/>
    <n v="0"/>
    <n v="0"/>
    <n v="0"/>
    <n v="0"/>
    <n v="0"/>
    <m/>
    <m/>
    <m/>
    <m/>
    <m/>
    <m/>
    <m/>
    <m/>
    <m/>
    <n v="0"/>
  </r>
  <r>
    <x v="1"/>
    <x v="2"/>
    <x v="16"/>
    <x v="2"/>
    <n v="39215821"/>
    <n v="89153568"/>
    <n v="0"/>
    <n v="24210736"/>
    <n v="0"/>
    <n v="0"/>
    <n v="0"/>
    <n v="0"/>
    <n v="0"/>
    <n v="0"/>
    <n v="0"/>
    <n v="0"/>
    <n v="0"/>
    <n v="0"/>
    <m/>
    <n v="65.31"/>
    <n v="0"/>
    <n v="0"/>
    <n v="0"/>
    <n v="0"/>
    <n v="0"/>
    <m/>
    <m/>
    <m/>
    <m/>
    <m/>
    <m/>
    <m/>
    <m/>
    <m/>
    <n v="0"/>
  </r>
  <r>
    <x v="1"/>
    <x v="2"/>
    <x v="17"/>
    <x v="2"/>
    <n v="23549705"/>
    <n v="23519975"/>
    <n v="0"/>
    <n v="27875644"/>
    <n v="0"/>
    <n v="0"/>
    <n v="0"/>
    <n v="0"/>
    <n v="0"/>
    <n v="0"/>
    <n v="0"/>
    <n v="0"/>
    <n v="0"/>
    <n v="0"/>
    <m/>
    <n v="58.59"/>
    <n v="0"/>
    <n v="0"/>
    <n v="0"/>
    <n v="0"/>
    <n v="0"/>
    <m/>
    <m/>
    <m/>
    <m/>
    <m/>
    <m/>
    <m/>
    <m/>
    <m/>
    <n v="0"/>
  </r>
  <r>
    <x v="1"/>
    <x v="2"/>
    <x v="18"/>
    <x v="2"/>
    <n v="21612804"/>
    <n v="3326700"/>
    <n v="0"/>
    <n v="19963700"/>
    <n v="0"/>
    <n v="0"/>
    <n v="0"/>
    <n v="0"/>
    <n v="0"/>
    <n v="0"/>
    <n v="0"/>
    <n v="0"/>
    <n v="0"/>
    <n v="0"/>
    <m/>
    <n v="66.42"/>
    <n v="0"/>
    <n v="0"/>
    <n v="0"/>
    <n v="0"/>
    <n v="0"/>
    <m/>
    <m/>
    <m/>
    <m/>
    <m/>
    <m/>
    <m/>
    <m/>
    <m/>
    <n v="0"/>
  </r>
  <r>
    <x v="1"/>
    <x v="2"/>
    <x v="19"/>
    <x v="2"/>
    <n v="7924498"/>
    <n v="1862874"/>
    <n v="0"/>
    <n v="8595057"/>
    <n v="0"/>
    <n v="0"/>
    <n v="0"/>
    <n v="0"/>
    <n v="0"/>
    <n v="0"/>
    <n v="0"/>
    <n v="0"/>
    <n v="0"/>
    <n v="0"/>
    <m/>
    <n v="66.06"/>
    <n v="0"/>
    <n v="0"/>
    <n v="0"/>
    <n v="0"/>
    <n v="0"/>
    <m/>
    <m/>
    <m/>
    <m/>
    <m/>
    <m/>
    <m/>
    <m/>
    <m/>
    <n v="0"/>
  </r>
  <r>
    <x v="1"/>
    <x v="2"/>
    <x v="20"/>
    <x v="2"/>
    <n v="35496987"/>
    <n v="204000"/>
    <n v="0"/>
    <n v="16407226"/>
    <n v="0"/>
    <n v="0"/>
    <n v="0"/>
    <n v="0"/>
    <n v="0"/>
    <n v="0"/>
    <n v="0"/>
    <n v="0"/>
    <n v="0"/>
    <n v="0"/>
    <m/>
    <n v="58"/>
    <n v="0"/>
    <n v="0"/>
    <n v="0"/>
    <n v="0"/>
    <n v="0"/>
    <m/>
    <m/>
    <m/>
    <m/>
    <m/>
    <m/>
    <m/>
    <m/>
    <m/>
    <n v="0"/>
  </r>
  <r>
    <x v="1"/>
    <x v="2"/>
    <x v="21"/>
    <x v="2"/>
    <n v="22214978"/>
    <n v="286000"/>
    <n v="0"/>
    <n v="13090381"/>
    <n v="0"/>
    <n v="0"/>
    <n v="0"/>
    <n v="0"/>
    <n v="0"/>
    <n v="0"/>
    <n v="0"/>
    <n v="0"/>
    <n v="0"/>
    <n v="0"/>
    <m/>
    <n v="63.75"/>
    <n v="0"/>
    <n v="0"/>
    <n v="0"/>
    <n v="0"/>
    <n v="0"/>
    <m/>
    <m/>
    <m/>
    <m/>
    <m/>
    <m/>
    <m/>
    <m/>
    <m/>
    <n v="0"/>
  </r>
  <r>
    <x v="1"/>
    <x v="3"/>
    <x v="22"/>
    <x v="2"/>
    <n v="5134255"/>
    <n v="1153625"/>
    <n v="0"/>
    <n v="16071661"/>
    <n v="0"/>
    <n v="0"/>
    <n v="0"/>
    <n v="0"/>
    <n v="0"/>
    <n v="0"/>
    <n v="0"/>
    <n v="0"/>
    <n v="0"/>
    <n v="0"/>
    <m/>
    <n v="65.489999999999995"/>
    <n v="0"/>
    <n v="0"/>
    <n v="0"/>
    <n v="0"/>
    <n v="0"/>
    <m/>
    <m/>
    <m/>
    <m/>
    <m/>
    <m/>
    <m/>
    <m/>
    <m/>
    <n v="0"/>
  </r>
  <r>
    <x v="1"/>
    <x v="3"/>
    <x v="23"/>
    <x v="2"/>
    <n v="24969472"/>
    <n v="35000"/>
    <n v="0"/>
    <n v="23849603"/>
    <n v="0"/>
    <n v="0"/>
    <n v="0"/>
    <n v="0"/>
    <n v="0"/>
    <n v="0"/>
    <n v="0"/>
    <n v="0"/>
    <n v="0"/>
    <n v="0"/>
    <m/>
    <n v="66.11"/>
    <n v="0"/>
    <n v="0"/>
    <n v="0"/>
    <n v="0"/>
    <n v="0"/>
    <m/>
    <m/>
    <m/>
    <m/>
    <m/>
    <m/>
    <m/>
    <m/>
    <m/>
    <n v="0"/>
  </r>
  <r>
    <x v="1"/>
    <x v="3"/>
    <x v="24"/>
    <x v="2"/>
    <n v="10307729"/>
    <n v="340149"/>
    <n v="0"/>
    <n v="15251080"/>
    <n v="0"/>
    <n v="0"/>
    <n v="0"/>
    <n v="0"/>
    <n v="0"/>
    <n v="0"/>
    <n v="0"/>
    <n v="0"/>
    <n v="0"/>
    <n v="0"/>
    <m/>
    <n v="55.43"/>
    <n v="0"/>
    <n v="0"/>
    <n v="0"/>
    <n v="0"/>
    <n v="0"/>
    <m/>
    <m/>
    <m/>
    <m/>
    <m/>
    <m/>
    <m/>
    <m/>
    <m/>
    <n v="0"/>
  </r>
  <r>
    <x v="1"/>
    <x v="3"/>
    <x v="25"/>
    <x v="2"/>
    <n v="42166995"/>
    <n v="1800700"/>
    <n v="0"/>
    <n v="19035884"/>
    <n v="0"/>
    <n v="0"/>
    <n v="0"/>
    <n v="0"/>
    <n v="0"/>
    <n v="0"/>
    <n v="0"/>
    <n v="0"/>
    <n v="0"/>
    <n v="0"/>
    <m/>
    <n v="65.849999999999994"/>
    <n v="0"/>
    <n v="0"/>
    <n v="0"/>
    <n v="0"/>
    <n v="0"/>
    <m/>
    <m/>
    <m/>
    <m/>
    <m/>
    <m/>
    <m/>
    <m/>
    <m/>
    <n v="0"/>
  </r>
  <r>
    <x v="1"/>
    <x v="3"/>
    <x v="26"/>
    <x v="2"/>
    <n v="17450028"/>
    <n v="1340989"/>
    <n v="0"/>
    <n v="19271344"/>
    <n v="0"/>
    <n v="0"/>
    <n v="0"/>
    <n v="0"/>
    <n v="0"/>
    <n v="0"/>
    <n v="0"/>
    <n v="0"/>
    <n v="0"/>
    <n v="0"/>
    <m/>
    <n v="65.86"/>
    <n v="0"/>
    <n v="0"/>
    <n v="0"/>
    <n v="0"/>
    <n v="0"/>
    <m/>
    <m/>
    <m/>
    <m/>
    <m/>
    <m/>
    <m/>
    <m/>
    <m/>
    <n v="0"/>
  </r>
  <r>
    <x v="1"/>
    <x v="3"/>
    <x v="27"/>
    <x v="2"/>
    <n v="61984962"/>
    <n v="1113999"/>
    <n v="0"/>
    <n v="12024623"/>
    <n v="0"/>
    <n v="0"/>
    <n v="0"/>
    <n v="0"/>
    <n v="0"/>
    <n v="0"/>
    <n v="0"/>
    <n v="0"/>
    <n v="0"/>
    <n v="0"/>
    <m/>
    <n v="65.69"/>
    <n v="0"/>
    <n v="0"/>
    <n v="0"/>
    <n v="0"/>
    <n v="0"/>
    <m/>
    <m/>
    <m/>
    <m/>
    <m/>
    <m/>
    <m/>
    <m/>
    <m/>
    <n v="0"/>
  </r>
  <r>
    <x v="1"/>
    <x v="3"/>
    <x v="28"/>
    <x v="2"/>
    <n v="39064503"/>
    <n v="1826700"/>
    <n v="0"/>
    <n v="17734487"/>
    <n v="0"/>
    <n v="0"/>
    <n v="0"/>
    <n v="0"/>
    <n v="0"/>
    <n v="0"/>
    <n v="0"/>
    <n v="0"/>
    <n v="0"/>
    <n v="0"/>
    <m/>
    <n v="65.36"/>
    <n v="0"/>
    <n v="0"/>
    <n v="0"/>
    <n v="0"/>
    <n v="0"/>
    <m/>
    <m/>
    <m/>
    <m/>
    <m/>
    <m/>
    <m/>
    <m/>
    <m/>
    <n v="0"/>
  </r>
  <r>
    <x v="1"/>
    <x v="0"/>
    <x v="0"/>
    <x v="8"/>
    <n v="0"/>
    <n v="11966253"/>
    <n v="0"/>
    <n v="862578"/>
    <n v="0"/>
    <n v="0"/>
    <n v="0"/>
    <n v="0"/>
    <n v="0"/>
    <n v="0"/>
    <n v="0"/>
    <n v="0"/>
    <n v="0"/>
    <n v="0"/>
    <m/>
    <n v="0"/>
    <n v="0"/>
    <n v="0"/>
    <n v="0"/>
    <n v="0"/>
    <n v="0"/>
    <m/>
    <m/>
    <m/>
    <m/>
    <m/>
    <m/>
    <m/>
    <m/>
    <m/>
    <n v="0"/>
  </r>
  <r>
    <x v="1"/>
    <x v="0"/>
    <x v="1"/>
    <x v="8"/>
    <n v="0"/>
    <n v="2408232"/>
    <n v="0"/>
    <n v="862578"/>
    <n v="0"/>
    <n v="0"/>
    <n v="0"/>
    <n v="0"/>
    <n v="0"/>
    <n v="0"/>
    <n v="0"/>
    <n v="0"/>
    <n v="0"/>
    <n v="0"/>
    <m/>
    <n v="0"/>
    <n v="0"/>
    <n v="0"/>
    <n v="0"/>
    <n v="0"/>
    <n v="0"/>
    <m/>
    <m/>
    <m/>
    <m/>
    <m/>
    <m/>
    <m/>
    <m/>
    <m/>
    <n v="0"/>
  </r>
  <r>
    <x v="1"/>
    <x v="0"/>
    <x v="2"/>
    <x v="8"/>
    <n v="0"/>
    <m/>
    <n v="0"/>
    <n v="0"/>
    <n v="0"/>
    <n v="0"/>
    <n v="0"/>
    <n v="0"/>
    <n v="0"/>
    <n v="0"/>
    <n v="0"/>
    <n v="0"/>
    <n v="0"/>
    <n v="0"/>
    <m/>
    <n v="0"/>
    <n v="0"/>
    <n v="0"/>
    <n v="0"/>
    <n v="0"/>
    <n v="0"/>
    <m/>
    <m/>
    <m/>
    <m/>
    <m/>
    <m/>
    <m/>
    <m/>
    <m/>
    <n v="0"/>
  </r>
  <r>
    <x v="1"/>
    <x v="0"/>
    <x v="3"/>
    <x v="8"/>
    <n v="0"/>
    <n v="2213083"/>
    <n v="0"/>
    <n v="862578"/>
    <n v="0"/>
    <n v="0"/>
    <n v="0"/>
    <n v="0"/>
    <n v="0"/>
    <n v="0"/>
    <n v="0"/>
    <n v="0"/>
    <n v="0"/>
    <n v="0"/>
    <m/>
    <n v="0"/>
    <n v="0"/>
    <n v="0"/>
    <n v="0"/>
    <n v="0"/>
    <n v="0"/>
    <m/>
    <m/>
    <m/>
    <m/>
    <m/>
    <m/>
    <m/>
    <m/>
    <m/>
    <n v="0"/>
  </r>
  <r>
    <x v="1"/>
    <x v="0"/>
    <x v="4"/>
    <x v="8"/>
    <n v="0"/>
    <m/>
    <n v="0"/>
    <n v="862578"/>
    <n v="0"/>
    <n v="0"/>
    <n v="0"/>
    <n v="0"/>
    <n v="0"/>
    <n v="0"/>
    <n v="0"/>
    <n v="0"/>
    <n v="0"/>
    <n v="0"/>
    <m/>
    <n v="0"/>
    <n v="0"/>
    <n v="0"/>
    <n v="0"/>
    <n v="0"/>
    <n v="0"/>
    <m/>
    <m/>
    <m/>
    <m/>
    <m/>
    <m/>
    <m/>
    <m/>
    <m/>
    <n v="0"/>
  </r>
  <r>
    <x v="1"/>
    <x v="0"/>
    <x v="5"/>
    <x v="8"/>
    <n v="0"/>
    <m/>
    <n v="0"/>
    <n v="0"/>
    <n v="0"/>
    <n v="0"/>
    <n v="0"/>
    <n v="0"/>
    <n v="0"/>
    <n v="0"/>
    <n v="0"/>
    <n v="0"/>
    <n v="0"/>
    <n v="0"/>
    <m/>
    <n v="0"/>
    <n v="0"/>
    <n v="0"/>
    <n v="0"/>
    <n v="0"/>
    <n v="0"/>
    <m/>
    <m/>
    <m/>
    <m/>
    <m/>
    <m/>
    <m/>
    <m/>
    <m/>
    <n v="0"/>
  </r>
  <r>
    <x v="1"/>
    <x v="0"/>
    <x v="6"/>
    <x v="8"/>
    <n v="0"/>
    <m/>
    <n v="0"/>
    <n v="0"/>
    <n v="0"/>
    <n v="0"/>
    <n v="0"/>
    <n v="0"/>
    <n v="0"/>
    <n v="0"/>
    <n v="0"/>
    <n v="0"/>
    <n v="0"/>
    <n v="0"/>
    <m/>
    <n v="0"/>
    <n v="0"/>
    <n v="0"/>
    <n v="0"/>
    <n v="0"/>
    <n v="0"/>
    <m/>
    <m/>
    <m/>
    <m/>
    <m/>
    <m/>
    <m/>
    <m/>
    <m/>
    <n v="0"/>
  </r>
  <r>
    <x v="1"/>
    <x v="0"/>
    <x v="7"/>
    <x v="8"/>
    <n v="0"/>
    <m/>
    <n v="0"/>
    <n v="0"/>
    <n v="0"/>
    <n v="0"/>
    <n v="0"/>
    <n v="0"/>
    <n v="0"/>
    <n v="0"/>
    <n v="0"/>
    <n v="0"/>
    <n v="0"/>
    <n v="0"/>
    <m/>
    <n v="0"/>
    <n v="0"/>
    <n v="0"/>
    <n v="0"/>
    <n v="0"/>
    <n v="0"/>
    <m/>
    <m/>
    <m/>
    <m/>
    <m/>
    <m/>
    <m/>
    <m/>
    <m/>
    <n v="0"/>
  </r>
  <r>
    <x v="1"/>
    <x v="1"/>
    <x v="8"/>
    <x v="8"/>
    <n v="0"/>
    <m/>
    <n v="0"/>
    <n v="0"/>
    <n v="0"/>
    <n v="0"/>
    <n v="0"/>
    <n v="0"/>
    <n v="0"/>
    <n v="0"/>
    <n v="0"/>
    <n v="0"/>
    <n v="0"/>
    <n v="0"/>
    <m/>
    <n v="0"/>
    <n v="0"/>
    <n v="0"/>
    <n v="0"/>
    <n v="0"/>
    <n v="0"/>
    <m/>
    <m/>
    <m/>
    <m/>
    <m/>
    <m/>
    <m/>
    <m/>
    <m/>
    <n v="0"/>
  </r>
  <r>
    <x v="1"/>
    <x v="1"/>
    <x v="9"/>
    <x v="8"/>
    <n v="0"/>
    <n v="21463073"/>
    <n v="0"/>
    <n v="862578"/>
    <n v="0"/>
    <n v="0"/>
    <n v="0"/>
    <n v="0"/>
    <n v="0"/>
    <n v="0"/>
    <n v="0"/>
    <n v="0"/>
    <n v="0"/>
    <n v="0"/>
    <m/>
    <n v="0"/>
    <n v="0"/>
    <n v="0"/>
    <n v="0"/>
    <n v="0"/>
    <n v="0"/>
    <m/>
    <m/>
    <m/>
    <m/>
    <m/>
    <m/>
    <m/>
    <m/>
    <m/>
    <n v="0"/>
  </r>
  <r>
    <x v="1"/>
    <x v="1"/>
    <x v="10"/>
    <x v="8"/>
    <n v="0"/>
    <m/>
    <n v="0"/>
    <n v="0"/>
    <n v="0"/>
    <n v="0"/>
    <n v="0"/>
    <n v="0"/>
    <n v="0"/>
    <n v="0"/>
    <n v="0"/>
    <n v="0"/>
    <n v="0"/>
    <n v="0"/>
    <m/>
    <n v="0"/>
    <n v="0"/>
    <n v="0"/>
    <n v="0"/>
    <n v="0"/>
    <n v="0"/>
    <m/>
    <m/>
    <m/>
    <m/>
    <m/>
    <m/>
    <m/>
    <m/>
    <m/>
    <n v="0"/>
  </r>
  <r>
    <x v="1"/>
    <x v="1"/>
    <x v="11"/>
    <x v="8"/>
    <n v="0"/>
    <m/>
    <n v="0"/>
    <n v="0"/>
    <n v="0"/>
    <n v="0"/>
    <n v="0"/>
    <n v="0"/>
    <n v="0"/>
    <n v="0"/>
    <n v="0"/>
    <n v="0"/>
    <n v="0"/>
    <n v="0"/>
    <m/>
    <n v="0"/>
    <n v="0"/>
    <n v="0"/>
    <n v="0"/>
    <n v="0"/>
    <n v="0"/>
    <m/>
    <m/>
    <m/>
    <m/>
    <m/>
    <m/>
    <m/>
    <m/>
    <m/>
    <n v="0"/>
  </r>
  <r>
    <x v="1"/>
    <x v="1"/>
    <x v="12"/>
    <x v="8"/>
    <n v="0"/>
    <m/>
    <n v="0"/>
    <n v="0"/>
    <n v="0"/>
    <n v="0"/>
    <n v="0"/>
    <n v="0"/>
    <n v="0"/>
    <n v="0"/>
    <n v="0"/>
    <n v="0"/>
    <n v="0"/>
    <n v="0"/>
    <m/>
    <n v="0"/>
    <n v="0"/>
    <n v="0"/>
    <n v="0"/>
    <n v="0"/>
    <n v="0"/>
    <m/>
    <m/>
    <m/>
    <m/>
    <m/>
    <m/>
    <m/>
    <m/>
    <m/>
    <n v="0"/>
  </r>
  <r>
    <x v="1"/>
    <x v="1"/>
    <x v="13"/>
    <x v="8"/>
    <n v="0"/>
    <m/>
    <n v="0"/>
    <n v="0"/>
    <n v="0"/>
    <n v="0"/>
    <n v="0"/>
    <n v="0"/>
    <n v="0"/>
    <n v="0"/>
    <n v="0"/>
    <n v="0"/>
    <n v="0"/>
    <n v="0"/>
    <m/>
    <n v="0"/>
    <n v="0"/>
    <n v="0"/>
    <n v="0"/>
    <n v="0"/>
    <n v="0"/>
    <m/>
    <m/>
    <m/>
    <m/>
    <m/>
    <m/>
    <m/>
    <m/>
    <m/>
    <n v="0"/>
  </r>
  <r>
    <x v="1"/>
    <x v="1"/>
    <x v="14"/>
    <x v="8"/>
    <n v="0"/>
    <m/>
    <n v="0"/>
    <n v="0"/>
    <n v="0"/>
    <n v="0"/>
    <n v="0"/>
    <n v="0"/>
    <n v="0"/>
    <n v="0"/>
    <n v="0"/>
    <n v="0"/>
    <n v="0"/>
    <n v="0"/>
    <m/>
    <n v="0"/>
    <n v="0"/>
    <n v="0"/>
    <n v="0"/>
    <n v="0"/>
    <n v="0"/>
    <m/>
    <m/>
    <m/>
    <m/>
    <m/>
    <m/>
    <m/>
    <m/>
    <m/>
    <n v="0"/>
  </r>
  <r>
    <x v="1"/>
    <x v="2"/>
    <x v="15"/>
    <x v="8"/>
    <n v="0"/>
    <m/>
    <n v="0"/>
    <n v="0"/>
    <n v="0"/>
    <n v="0"/>
    <n v="0"/>
    <n v="0"/>
    <n v="0"/>
    <n v="0"/>
    <n v="0"/>
    <n v="0"/>
    <n v="0"/>
    <n v="0"/>
    <m/>
    <n v="0"/>
    <n v="0"/>
    <n v="0"/>
    <n v="0"/>
    <n v="0"/>
    <n v="0"/>
    <m/>
    <m/>
    <m/>
    <m/>
    <m/>
    <m/>
    <m/>
    <m/>
    <m/>
    <n v="0"/>
  </r>
  <r>
    <x v="1"/>
    <x v="2"/>
    <x v="16"/>
    <x v="8"/>
    <n v="0"/>
    <m/>
    <n v="0"/>
    <n v="0"/>
    <n v="0"/>
    <n v="0"/>
    <n v="0"/>
    <n v="0"/>
    <n v="0"/>
    <n v="0"/>
    <n v="0"/>
    <n v="0"/>
    <n v="0"/>
    <n v="0"/>
    <m/>
    <n v="0"/>
    <n v="0"/>
    <n v="0"/>
    <n v="0"/>
    <n v="0"/>
    <n v="0"/>
    <m/>
    <m/>
    <m/>
    <m/>
    <m/>
    <m/>
    <m/>
    <m/>
    <m/>
    <n v="0"/>
  </r>
  <r>
    <x v="1"/>
    <x v="2"/>
    <x v="17"/>
    <x v="8"/>
    <n v="0"/>
    <m/>
    <n v="0"/>
    <n v="0"/>
    <n v="0"/>
    <n v="0"/>
    <n v="0"/>
    <n v="0"/>
    <n v="0"/>
    <n v="0"/>
    <n v="0"/>
    <n v="0"/>
    <n v="0"/>
    <n v="0"/>
    <m/>
    <n v="0"/>
    <n v="0"/>
    <n v="0"/>
    <n v="0"/>
    <n v="0"/>
    <n v="0"/>
    <m/>
    <m/>
    <m/>
    <m/>
    <m/>
    <m/>
    <m/>
    <m/>
    <m/>
    <n v="0"/>
  </r>
  <r>
    <x v="1"/>
    <x v="2"/>
    <x v="18"/>
    <x v="8"/>
    <n v="0"/>
    <m/>
    <n v="0"/>
    <n v="0"/>
    <n v="0"/>
    <n v="0"/>
    <n v="0"/>
    <n v="0"/>
    <n v="0"/>
    <n v="0"/>
    <n v="0"/>
    <n v="0"/>
    <n v="0"/>
    <n v="0"/>
    <m/>
    <n v="0"/>
    <n v="0"/>
    <n v="0"/>
    <n v="0"/>
    <n v="0"/>
    <n v="0"/>
    <m/>
    <m/>
    <m/>
    <m/>
    <m/>
    <m/>
    <m/>
    <m/>
    <m/>
    <n v="0"/>
  </r>
  <r>
    <x v="1"/>
    <x v="2"/>
    <x v="19"/>
    <x v="8"/>
    <n v="0"/>
    <m/>
    <n v="0"/>
    <n v="0"/>
    <n v="0"/>
    <n v="0"/>
    <n v="0"/>
    <n v="0"/>
    <n v="0"/>
    <n v="0"/>
    <n v="0"/>
    <n v="0"/>
    <n v="0"/>
    <n v="0"/>
    <m/>
    <n v="0"/>
    <n v="0"/>
    <n v="0"/>
    <n v="0"/>
    <n v="0"/>
    <n v="0"/>
    <m/>
    <m/>
    <m/>
    <m/>
    <m/>
    <m/>
    <m/>
    <m/>
    <m/>
    <n v="0"/>
  </r>
  <r>
    <x v="1"/>
    <x v="2"/>
    <x v="20"/>
    <x v="8"/>
    <n v="0"/>
    <m/>
    <n v="0"/>
    <n v="0"/>
    <n v="0"/>
    <n v="0"/>
    <n v="0"/>
    <n v="0"/>
    <n v="0"/>
    <n v="0"/>
    <n v="0"/>
    <n v="0"/>
    <n v="0"/>
    <n v="0"/>
    <m/>
    <n v="0"/>
    <n v="0"/>
    <n v="0"/>
    <n v="0"/>
    <n v="0"/>
    <n v="0"/>
    <m/>
    <m/>
    <m/>
    <m/>
    <m/>
    <m/>
    <m/>
    <m/>
    <m/>
    <n v="0"/>
  </r>
  <r>
    <x v="1"/>
    <x v="2"/>
    <x v="21"/>
    <x v="8"/>
    <n v="0"/>
    <m/>
    <n v="0"/>
    <n v="0"/>
    <n v="0"/>
    <n v="0"/>
    <n v="0"/>
    <n v="0"/>
    <n v="0"/>
    <n v="0"/>
    <n v="0"/>
    <n v="0"/>
    <n v="0"/>
    <n v="0"/>
    <m/>
    <n v="0"/>
    <n v="0"/>
    <n v="0"/>
    <n v="0"/>
    <n v="0"/>
    <n v="0"/>
    <m/>
    <m/>
    <m/>
    <m/>
    <m/>
    <m/>
    <m/>
    <m/>
    <m/>
    <n v="0"/>
  </r>
  <r>
    <x v="1"/>
    <x v="3"/>
    <x v="22"/>
    <x v="8"/>
    <n v="0"/>
    <m/>
    <n v="0"/>
    <n v="0"/>
    <n v="0"/>
    <n v="0"/>
    <n v="0"/>
    <n v="0"/>
    <n v="0"/>
    <n v="0"/>
    <n v="0"/>
    <n v="0"/>
    <n v="0"/>
    <n v="0"/>
    <m/>
    <n v="0"/>
    <n v="0"/>
    <n v="0"/>
    <n v="0"/>
    <n v="0"/>
    <n v="0"/>
    <m/>
    <m/>
    <m/>
    <m/>
    <m/>
    <m/>
    <m/>
    <m/>
    <m/>
    <n v="0"/>
  </r>
  <r>
    <x v="1"/>
    <x v="3"/>
    <x v="23"/>
    <x v="8"/>
    <n v="0"/>
    <m/>
    <n v="0"/>
    <n v="0"/>
    <n v="0"/>
    <n v="0"/>
    <n v="0"/>
    <n v="0"/>
    <n v="0"/>
    <n v="0"/>
    <n v="0"/>
    <n v="0"/>
    <n v="0"/>
    <n v="0"/>
    <m/>
    <n v="0"/>
    <n v="0"/>
    <n v="0"/>
    <n v="0"/>
    <n v="0"/>
    <n v="0"/>
    <m/>
    <m/>
    <m/>
    <m/>
    <m/>
    <m/>
    <m/>
    <m/>
    <m/>
    <n v="0"/>
  </r>
  <r>
    <x v="1"/>
    <x v="3"/>
    <x v="24"/>
    <x v="8"/>
    <n v="0"/>
    <m/>
    <n v="0"/>
    <n v="0"/>
    <n v="0"/>
    <n v="0"/>
    <n v="0"/>
    <n v="0"/>
    <n v="0"/>
    <n v="0"/>
    <n v="0"/>
    <n v="0"/>
    <n v="0"/>
    <n v="0"/>
    <m/>
    <n v="0"/>
    <n v="0"/>
    <n v="0"/>
    <n v="0"/>
    <n v="0"/>
    <n v="0"/>
    <m/>
    <m/>
    <m/>
    <m/>
    <m/>
    <m/>
    <m/>
    <m/>
    <m/>
    <n v="0"/>
  </r>
  <r>
    <x v="1"/>
    <x v="3"/>
    <x v="25"/>
    <x v="8"/>
    <n v="0"/>
    <m/>
    <n v="0"/>
    <n v="0"/>
    <n v="0"/>
    <n v="0"/>
    <n v="0"/>
    <n v="0"/>
    <n v="0"/>
    <n v="0"/>
    <n v="0"/>
    <n v="0"/>
    <n v="0"/>
    <n v="0"/>
    <m/>
    <n v="0"/>
    <n v="0"/>
    <n v="0"/>
    <n v="0"/>
    <n v="0"/>
    <n v="0"/>
    <m/>
    <m/>
    <m/>
    <m/>
    <m/>
    <m/>
    <m/>
    <m/>
    <m/>
    <n v="0"/>
  </r>
  <r>
    <x v="1"/>
    <x v="3"/>
    <x v="26"/>
    <x v="8"/>
    <n v="0"/>
    <m/>
    <n v="0"/>
    <n v="0"/>
    <n v="0"/>
    <n v="0"/>
    <n v="0"/>
    <n v="0"/>
    <n v="0"/>
    <n v="0"/>
    <n v="0"/>
    <n v="0"/>
    <n v="0"/>
    <n v="0"/>
    <m/>
    <n v="0"/>
    <n v="0"/>
    <n v="0"/>
    <n v="0"/>
    <n v="0"/>
    <n v="0"/>
    <m/>
    <m/>
    <m/>
    <m/>
    <m/>
    <m/>
    <m/>
    <m/>
    <m/>
    <n v="0"/>
  </r>
  <r>
    <x v="1"/>
    <x v="3"/>
    <x v="27"/>
    <x v="8"/>
    <n v="0"/>
    <m/>
    <n v="0"/>
    <n v="0"/>
    <n v="0"/>
    <n v="0"/>
    <n v="0"/>
    <n v="0"/>
    <n v="0"/>
    <n v="0"/>
    <n v="0"/>
    <n v="0"/>
    <n v="0"/>
    <n v="0"/>
    <m/>
    <n v="0"/>
    <n v="0"/>
    <n v="0"/>
    <n v="0"/>
    <n v="0"/>
    <n v="0"/>
    <m/>
    <m/>
    <m/>
    <m/>
    <m/>
    <m/>
    <m/>
    <m/>
    <m/>
    <n v="0"/>
  </r>
  <r>
    <x v="1"/>
    <x v="3"/>
    <x v="28"/>
    <x v="8"/>
    <n v="0"/>
    <m/>
    <n v="0"/>
    <n v="0"/>
    <n v="0"/>
    <n v="0"/>
    <n v="0"/>
    <n v="0"/>
    <n v="0"/>
    <n v="0"/>
    <n v="0"/>
    <n v="0"/>
    <n v="0"/>
    <n v="0"/>
    <m/>
    <n v="0"/>
    <n v="0"/>
    <n v="0"/>
    <n v="0"/>
    <n v="0"/>
    <n v="0"/>
    <m/>
    <m/>
    <m/>
    <m/>
    <m/>
    <m/>
    <m/>
    <m/>
    <m/>
    <n v="0"/>
  </r>
  <r>
    <x v="1"/>
    <x v="0"/>
    <x v="0"/>
    <x v="6"/>
    <n v="0"/>
    <n v="2000194"/>
    <n v="0"/>
    <n v="538183"/>
    <n v="0"/>
    <n v="0"/>
    <n v="0"/>
    <n v="0"/>
    <n v="0"/>
    <n v="0"/>
    <n v="0"/>
    <n v="0"/>
    <n v="0"/>
    <n v="0"/>
    <m/>
    <n v="0"/>
    <n v="0"/>
    <n v="0"/>
    <n v="9607"/>
    <n v="9.49"/>
    <n v="69.47"/>
    <m/>
    <m/>
    <m/>
    <m/>
    <m/>
    <m/>
    <m/>
    <m/>
    <m/>
    <n v="0"/>
  </r>
  <r>
    <x v="1"/>
    <x v="0"/>
    <x v="1"/>
    <x v="6"/>
    <n v="0"/>
    <n v="7500730"/>
    <n v="0"/>
    <n v="928487"/>
    <n v="0"/>
    <n v="0"/>
    <n v="0"/>
    <n v="0"/>
    <n v="0"/>
    <n v="0"/>
    <n v="0"/>
    <n v="0"/>
    <n v="0"/>
    <n v="0"/>
    <m/>
    <n v="0"/>
    <n v="0"/>
    <n v="0"/>
    <n v="9989"/>
    <n v="7.87"/>
    <n v="67.97"/>
    <m/>
    <m/>
    <m/>
    <m/>
    <m/>
    <m/>
    <m/>
    <m/>
    <m/>
    <n v="0"/>
  </r>
  <r>
    <x v="1"/>
    <x v="0"/>
    <x v="2"/>
    <x v="6"/>
    <n v="0"/>
    <m/>
    <n v="0"/>
    <n v="538183"/>
    <n v="0"/>
    <n v="0"/>
    <n v="0"/>
    <n v="0"/>
    <n v="0"/>
    <n v="0"/>
    <n v="0"/>
    <n v="0"/>
    <n v="0"/>
    <n v="0"/>
    <m/>
    <n v="0"/>
    <n v="0"/>
    <n v="0"/>
    <n v="7545"/>
    <n v="1.62"/>
    <n v="84.14"/>
    <m/>
    <m/>
    <m/>
    <m/>
    <m/>
    <m/>
    <m/>
    <m/>
    <m/>
    <n v="0"/>
  </r>
  <r>
    <x v="1"/>
    <x v="0"/>
    <x v="3"/>
    <x v="6"/>
    <n v="0"/>
    <m/>
    <n v="0"/>
    <n v="928487"/>
    <n v="0"/>
    <n v="0"/>
    <n v="0"/>
    <n v="0"/>
    <n v="0"/>
    <n v="0"/>
    <n v="0"/>
    <n v="0"/>
    <n v="0"/>
    <n v="0"/>
    <m/>
    <n v="0"/>
    <n v="0"/>
    <n v="0"/>
    <n v="10201"/>
    <n v="2.19"/>
    <n v="70.69"/>
    <m/>
    <m/>
    <m/>
    <m/>
    <m/>
    <m/>
    <m/>
    <m/>
    <m/>
    <n v="0"/>
  </r>
  <r>
    <x v="1"/>
    <x v="0"/>
    <x v="4"/>
    <x v="6"/>
    <n v="0"/>
    <m/>
    <n v="0"/>
    <n v="538183"/>
    <n v="0"/>
    <n v="0"/>
    <n v="0"/>
    <n v="0"/>
    <n v="0"/>
    <n v="0"/>
    <n v="0"/>
    <n v="0"/>
    <n v="0"/>
    <n v="0"/>
    <m/>
    <n v="0"/>
    <n v="0"/>
    <n v="0"/>
    <n v="11400"/>
    <n v="5.37"/>
    <n v="64.77"/>
    <m/>
    <m/>
    <m/>
    <m/>
    <m/>
    <m/>
    <m/>
    <m/>
    <m/>
    <n v="0"/>
  </r>
  <r>
    <x v="1"/>
    <x v="0"/>
    <x v="5"/>
    <x v="6"/>
    <n v="0"/>
    <n v="5500535"/>
    <n v="0"/>
    <n v="538183"/>
    <n v="0"/>
    <n v="0"/>
    <n v="0"/>
    <n v="0"/>
    <n v="0"/>
    <n v="0"/>
    <n v="0"/>
    <n v="0"/>
    <n v="0"/>
    <n v="0"/>
    <m/>
    <n v="0"/>
    <n v="0"/>
    <n v="0"/>
    <n v="8856"/>
    <n v="3.05"/>
    <n v="73.09"/>
    <m/>
    <m/>
    <m/>
    <m/>
    <m/>
    <m/>
    <m/>
    <m/>
    <m/>
    <n v="0"/>
  </r>
  <r>
    <x v="1"/>
    <x v="0"/>
    <x v="6"/>
    <x v="6"/>
    <n v="0"/>
    <n v="1000097"/>
    <n v="0"/>
    <n v="538183"/>
    <n v="0"/>
    <n v="0"/>
    <n v="0"/>
    <n v="0"/>
    <n v="0"/>
    <n v="0"/>
    <n v="0"/>
    <n v="0"/>
    <n v="0"/>
    <n v="0"/>
    <m/>
    <n v="0"/>
    <n v="0"/>
    <n v="0"/>
    <n v="6377"/>
    <n v="0"/>
    <n v="89.26"/>
    <m/>
    <m/>
    <m/>
    <m/>
    <m/>
    <m/>
    <m/>
    <m/>
    <m/>
    <n v="0"/>
  </r>
  <r>
    <x v="1"/>
    <x v="0"/>
    <x v="7"/>
    <x v="6"/>
    <n v="0"/>
    <m/>
    <n v="0"/>
    <n v="538183"/>
    <n v="0"/>
    <n v="0"/>
    <n v="0"/>
    <n v="0"/>
    <n v="0"/>
    <n v="0"/>
    <n v="0"/>
    <n v="0"/>
    <n v="0"/>
    <n v="0"/>
    <m/>
    <n v="0"/>
    <n v="0"/>
    <n v="0"/>
    <n v="5289"/>
    <n v="1.74"/>
    <n v="91.39"/>
    <m/>
    <m/>
    <m/>
    <m/>
    <m/>
    <m/>
    <m/>
    <m/>
    <m/>
    <n v="0"/>
  </r>
  <r>
    <x v="1"/>
    <x v="1"/>
    <x v="8"/>
    <x v="6"/>
    <n v="0"/>
    <m/>
    <n v="0"/>
    <n v="538183"/>
    <n v="0"/>
    <n v="0"/>
    <n v="0"/>
    <n v="0"/>
    <n v="0"/>
    <n v="0"/>
    <n v="0"/>
    <n v="0"/>
    <n v="0"/>
    <n v="0"/>
    <m/>
    <n v="0"/>
    <n v="0"/>
    <n v="0"/>
    <n v="7491"/>
    <n v="2.4700000000000002"/>
    <n v="63.94"/>
    <m/>
    <m/>
    <m/>
    <m/>
    <m/>
    <m/>
    <m/>
    <m/>
    <m/>
    <n v="0"/>
  </r>
  <r>
    <x v="1"/>
    <x v="1"/>
    <x v="9"/>
    <x v="6"/>
    <n v="0"/>
    <m/>
    <n v="0"/>
    <n v="474433"/>
    <n v="0"/>
    <n v="0"/>
    <n v="0"/>
    <n v="0"/>
    <n v="0"/>
    <n v="0"/>
    <n v="0"/>
    <n v="0"/>
    <n v="0"/>
    <n v="0"/>
    <m/>
    <n v="0"/>
    <n v="0"/>
    <n v="0"/>
    <n v="14937"/>
    <n v="11.67"/>
    <n v="63.75"/>
    <m/>
    <m/>
    <m/>
    <m/>
    <m/>
    <m/>
    <m/>
    <m/>
    <m/>
    <n v="0"/>
  </r>
  <r>
    <x v="1"/>
    <x v="1"/>
    <x v="10"/>
    <x v="6"/>
    <n v="0"/>
    <n v="7500730"/>
    <n v="0"/>
    <n v="538183"/>
    <n v="0"/>
    <n v="0"/>
    <n v="0"/>
    <n v="0"/>
    <n v="0"/>
    <n v="0"/>
    <n v="0"/>
    <n v="0"/>
    <n v="0"/>
    <n v="0"/>
    <m/>
    <n v="0"/>
    <n v="0"/>
    <n v="0"/>
    <n v="6617"/>
    <n v="3.5"/>
    <n v="68.569999999999993"/>
    <m/>
    <m/>
    <m/>
    <m/>
    <m/>
    <m/>
    <m/>
    <m/>
    <m/>
    <n v="0"/>
  </r>
  <r>
    <x v="1"/>
    <x v="1"/>
    <x v="11"/>
    <x v="6"/>
    <n v="0"/>
    <m/>
    <n v="0"/>
    <n v="538183"/>
    <n v="0"/>
    <n v="0"/>
    <n v="0"/>
    <n v="0"/>
    <n v="0"/>
    <n v="0"/>
    <n v="0"/>
    <n v="0"/>
    <n v="0"/>
    <n v="0"/>
    <m/>
    <n v="0"/>
    <n v="0"/>
    <n v="0"/>
    <n v="8926"/>
    <n v="1.41"/>
    <n v="76.91"/>
    <m/>
    <m/>
    <m/>
    <m/>
    <m/>
    <m/>
    <m/>
    <m/>
    <m/>
    <n v="0"/>
  </r>
  <r>
    <x v="1"/>
    <x v="1"/>
    <x v="12"/>
    <x v="6"/>
    <n v="0"/>
    <m/>
    <n v="0"/>
    <n v="538183"/>
    <n v="0"/>
    <n v="0"/>
    <n v="0"/>
    <n v="0"/>
    <n v="0"/>
    <n v="0"/>
    <n v="0"/>
    <n v="0"/>
    <n v="0"/>
    <n v="0"/>
    <m/>
    <n v="0"/>
    <n v="0"/>
    <n v="0"/>
    <n v="4895"/>
    <n v="2.25"/>
    <n v="85.47"/>
    <m/>
    <m/>
    <m/>
    <m/>
    <m/>
    <m/>
    <m/>
    <m/>
    <m/>
    <n v="0"/>
  </r>
  <r>
    <x v="1"/>
    <x v="1"/>
    <x v="13"/>
    <x v="6"/>
    <n v="0"/>
    <m/>
    <n v="0"/>
    <n v="538183"/>
    <n v="0"/>
    <n v="0"/>
    <n v="0"/>
    <n v="0"/>
    <n v="0"/>
    <n v="0"/>
    <n v="0"/>
    <n v="0"/>
    <n v="0"/>
    <n v="0"/>
    <m/>
    <n v="0"/>
    <n v="0"/>
    <n v="0"/>
    <n v="5429"/>
    <n v="4.43"/>
    <n v="87.88"/>
    <m/>
    <m/>
    <m/>
    <m/>
    <m/>
    <m/>
    <m/>
    <m/>
    <m/>
    <n v="0"/>
  </r>
  <r>
    <x v="1"/>
    <x v="1"/>
    <x v="14"/>
    <x v="6"/>
    <n v="0"/>
    <n v="6850852"/>
    <n v="0"/>
    <n v="538183"/>
    <n v="0"/>
    <n v="0"/>
    <n v="0"/>
    <n v="0"/>
    <n v="0"/>
    <n v="0"/>
    <n v="0"/>
    <n v="0"/>
    <n v="0"/>
    <n v="0"/>
    <m/>
    <n v="0"/>
    <n v="0"/>
    <n v="0"/>
    <n v="4841"/>
    <n v="1.1200000000000001"/>
    <n v="90.61"/>
    <m/>
    <m/>
    <m/>
    <m/>
    <m/>
    <m/>
    <m/>
    <m/>
    <m/>
    <n v="0"/>
  </r>
  <r>
    <x v="1"/>
    <x v="2"/>
    <x v="15"/>
    <x v="6"/>
    <n v="0"/>
    <m/>
    <n v="0"/>
    <n v="538183"/>
    <n v="0"/>
    <n v="0"/>
    <n v="0"/>
    <n v="0"/>
    <n v="0"/>
    <n v="0"/>
    <n v="0"/>
    <n v="0"/>
    <n v="0"/>
    <n v="0"/>
    <m/>
    <n v="0"/>
    <n v="0"/>
    <n v="0"/>
    <n v="7864"/>
    <n v="6.73"/>
    <n v="79.72"/>
    <m/>
    <m/>
    <m/>
    <m/>
    <m/>
    <m/>
    <m/>
    <m/>
    <m/>
    <n v="0"/>
  </r>
  <r>
    <x v="1"/>
    <x v="2"/>
    <x v="16"/>
    <x v="6"/>
    <n v="0"/>
    <m/>
    <n v="0"/>
    <n v="538183"/>
    <n v="0"/>
    <n v="0"/>
    <n v="0"/>
    <n v="0"/>
    <n v="0"/>
    <n v="0"/>
    <n v="0"/>
    <n v="0"/>
    <n v="0"/>
    <n v="0"/>
    <m/>
    <n v="0"/>
    <n v="0"/>
    <n v="0"/>
    <n v="6327"/>
    <n v="4.1100000000000003"/>
    <n v="61.6"/>
    <m/>
    <m/>
    <m/>
    <m/>
    <m/>
    <m/>
    <m/>
    <m/>
    <m/>
    <n v="0"/>
  </r>
  <r>
    <x v="1"/>
    <x v="2"/>
    <x v="17"/>
    <x v="6"/>
    <n v="0"/>
    <m/>
    <n v="0"/>
    <n v="538183"/>
    <n v="0"/>
    <n v="0"/>
    <n v="0"/>
    <n v="0"/>
    <n v="0"/>
    <n v="0"/>
    <n v="0"/>
    <n v="0"/>
    <n v="0"/>
    <n v="0"/>
    <m/>
    <n v="0"/>
    <n v="0"/>
    <n v="0"/>
    <n v="5736"/>
    <n v="0"/>
    <n v="81.16"/>
    <m/>
    <m/>
    <m/>
    <m/>
    <m/>
    <m/>
    <m/>
    <m/>
    <m/>
    <n v="0"/>
  </r>
  <r>
    <x v="1"/>
    <x v="2"/>
    <x v="18"/>
    <x v="6"/>
    <n v="0"/>
    <m/>
    <n v="0"/>
    <n v="538183"/>
    <n v="0"/>
    <n v="0"/>
    <n v="0"/>
    <n v="0"/>
    <n v="0"/>
    <n v="0"/>
    <n v="0"/>
    <n v="0"/>
    <n v="0"/>
    <n v="0"/>
    <m/>
    <n v="0"/>
    <n v="0"/>
    <n v="0"/>
    <n v="6788"/>
    <n v="8.56"/>
    <n v="56.39"/>
    <m/>
    <m/>
    <m/>
    <m/>
    <m/>
    <m/>
    <m/>
    <m/>
    <m/>
    <n v="0"/>
  </r>
  <r>
    <x v="1"/>
    <x v="2"/>
    <x v="19"/>
    <x v="6"/>
    <n v="0"/>
    <m/>
    <n v="0"/>
    <n v="538183"/>
    <n v="0"/>
    <n v="0"/>
    <n v="0"/>
    <n v="0"/>
    <n v="0"/>
    <n v="0"/>
    <n v="0"/>
    <n v="0"/>
    <n v="0"/>
    <n v="0"/>
    <m/>
    <n v="0"/>
    <n v="0"/>
    <n v="0"/>
    <n v="5708"/>
    <n v="2.66"/>
    <n v="68.56"/>
    <m/>
    <m/>
    <m/>
    <m/>
    <m/>
    <m/>
    <m/>
    <m/>
    <m/>
    <n v="0"/>
  </r>
  <r>
    <x v="1"/>
    <x v="2"/>
    <x v="20"/>
    <x v="6"/>
    <n v="0"/>
    <m/>
    <n v="0"/>
    <n v="538183"/>
    <n v="0"/>
    <n v="0"/>
    <n v="0"/>
    <n v="0"/>
    <n v="0"/>
    <n v="0"/>
    <n v="0"/>
    <n v="0"/>
    <n v="0"/>
    <n v="0"/>
    <m/>
    <n v="0"/>
    <n v="0"/>
    <n v="0"/>
    <n v="4603"/>
    <n v="1.91"/>
    <n v="66.84"/>
    <m/>
    <m/>
    <m/>
    <m/>
    <m/>
    <m/>
    <m/>
    <m/>
    <m/>
    <n v="0"/>
  </r>
  <r>
    <x v="1"/>
    <x v="2"/>
    <x v="21"/>
    <x v="6"/>
    <n v="0"/>
    <m/>
    <n v="0"/>
    <n v="538183"/>
    <n v="0"/>
    <n v="0"/>
    <n v="0"/>
    <n v="0"/>
    <n v="0"/>
    <n v="0"/>
    <n v="0"/>
    <n v="0"/>
    <n v="0"/>
    <n v="0"/>
    <m/>
    <n v="0"/>
    <n v="0"/>
    <n v="0"/>
    <n v="4487"/>
    <n v="0.9"/>
    <n v="95.84"/>
    <m/>
    <m/>
    <m/>
    <m/>
    <m/>
    <m/>
    <m/>
    <m/>
    <m/>
    <n v="0"/>
  </r>
  <r>
    <x v="1"/>
    <x v="3"/>
    <x v="22"/>
    <x v="6"/>
    <n v="0"/>
    <m/>
    <n v="0"/>
    <n v="538183"/>
    <n v="0"/>
    <n v="0"/>
    <n v="0"/>
    <n v="0"/>
    <n v="0"/>
    <n v="0"/>
    <n v="0"/>
    <n v="0"/>
    <n v="0"/>
    <n v="0"/>
    <m/>
    <n v="0"/>
    <n v="0"/>
    <n v="0"/>
    <n v="4664"/>
    <n v="0"/>
    <n v="93.68"/>
    <m/>
    <m/>
    <m/>
    <m/>
    <m/>
    <m/>
    <m/>
    <m/>
    <m/>
    <n v="0"/>
  </r>
  <r>
    <x v="1"/>
    <x v="3"/>
    <x v="23"/>
    <x v="6"/>
    <n v="0"/>
    <m/>
    <n v="0"/>
    <n v="538183"/>
    <n v="0"/>
    <n v="0"/>
    <n v="0"/>
    <n v="0"/>
    <n v="0"/>
    <n v="0"/>
    <n v="0"/>
    <n v="0"/>
    <n v="0"/>
    <n v="0"/>
    <m/>
    <n v="0"/>
    <n v="0"/>
    <n v="0"/>
    <n v="4393"/>
    <n v="0"/>
    <n v="95.66"/>
    <m/>
    <m/>
    <m/>
    <m/>
    <m/>
    <m/>
    <m/>
    <m/>
    <m/>
    <n v="0"/>
  </r>
  <r>
    <x v="1"/>
    <x v="3"/>
    <x v="24"/>
    <x v="6"/>
    <n v="0"/>
    <m/>
    <n v="0"/>
    <n v="538183"/>
    <n v="0"/>
    <n v="0"/>
    <n v="0"/>
    <n v="0"/>
    <n v="0"/>
    <n v="0"/>
    <n v="0"/>
    <n v="0"/>
    <n v="0"/>
    <n v="0"/>
    <m/>
    <n v="0"/>
    <n v="0"/>
    <n v="0"/>
    <n v="3976"/>
    <n v="0"/>
    <n v="97.93"/>
    <m/>
    <m/>
    <m/>
    <m/>
    <m/>
    <m/>
    <m/>
    <m/>
    <m/>
    <n v="0"/>
  </r>
  <r>
    <x v="1"/>
    <x v="3"/>
    <x v="25"/>
    <x v="6"/>
    <n v="0"/>
    <m/>
    <n v="0"/>
    <n v="538183"/>
    <n v="0"/>
    <n v="0"/>
    <n v="0"/>
    <n v="0"/>
    <n v="0"/>
    <n v="0"/>
    <n v="0"/>
    <n v="0"/>
    <n v="0"/>
    <n v="0"/>
    <m/>
    <n v="0"/>
    <n v="0"/>
    <n v="0"/>
    <n v="5415"/>
    <n v="5.68"/>
    <n v="78.2"/>
    <m/>
    <m/>
    <m/>
    <m/>
    <m/>
    <m/>
    <m/>
    <m/>
    <m/>
    <n v="0"/>
  </r>
  <r>
    <x v="1"/>
    <x v="3"/>
    <x v="26"/>
    <x v="6"/>
    <n v="0"/>
    <m/>
    <n v="0"/>
    <n v="538183"/>
    <n v="0"/>
    <n v="0"/>
    <n v="0"/>
    <n v="0"/>
    <n v="0"/>
    <n v="0"/>
    <n v="0"/>
    <n v="0"/>
    <n v="0"/>
    <n v="0"/>
    <m/>
    <n v="0"/>
    <n v="0"/>
    <n v="0"/>
    <n v="5412"/>
    <n v="0.94"/>
    <n v="89.43"/>
    <m/>
    <m/>
    <m/>
    <m/>
    <m/>
    <m/>
    <m/>
    <m/>
    <m/>
    <n v="0"/>
  </r>
  <r>
    <x v="1"/>
    <x v="3"/>
    <x v="27"/>
    <x v="6"/>
    <n v="0"/>
    <n v="6500633"/>
    <n v="0"/>
    <n v="538183"/>
    <n v="0"/>
    <n v="0"/>
    <n v="0"/>
    <n v="0"/>
    <n v="0"/>
    <n v="0"/>
    <n v="0"/>
    <n v="0"/>
    <n v="0"/>
    <n v="0"/>
    <m/>
    <n v="0"/>
    <n v="0"/>
    <n v="0"/>
    <n v="5328"/>
    <n v="0"/>
    <n v="75.75"/>
    <m/>
    <m/>
    <m/>
    <m/>
    <m/>
    <m/>
    <m/>
    <m/>
    <m/>
    <n v="0"/>
  </r>
  <r>
    <x v="1"/>
    <x v="3"/>
    <x v="28"/>
    <x v="6"/>
    <n v="0"/>
    <m/>
    <n v="0"/>
    <n v="538183"/>
    <n v="0"/>
    <n v="0"/>
    <n v="0"/>
    <n v="0"/>
    <n v="0"/>
    <n v="0"/>
    <n v="0"/>
    <n v="0"/>
    <n v="0"/>
    <n v="0"/>
    <m/>
    <n v="0"/>
    <n v="0"/>
    <n v="0"/>
    <n v="4673"/>
    <n v="0"/>
    <n v="85.01"/>
    <m/>
    <m/>
    <m/>
    <m/>
    <m/>
    <m/>
    <m/>
    <m/>
    <m/>
    <n v="0"/>
  </r>
  <r>
    <x v="1"/>
    <x v="0"/>
    <x v="0"/>
    <x v="5"/>
    <n v="0"/>
    <n v="5145000"/>
    <n v="0"/>
    <n v="350000"/>
    <n v="0"/>
    <n v="0"/>
    <n v="0"/>
    <n v="0"/>
    <n v="0"/>
    <n v="0"/>
    <n v="0"/>
    <n v="0"/>
    <n v="0"/>
    <n v="0"/>
    <m/>
    <n v="0"/>
    <n v="0"/>
    <n v="0"/>
    <n v="0"/>
    <n v="0"/>
    <n v="0"/>
    <m/>
    <m/>
    <m/>
    <m/>
    <m/>
    <m/>
    <m/>
    <m/>
    <m/>
    <n v="0"/>
  </r>
  <r>
    <x v="1"/>
    <x v="0"/>
    <x v="1"/>
    <x v="5"/>
    <n v="0"/>
    <n v="2841871"/>
    <n v="0"/>
    <n v="350000"/>
    <n v="0"/>
    <n v="0"/>
    <n v="0"/>
    <n v="0"/>
    <n v="0"/>
    <n v="0"/>
    <n v="0"/>
    <n v="0"/>
    <n v="0"/>
    <n v="0"/>
    <m/>
    <n v="0"/>
    <n v="0"/>
    <n v="0"/>
    <n v="0"/>
    <n v="0"/>
    <n v="0"/>
    <m/>
    <m/>
    <m/>
    <m/>
    <m/>
    <m/>
    <m/>
    <m/>
    <m/>
    <n v="0"/>
  </r>
  <r>
    <x v="1"/>
    <x v="0"/>
    <x v="2"/>
    <x v="5"/>
    <n v="0"/>
    <n v="4154323"/>
    <n v="0"/>
    <n v="350000"/>
    <n v="0"/>
    <n v="0"/>
    <n v="0"/>
    <n v="0"/>
    <n v="0"/>
    <n v="0"/>
    <n v="0"/>
    <n v="0"/>
    <n v="0"/>
    <n v="0"/>
    <m/>
    <n v="0"/>
    <n v="0"/>
    <n v="0"/>
    <n v="0"/>
    <n v="0"/>
    <n v="0"/>
    <m/>
    <m/>
    <m/>
    <m/>
    <m/>
    <m/>
    <m/>
    <m/>
    <m/>
    <n v="0"/>
  </r>
  <r>
    <x v="1"/>
    <x v="0"/>
    <x v="3"/>
    <x v="5"/>
    <n v="0"/>
    <n v="14309065"/>
    <n v="0"/>
    <n v="442250"/>
    <n v="0"/>
    <n v="0"/>
    <n v="0"/>
    <n v="0"/>
    <n v="0"/>
    <n v="0"/>
    <n v="0"/>
    <n v="0"/>
    <n v="0"/>
    <n v="0"/>
    <m/>
    <n v="0"/>
    <n v="0"/>
    <n v="0"/>
    <n v="0"/>
    <n v="0"/>
    <n v="0"/>
    <m/>
    <m/>
    <m/>
    <m/>
    <m/>
    <m/>
    <m/>
    <m/>
    <m/>
    <n v="0"/>
  </r>
  <r>
    <x v="1"/>
    <x v="0"/>
    <x v="4"/>
    <x v="5"/>
    <n v="0"/>
    <n v="0"/>
    <n v="0"/>
    <n v="350000"/>
    <n v="0"/>
    <n v="0"/>
    <n v="0"/>
    <n v="0"/>
    <n v="0"/>
    <n v="0"/>
    <n v="0"/>
    <n v="0"/>
    <n v="0"/>
    <n v="0"/>
    <m/>
    <n v="0"/>
    <n v="0"/>
    <n v="0"/>
    <n v="0"/>
    <n v="0"/>
    <n v="0"/>
    <m/>
    <m/>
    <m/>
    <m/>
    <m/>
    <m/>
    <m/>
    <m/>
    <m/>
    <n v="0"/>
  </r>
  <r>
    <x v="1"/>
    <x v="0"/>
    <x v="5"/>
    <x v="5"/>
    <n v="0"/>
    <n v="13005885"/>
    <n v="0"/>
    <n v="350000"/>
    <n v="0"/>
    <n v="0"/>
    <n v="0"/>
    <n v="0"/>
    <n v="0"/>
    <n v="0"/>
    <n v="0"/>
    <n v="0"/>
    <n v="0"/>
    <n v="0"/>
    <m/>
    <n v="0"/>
    <n v="0"/>
    <n v="0"/>
    <n v="0"/>
    <n v="0"/>
    <n v="0"/>
    <m/>
    <m/>
    <m/>
    <m/>
    <m/>
    <m/>
    <m/>
    <m/>
    <m/>
    <n v="0"/>
  </r>
  <r>
    <x v="1"/>
    <x v="0"/>
    <x v="6"/>
    <x v="5"/>
    <n v="0"/>
    <n v="0"/>
    <n v="0"/>
    <n v="350000"/>
    <n v="0"/>
    <n v="0"/>
    <n v="0"/>
    <n v="0"/>
    <n v="0"/>
    <n v="0"/>
    <n v="0"/>
    <n v="0"/>
    <n v="0"/>
    <n v="0"/>
    <m/>
    <n v="0"/>
    <n v="0"/>
    <n v="0"/>
    <n v="0"/>
    <n v="0"/>
    <n v="0"/>
    <m/>
    <m/>
    <m/>
    <m/>
    <m/>
    <m/>
    <m/>
    <m/>
    <m/>
    <n v="0"/>
  </r>
  <r>
    <x v="1"/>
    <x v="0"/>
    <x v="7"/>
    <x v="5"/>
    <n v="0"/>
    <n v="0"/>
    <n v="0"/>
    <n v="350000"/>
    <n v="0"/>
    <n v="0"/>
    <n v="0"/>
    <n v="0"/>
    <n v="0"/>
    <n v="0"/>
    <n v="0"/>
    <n v="0"/>
    <n v="0"/>
    <n v="0"/>
    <m/>
    <n v="0"/>
    <n v="0"/>
    <n v="0"/>
    <n v="0"/>
    <n v="0"/>
    <n v="0"/>
    <m/>
    <m/>
    <m/>
    <m/>
    <m/>
    <m/>
    <m/>
    <m/>
    <m/>
    <n v="0"/>
  </r>
  <r>
    <x v="1"/>
    <x v="1"/>
    <x v="8"/>
    <x v="5"/>
    <n v="0"/>
    <n v="0"/>
    <n v="0"/>
    <n v="350000"/>
    <n v="0"/>
    <n v="0"/>
    <n v="0"/>
    <n v="0"/>
    <n v="0"/>
    <n v="0"/>
    <n v="0"/>
    <n v="0"/>
    <n v="0"/>
    <n v="0"/>
    <m/>
    <n v="0"/>
    <n v="0"/>
    <n v="0"/>
    <n v="0"/>
    <n v="0"/>
    <n v="0"/>
    <m/>
    <m/>
    <m/>
    <m/>
    <m/>
    <m/>
    <m/>
    <m/>
    <m/>
    <n v="0"/>
  </r>
  <r>
    <x v="1"/>
    <x v="1"/>
    <x v="9"/>
    <x v="5"/>
    <n v="0"/>
    <n v="0"/>
    <n v="0"/>
    <n v="350000"/>
    <n v="0"/>
    <n v="0"/>
    <n v="0"/>
    <n v="0"/>
    <n v="0"/>
    <n v="0"/>
    <n v="0"/>
    <n v="0"/>
    <n v="0"/>
    <n v="0"/>
    <m/>
    <n v="0"/>
    <n v="0"/>
    <n v="0"/>
    <n v="0"/>
    <n v="0"/>
    <n v="0"/>
    <m/>
    <m/>
    <m/>
    <m/>
    <m/>
    <m/>
    <m/>
    <m/>
    <m/>
    <n v="0"/>
  </r>
  <r>
    <x v="1"/>
    <x v="1"/>
    <x v="10"/>
    <x v="5"/>
    <n v="0"/>
    <n v="0"/>
    <n v="0"/>
    <n v="350000"/>
    <n v="0"/>
    <n v="0"/>
    <n v="0"/>
    <n v="0"/>
    <n v="0"/>
    <n v="0"/>
    <n v="0"/>
    <n v="0"/>
    <n v="0"/>
    <n v="0"/>
    <m/>
    <n v="0"/>
    <n v="0"/>
    <n v="0"/>
    <n v="0"/>
    <n v="0"/>
    <n v="0"/>
    <m/>
    <m/>
    <m/>
    <m/>
    <m/>
    <m/>
    <m/>
    <m/>
    <m/>
    <n v="0"/>
  </r>
  <r>
    <x v="1"/>
    <x v="1"/>
    <x v="11"/>
    <x v="5"/>
    <n v="0"/>
    <n v="6701790"/>
    <n v="0"/>
    <n v="350000"/>
    <n v="0"/>
    <n v="0"/>
    <n v="0"/>
    <n v="0"/>
    <n v="0"/>
    <n v="0"/>
    <n v="0"/>
    <n v="0"/>
    <n v="0"/>
    <n v="0"/>
    <m/>
    <n v="0"/>
    <n v="0"/>
    <n v="0"/>
    <n v="0"/>
    <n v="0"/>
    <n v="0"/>
    <m/>
    <m/>
    <m/>
    <m/>
    <m/>
    <m/>
    <m/>
    <m/>
    <m/>
    <n v="0"/>
  </r>
  <r>
    <x v="1"/>
    <x v="1"/>
    <x v="12"/>
    <x v="5"/>
    <n v="0"/>
    <n v="3806250"/>
    <n v="0"/>
    <n v="350000"/>
    <n v="0"/>
    <n v="0"/>
    <n v="0"/>
    <n v="0"/>
    <n v="0"/>
    <n v="0"/>
    <n v="0"/>
    <n v="0"/>
    <n v="0"/>
    <n v="0"/>
    <m/>
    <n v="0"/>
    <n v="0"/>
    <n v="0"/>
    <n v="0"/>
    <n v="0"/>
    <n v="0"/>
    <m/>
    <m/>
    <m/>
    <m/>
    <m/>
    <m/>
    <m/>
    <m/>
    <m/>
    <n v="0"/>
  </r>
  <r>
    <x v="1"/>
    <x v="1"/>
    <x v="13"/>
    <x v="5"/>
    <n v="0"/>
    <n v="5655635"/>
    <n v="0"/>
    <n v="350000"/>
    <n v="0"/>
    <n v="0"/>
    <n v="0"/>
    <n v="0"/>
    <n v="0"/>
    <n v="0"/>
    <n v="0"/>
    <n v="0"/>
    <n v="0"/>
    <n v="0"/>
    <m/>
    <n v="0"/>
    <n v="0"/>
    <n v="0"/>
    <n v="0"/>
    <n v="0"/>
    <n v="0"/>
    <m/>
    <m/>
    <m/>
    <m/>
    <m/>
    <m/>
    <m/>
    <m/>
    <m/>
    <n v="0"/>
  </r>
  <r>
    <x v="1"/>
    <x v="1"/>
    <x v="14"/>
    <x v="5"/>
    <n v="0"/>
    <n v="5600000"/>
    <n v="0"/>
    <n v="350000"/>
    <n v="0"/>
    <n v="0"/>
    <n v="0"/>
    <n v="0"/>
    <n v="0"/>
    <n v="0"/>
    <n v="0"/>
    <n v="0"/>
    <n v="0"/>
    <n v="0"/>
    <m/>
    <n v="0"/>
    <n v="0"/>
    <n v="0"/>
    <n v="0"/>
    <n v="0"/>
    <n v="0"/>
    <m/>
    <m/>
    <m/>
    <m/>
    <m/>
    <m/>
    <m/>
    <m/>
    <m/>
    <n v="0"/>
  </r>
  <r>
    <x v="1"/>
    <x v="2"/>
    <x v="15"/>
    <x v="5"/>
    <n v="0"/>
    <n v="0"/>
    <n v="0"/>
    <n v="350000"/>
    <n v="0"/>
    <n v="0"/>
    <n v="0"/>
    <n v="0"/>
    <n v="0"/>
    <n v="0"/>
    <n v="0"/>
    <n v="0"/>
    <n v="0"/>
    <n v="0"/>
    <m/>
    <n v="0"/>
    <n v="0"/>
    <n v="0"/>
    <n v="0"/>
    <n v="0"/>
    <n v="0"/>
    <m/>
    <m/>
    <m/>
    <m/>
    <m/>
    <m/>
    <m/>
    <m/>
    <m/>
    <n v="0"/>
  </r>
  <r>
    <x v="1"/>
    <x v="2"/>
    <x v="16"/>
    <x v="5"/>
    <n v="0"/>
    <n v="5548966"/>
    <n v="0"/>
    <n v="350000"/>
    <n v="0"/>
    <n v="0"/>
    <n v="0"/>
    <n v="0"/>
    <n v="0"/>
    <n v="0"/>
    <n v="0"/>
    <n v="0"/>
    <n v="0"/>
    <n v="0"/>
    <m/>
    <n v="0"/>
    <n v="0"/>
    <n v="0"/>
    <n v="0"/>
    <n v="0"/>
    <n v="0"/>
    <m/>
    <m/>
    <m/>
    <m/>
    <m/>
    <m/>
    <m/>
    <m/>
    <m/>
    <n v="0"/>
  </r>
  <r>
    <x v="1"/>
    <x v="2"/>
    <x v="17"/>
    <x v="5"/>
    <n v="0"/>
    <n v="0"/>
    <n v="0"/>
    <n v="350000"/>
    <n v="0"/>
    <n v="0"/>
    <n v="0"/>
    <n v="0"/>
    <n v="0"/>
    <n v="0"/>
    <n v="0"/>
    <n v="0"/>
    <n v="0"/>
    <n v="0"/>
    <m/>
    <n v="0"/>
    <n v="0"/>
    <n v="0"/>
    <n v="0"/>
    <n v="0"/>
    <n v="0"/>
    <m/>
    <m/>
    <m/>
    <m/>
    <m/>
    <m/>
    <m/>
    <m/>
    <m/>
    <n v="0"/>
  </r>
  <r>
    <x v="1"/>
    <x v="2"/>
    <x v="18"/>
    <x v="5"/>
    <n v="0"/>
    <n v="4777500"/>
    <n v="0"/>
    <n v="350000"/>
    <n v="0"/>
    <n v="0"/>
    <n v="0"/>
    <n v="0"/>
    <n v="0"/>
    <n v="0"/>
    <n v="0"/>
    <n v="0"/>
    <n v="0"/>
    <n v="0"/>
    <m/>
    <n v="0"/>
    <n v="0"/>
    <n v="0"/>
    <n v="0"/>
    <n v="0"/>
    <n v="0"/>
    <m/>
    <m/>
    <m/>
    <m/>
    <m/>
    <m/>
    <m/>
    <m/>
    <m/>
    <n v="0"/>
  </r>
  <r>
    <x v="1"/>
    <x v="2"/>
    <x v="19"/>
    <x v="5"/>
    <n v="0"/>
    <n v="0"/>
    <n v="0"/>
    <n v="350000"/>
    <n v="0"/>
    <n v="0"/>
    <n v="0"/>
    <n v="0"/>
    <n v="0"/>
    <n v="0"/>
    <n v="0"/>
    <n v="0"/>
    <n v="0"/>
    <n v="0"/>
    <m/>
    <n v="0"/>
    <n v="0"/>
    <n v="0"/>
    <n v="0"/>
    <n v="0"/>
    <n v="0"/>
    <m/>
    <m/>
    <m/>
    <m/>
    <m/>
    <m/>
    <m/>
    <m/>
    <m/>
    <n v="0"/>
  </r>
  <r>
    <x v="1"/>
    <x v="2"/>
    <x v="20"/>
    <x v="5"/>
    <n v="0"/>
    <n v="9983599"/>
    <n v="0"/>
    <n v="350000"/>
    <n v="0"/>
    <n v="0"/>
    <n v="0"/>
    <n v="0"/>
    <n v="0"/>
    <n v="0"/>
    <n v="0"/>
    <n v="0"/>
    <n v="0"/>
    <n v="0"/>
    <m/>
    <n v="0"/>
    <n v="0"/>
    <n v="0"/>
    <n v="0"/>
    <n v="0"/>
    <n v="0"/>
    <m/>
    <m/>
    <m/>
    <m/>
    <m/>
    <m/>
    <m/>
    <m/>
    <m/>
    <n v="0"/>
  </r>
  <r>
    <x v="1"/>
    <x v="2"/>
    <x v="21"/>
    <x v="5"/>
    <n v="0"/>
    <n v="0"/>
    <n v="0"/>
    <n v="350000"/>
    <n v="0"/>
    <n v="0"/>
    <n v="0"/>
    <n v="0"/>
    <n v="0"/>
    <n v="0"/>
    <n v="0"/>
    <n v="0"/>
    <n v="0"/>
    <n v="0"/>
    <m/>
    <n v="0"/>
    <n v="0"/>
    <n v="0"/>
    <n v="0"/>
    <n v="0"/>
    <n v="0"/>
    <m/>
    <m/>
    <m/>
    <m/>
    <m/>
    <m/>
    <m/>
    <m/>
    <m/>
    <n v="0"/>
  </r>
  <r>
    <x v="1"/>
    <x v="3"/>
    <x v="22"/>
    <x v="5"/>
    <n v="0"/>
    <n v="0"/>
    <n v="0"/>
    <n v="350000"/>
    <n v="0"/>
    <n v="0"/>
    <n v="0"/>
    <n v="0"/>
    <n v="0"/>
    <n v="0"/>
    <n v="0"/>
    <n v="0"/>
    <n v="0"/>
    <n v="0"/>
    <m/>
    <n v="0"/>
    <n v="0"/>
    <n v="0"/>
    <n v="0"/>
    <n v="0"/>
    <n v="0"/>
    <m/>
    <m/>
    <m/>
    <m/>
    <m/>
    <m/>
    <m/>
    <m/>
    <m/>
    <n v="0"/>
  </r>
  <r>
    <x v="1"/>
    <x v="3"/>
    <x v="23"/>
    <x v="5"/>
    <n v="0"/>
    <n v="0"/>
    <n v="0"/>
    <n v="350000"/>
    <n v="0"/>
    <n v="0"/>
    <n v="0"/>
    <n v="0"/>
    <n v="0"/>
    <n v="0"/>
    <n v="0"/>
    <n v="0"/>
    <n v="0"/>
    <n v="0"/>
    <m/>
    <n v="0"/>
    <n v="0"/>
    <n v="0"/>
    <n v="0"/>
    <n v="0"/>
    <n v="0"/>
    <m/>
    <m/>
    <m/>
    <m/>
    <m/>
    <m/>
    <m/>
    <m/>
    <m/>
    <n v="0"/>
  </r>
  <r>
    <x v="1"/>
    <x v="3"/>
    <x v="24"/>
    <x v="5"/>
    <n v="0"/>
    <n v="0"/>
    <n v="0"/>
    <n v="350000"/>
    <n v="0"/>
    <n v="0"/>
    <n v="0"/>
    <n v="0"/>
    <n v="0"/>
    <n v="0"/>
    <n v="0"/>
    <n v="0"/>
    <n v="0"/>
    <n v="0"/>
    <m/>
    <n v="0"/>
    <n v="0"/>
    <n v="0"/>
    <n v="0"/>
    <n v="0"/>
    <n v="0"/>
    <m/>
    <m/>
    <m/>
    <m/>
    <m/>
    <m/>
    <m/>
    <m/>
    <m/>
    <n v="0"/>
  </r>
  <r>
    <x v="1"/>
    <x v="3"/>
    <x v="25"/>
    <x v="5"/>
    <n v="0"/>
    <n v="0"/>
    <n v="0"/>
    <n v="350000"/>
    <n v="0"/>
    <n v="0"/>
    <n v="0"/>
    <n v="0"/>
    <n v="0"/>
    <n v="0"/>
    <n v="0"/>
    <n v="0"/>
    <n v="0"/>
    <n v="0"/>
    <m/>
    <n v="0"/>
    <n v="0"/>
    <n v="0"/>
    <n v="0"/>
    <n v="0"/>
    <n v="0"/>
    <m/>
    <m/>
    <m/>
    <m/>
    <m/>
    <m/>
    <m/>
    <m/>
    <m/>
    <n v="0"/>
  </r>
  <r>
    <x v="1"/>
    <x v="3"/>
    <x v="26"/>
    <x v="5"/>
    <n v="0"/>
    <n v="0"/>
    <n v="0"/>
    <n v="350000"/>
    <n v="0"/>
    <n v="0"/>
    <n v="0"/>
    <n v="0"/>
    <n v="0"/>
    <n v="0"/>
    <n v="0"/>
    <n v="0"/>
    <n v="0"/>
    <n v="0"/>
    <m/>
    <n v="0"/>
    <n v="0"/>
    <n v="0"/>
    <n v="0"/>
    <n v="0"/>
    <n v="0"/>
    <m/>
    <m/>
    <m/>
    <m/>
    <m/>
    <m/>
    <m/>
    <m/>
    <m/>
    <n v="0"/>
  </r>
  <r>
    <x v="1"/>
    <x v="3"/>
    <x v="27"/>
    <x v="5"/>
    <n v="0"/>
    <n v="0"/>
    <n v="0"/>
    <n v="350000"/>
    <n v="0"/>
    <n v="0"/>
    <n v="0"/>
    <n v="0"/>
    <n v="0"/>
    <n v="0"/>
    <n v="0"/>
    <n v="0"/>
    <n v="0"/>
    <n v="0"/>
    <m/>
    <n v="0"/>
    <n v="0"/>
    <n v="0"/>
    <n v="0"/>
    <n v="0"/>
    <n v="0"/>
    <m/>
    <m/>
    <m/>
    <m/>
    <m/>
    <m/>
    <m/>
    <m/>
    <m/>
    <n v="0"/>
  </r>
  <r>
    <x v="1"/>
    <x v="3"/>
    <x v="28"/>
    <x v="5"/>
    <n v="0"/>
    <n v="0"/>
    <n v="0"/>
    <n v="350000"/>
    <n v="0"/>
    <n v="0"/>
    <n v="0"/>
    <n v="0"/>
    <n v="0"/>
    <n v="0"/>
    <n v="0"/>
    <n v="0"/>
    <n v="0"/>
    <n v="0"/>
    <m/>
    <n v="0"/>
    <n v="0"/>
    <n v="0"/>
    <n v="0"/>
    <n v="0"/>
    <n v="0"/>
    <m/>
    <m/>
    <m/>
    <m/>
    <m/>
    <m/>
    <m/>
    <m/>
    <m/>
    <n v="0"/>
  </r>
  <r>
    <x v="1"/>
    <x v="0"/>
    <x v="0"/>
    <x v="4"/>
    <n v="33618700"/>
    <n v="16835130"/>
    <n v="0"/>
    <n v="0"/>
    <n v="0"/>
    <n v="0"/>
    <n v="0"/>
    <n v="0"/>
    <n v="0"/>
    <n v="0"/>
    <n v="0"/>
    <n v="0"/>
    <n v="0"/>
    <n v="0"/>
    <m/>
    <n v="0"/>
    <n v="0"/>
    <n v="0"/>
    <n v="0"/>
    <n v="0"/>
    <n v="0"/>
    <m/>
    <m/>
    <m/>
    <m/>
    <m/>
    <m/>
    <m/>
    <m/>
    <m/>
    <n v="0"/>
  </r>
  <r>
    <x v="1"/>
    <x v="0"/>
    <x v="1"/>
    <x v="4"/>
    <n v="15713991"/>
    <m/>
    <n v="0"/>
    <n v="0"/>
    <n v="0"/>
    <n v="0"/>
    <n v="0"/>
    <n v="0"/>
    <n v="0"/>
    <n v="0"/>
    <n v="0"/>
    <n v="0"/>
    <n v="0"/>
    <n v="0"/>
    <m/>
    <n v="0"/>
    <n v="0"/>
    <n v="0"/>
    <n v="0"/>
    <n v="0"/>
    <n v="0"/>
    <m/>
    <m/>
    <m/>
    <m/>
    <m/>
    <m/>
    <m/>
    <m/>
    <m/>
    <n v="0"/>
  </r>
  <r>
    <x v="1"/>
    <x v="0"/>
    <x v="2"/>
    <x v="4"/>
    <n v="41283670"/>
    <n v="16706032"/>
    <n v="0"/>
    <n v="0"/>
    <n v="0"/>
    <n v="0"/>
    <n v="0"/>
    <n v="0"/>
    <n v="0"/>
    <n v="0"/>
    <n v="0"/>
    <n v="0"/>
    <n v="0"/>
    <n v="0"/>
    <m/>
    <n v="0"/>
    <n v="0"/>
    <n v="0"/>
    <n v="0"/>
    <n v="0"/>
    <n v="0"/>
    <m/>
    <m/>
    <m/>
    <m/>
    <m/>
    <m/>
    <m/>
    <m/>
    <m/>
    <n v="0"/>
  </r>
  <r>
    <x v="1"/>
    <x v="0"/>
    <x v="3"/>
    <x v="4"/>
    <n v="18402697"/>
    <n v="10810222"/>
    <n v="0"/>
    <n v="0"/>
    <n v="0"/>
    <n v="0"/>
    <n v="0"/>
    <n v="0"/>
    <n v="0"/>
    <n v="0"/>
    <n v="0"/>
    <n v="0"/>
    <n v="0"/>
    <n v="0"/>
    <m/>
    <n v="0"/>
    <n v="0"/>
    <n v="0"/>
    <n v="0"/>
    <n v="0"/>
    <n v="0"/>
    <m/>
    <m/>
    <m/>
    <m/>
    <m/>
    <m/>
    <m/>
    <m/>
    <m/>
    <n v="0"/>
  </r>
  <r>
    <x v="1"/>
    <x v="0"/>
    <x v="4"/>
    <x v="4"/>
    <n v="9780535"/>
    <n v="22390472"/>
    <n v="0"/>
    <n v="0"/>
    <n v="0"/>
    <n v="0"/>
    <n v="0"/>
    <n v="0"/>
    <n v="0"/>
    <n v="0"/>
    <n v="0"/>
    <n v="0"/>
    <n v="0"/>
    <n v="0"/>
    <m/>
    <n v="0"/>
    <n v="0"/>
    <n v="0"/>
    <n v="0"/>
    <n v="0"/>
    <n v="0"/>
    <m/>
    <m/>
    <m/>
    <m/>
    <m/>
    <m/>
    <m/>
    <m/>
    <m/>
    <n v="0"/>
  </r>
  <r>
    <x v="1"/>
    <x v="0"/>
    <x v="5"/>
    <x v="4"/>
    <n v="21743841"/>
    <n v="9319066"/>
    <n v="0"/>
    <n v="0"/>
    <n v="0"/>
    <n v="0"/>
    <n v="0"/>
    <n v="0"/>
    <n v="0"/>
    <n v="0"/>
    <n v="0"/>
    <n v="0"/>
    <n v="0"/>
    <n v="0"/>
    <m/>
    <n v="0"/>
    <n v="0"/>
    <n v="0"/>
    <n v="0"/>
    <n v="0"/>
    <n v="0"/>
    <m/>
    <m/>
    <m/>
    <m/>
    <m/>
    <m/>
    <m/>
    <m/>
    <m/>
    <n v="0"/>
  </r>
  <r>
    <x v="1"/>
    <x v="0"/>
    <x v="6"/>
    <x v="4"/>
    <n v="18087081"/>
    <n v="7708772"/>
    <n v="0"/>
    <n v="0"/>
    <n v="0"/>
    <n v="0"/>
    <n v="0"/>
    <n v="0"/>
    <n v="0"/>
    <n v="0"/>
    <n v="0"/>
    <n v="0"/>
    <n v="0"/>
    <n v="0"/>
    <m/>
    <n v="0"/>
    <n v="0"/>
    <n v="0"/>
    <n v="0"/>
    <n v="0"/>
    <n v="0"/>
    <m/>
    <m/>
    <m/>
    <m/>
    <m/>
    <m/>
    <m/>
    <m/>
    <m/>
    <n v="0"/>
  </r>
  <r>
    <x v="1"/>
    <x v="0"/>
    <x v="7"/>
    <x v="4"/>
    <n v="22175333"/>
    <n v="11075435"/>
    <n v="0"/>
    <n v="0"/>
    <n v="0"/>
    <n v="0"/>
    <n v="0"/>
    <n v="0"/>
    <n v="0"/>
    <n v="0"/>
    <n v="0"/>
    <n v="0"/>
    <n v="0"/>
    <n v="0"/>
    <m/>
    <n v="0"/>
    <n v="0"/>
    <n v="0"/>
    <n v="0"/>
    <n v="0"/>
    <n v="0"/>
    <m/>
    <m/>
    <m/>
    <m/>
    <m/>
    <m/>
    <m/>
    <m/>
    <m/>
    <n v="0"/>
  </r>
  <r>
    <x v="1"/>
    <x v="1"/>
    <x v="8"/>
    <x v="4"/>
    <n v="19607648"/>
    <m/>
    <n v="0"/>
    <n v="0"/>
    <n v="0"/>
    <n v="0"/>
    <n v="0"/>
    <n v="0"/>
    <n v="0"/>
    <n v="0"/>
    <n v="0"/>
    <n v="0"/>
    <n v="0"/>
    <n v="0"/>
    <m/>
    <n v="0"/>
    <n v="0"/>
    <n v="0"/>
    <n v="0"/>
    <n v="0"/>
    <n v="0"/>
    <m/>
    <m/>
    <m/>
    <m/>
    <m/>
    <m/>
    <m/>
    <m/>
    <m/>
    <n v="0"/>
  </r>
  <r>
    <x v="1"/>
    <x v="1"/>
    <x v="9"/>
    <x v="4"/>
    <n v="11972240"/>
    <n v="11027305"/>
    <n v="0"/>
    <n v="0"/>
    <n v="0"/>
    <n v="0"/>
    <n v="0"/>
    <n v="0"/>
    <n v="0"/>
    <n v="0"/>
    <n v="0"/>
    <n v="0"/>
    <n v="0"/>
    <n v="0"/>
    <m/>
    <n v="0"/>
    <n v="0"/>
    <n v="0"/>
    <n v="0"/>
    <n v="0"/>
    <n v="0"/>
    <m/>
    <m/>
    <m/>
    <m/>
    <m/>
    <m/>
    <m/>
    <m/>
    <m/>
    <n v="0"/>
  </r>
  <r>
    <x v="1"/>
    <x v="1"/>
    <x v="10"/>
    <x v="4"/>
    <n v="18060226"/>
    <n v="7296372"/>
    <n v="0"/>
    <n v="0"/>
    <n v="0"/>
    <n v="0"/>
    <n v="0"/>
    <n v="0"/>
    <n v="0"/>
    <n v="0"/>
    <n v="0"/>
    <n v="0"/>
    <n v="0"/>
    <n v="0"/>
    <m/>
    <n v="0"/>
    <n v="0"/>
    <n v="0"/>
    <n v="0"/>
    <n v="0"/>
    <n v="0"/>
    <m/>
    <m/>
    <m/>
    <m/>
    <m/>
    <m/>
    <m/>
    <m/>
    <m/>
    <n v="0"/>
  </r>
  <r>
    <x v="1"/>
    <x v="1"/>
    <x v="11"/>
    <x v="4"/>
    <n v="21984907"/>
    <n v="11434354"/>
    <n v="0"/>
    <n v="0"/>
    <n v="0"/>
    <n v="0"/>
    <n v="0"/>
    <n v="0"/>
    <n v="0"/>
    <n v="0"/>
    <n v="0"/>
    <n v="0"/>
    <n v="0"/>
    <n v="0"/>
    <m/>
    <n v="0"/>
    <n v="0"/>
    <n v="0"/>
    <n v="0"/>
    <n v="0"/>
    <n v="0"/>
    <m/>
    <m/>
    <m/>
    <m/>
    <m/>
    <m/>
    <m/>
    <m/>
    <m/>
    <n v="0"/>
  </r>
  <r>
    <x v="1"/>
    <x v="1"/>
    <x v="12"/>
    <x v="4"/>
    <n v="16059605"/>
    <n v="7938912"/>
    <n v="0"/>
    <n v="0"/>
    <n v="0"/>
    <n v="0"/>
    <n v="0"/>
    <n v="0"/>
    <n v="0"/>
    <n v="0"/>
    <n v="0"/>
    <n v="0"/>
    <n v="0"/>
    <n v="0"/>
    <m/>
    <n v="0"/>
    <n v="0"/>
    <n v="0"/>
    <n v="0"/>
    <n v="0"/>
    <n v="0"/>
    <m/>
    <m/>
    <m/>
    <m/>
    <m/>
    <m/>
    <m/>
    <m/>
    <m/>
    <n v="0"/>
  </r>
  <r>
    <x v="1"/>
    <x v="1"/>
    <x v="13"/>
    <x v="4"/>
    <n v="20532695"/>
    <n v="11615667"/>
    <n v="0"/>
    <n v="0"/>
    <n v="0"/>
    <n v="0"/>
    <n v="0"/>
    <n v="0"/>
    <n v="0"/>
    <n v="0"/>
    <n v="0"/>
    <n v="0"/>
    <n v="0"/>
    <n v="0"/>
    <m/>
    <n v="0"/>
    <n v="0"/>
    <n v="0"/>
    <n v="0"/>
    <n v="0"/>
    <n v="0"/>
    <m/>
    <m/>
    <m/>
    <m/>
    <m/>
    <m/>
    <m/>
    <m/>
    <m/>
    <n v="0"/>
  </r>
  <r>
    <x v="1"/>
    <x v="1"/>
    <x v="14"/>
    <x v="4"/>
    <n v="23111212"/>
    <n v="10845895"/>
    <n v="0"/>
    <n v="0"/>
    <n v="0"/>
    <n v="0"/>
    <n v="0"/>
    <n v="0"/>
    <n v="0"/>
    <n v="0"/>
    <n v="0"/>
    <n v="0"/>
    <n v="0"/>
    <n v="0"/>
    <m/>
    <n v="0"/>
    <n v="0"/>
    <n v="0"/>
    <n v="0"/>
    <n v="0"/>
    <n v="0"/>
    <m/>
    <m/>
    <m/>
    <m/>
    <m/>
    <m/>
    <m/>
    <m/>
    <m/>
    <n v="0"/>
  </r>
  <r>
    <x v="1"/>
    <x v="2"/>
    <x v="15"/>
    <x v="4"/>
    <n v="11000000"/>
    <n v="5177954"/>
    <n v="0"/>
    <n v="0"/>
    <n v="0"/>
    <n v="0"/>
    <n v="0"/>
    <n v="0"/>
    <n v="0"/>
    <n v="0"/>
    <n v="0"/>
    <n v="0"/>
    <n v="0"/>
    <n v="0"/>
    <m/>
    <n v="0"/>
    <n v="0"/>
    <n v="0"/>
    <n v="0"/>
    <n v="0"/>
    <n v="0"/>
    <m/>
    <m/>
    <m/>
    <m/>
    <m/>
    <m/>
    <m/>
    <m/>
    <m/>
    <n v="0"/>
  </r>
  <r>
    <x v="1"/>
    <x v="2"/>
    <x v="16"/>
    <x v="4"/>
    <n v="22523769"/>
    <n v="9100976"/>
    <n v="0"/>
    <n v="0"/>
    <n v="0"/>
    <n v="0"/>
    <n v="0"/>
    <n v="0"/>
    <n v="0"/>
    <n v="0"/>
    <n v="0"/>
    <n v="0"/>
    <n v="0"/>
    <n v="0"/>
    <m/>
    <n v="0"/>
    <n v="0"/>
    <n v="0"/>
    <n v="0"/>
    <n v="0"/>
    <n v="0"/>
    <m/>
    <m/>
    <m/>
    <m/>
    <m/>
    <m/>
    <m/>
    <m/>
    <m/>
    <n v="0"/>
  </r>
  <r>
    <x v="1"/>
    <x v="2"/>
    <x v="17"/>
    <x v="4"/>
    <n v="31292795"/>
    <n v="12273028"/>
    <n v="0"/>
    <n v="0"/>
    <n v="0"/>
    <n v="0"/>
    <n v="0"/>
    <n v="0"/>
    <n v="0"/>
    <n v="0"/>
    <n v="0"/>
    <n v="0"/>
    <n v="0"/>
    <n v="0"/>
    <m/>
    <n v="0"/>
    <n v="0"/>
    <n v="0"/>
    <n v="0"/>
    <n v="0"/>
    <n v="0"/>
    <m/>
    <m/>
    <m/>
    <m/>
    <m/>
    <m/>
    <m/>
    <m/>
    <m/>
    <n v="0"/>
  </r>
  <r>
    <x v="1"/>
    <x v="2"/>
    <x v="18"/>
    <x v="4"/>
    <n v="17514662"/>
    <n v="7067274"/>
    <n v="0"/>
    <n v="0"/>
    <n v="0"/>
    <n v="0"/>
    <n v="0"/>
    <n v="0"/>
    <n v="0"/>
    <n v="0"/>
    <n v="0"/>
    <n v="0"/>
    <n v="0"/>
    <n v="0"/>
    <m/>
    <n v="0"/>
    <n v="0"/>
    <n v="0"/>
    <n v="0"/>
    <n v="0"/>
    <n v="0"/>
    <m/>
    <m/>
    <m/>
    <m/>
    <m/>
    <m/>
    <m/>
    <m/>
    <m/>
    <n v="0"/>
  </r>
  <r>
    <x v="1"/>
    <x v="2"/>
    <x v="19"/>
    <x v="4"/>
    <n v="18058150"/>
    <n v="7344221"/>
    <n v="0"/>
    <n v="0"/>
    <n v="0"/>
    <n v="0"/>
    <n v="0"/>
    <n v="0"/>
    <n v="0"/>
    <n v="0"/>
    <n v="0"/>
    <n v="0"/>
    <n v="0"/>
    <n v="0"/>
    <m/>
    <n v="0"/>
    <n v="0"/>
    <n v="0"/>
    <n v="0"/>
    <n v="0"/>
    <n v="0"/>
    <m/>
    <m/>
    <m/>
    <m/>
    <m/>
    <m/>
    <m/>
    <m/>
    <m/>
    <n v="0"/>
  </r>
  <r>
    <x v="1"/>
    <x v="2"/>
    <x v="20"/>
    <x v="4"/>
    <n v="8365492"/>
    <n v="3078043"/>
    <n v="0"/>
    <n v="0"/>
    <n v="0"/>
    <n v="0"/>
    <n v="0"/>
    <n v="0"/>
    <n v="0"/>
    <n v="0"/>
    <n v="0"/>
    <n v="0"/>
    <n v="0"/>
    <n v="0"/>
    <m/>
    <n v="0"/>
    <n v="0"/>
    <n v="0"/>
    <n v="0"/>
    <n v="0"/>
    <n v="0"/>
    <m/>
    <m/>
    <m/>
    <m/>
    <m/>
    <m/>
    <m/>
    <m/>
    <m/>
    <n v="0"/>
  </r>
  <r>
    <x v="1"/>
    <x v="2"/>
    <x v="21"/>
    <x v="4"/>
    <n v="22209640"/>
    <n v="10069984"/>
    <n v="0"/>
    <n v="0"/>
    <n v="0"/>
    <n v="0"/>
    <n v="0"/>
    <n v="0"/>
    <n v="0"/>
    <n v="0"/>
    <n v="0"/>
    <n v="0"/>
    <n v="0"/>
    <n v="0"/>
    <m/>
    <n v="0"/>
    <n v="0"/>
    <n v="0"/>
    <n v="0"/>
    <n v="0"/>
    <n v="0"/>
    <m/>
    <m/>
    <m/>
    <m/>
    <m/>
    <m/>
    <m/>
    <m/>
    <m/>
    <n v="0"/>
  </r>
  <r>
    <x v="1"/>
    <x v="3"/>
    <x v="22"/>
    <x v="4"/>
    <n v="15962032"/>
    <n v="8958511"/>
    <n v="0"/>
    <n v="0"/>
    <n v="0"/>
    <n v="0"/>
    <n v="0"/>
    <n v="0"/>
    <n v="0"/>
    <n v="0"/>
    <n v="0"/>
    <n v="0"/>
    <n v="0"/>
    <n v="0"/>
    <m/>
    <n v="0"/>
    <n v="0"/>
    <n v="0"/>
    <n v="0"/>
    <n v="0"/>
    <n v="0"/>
    <m/>
    <m/>
    <m/>
    <m/>
    <m/>
    <m/>
    <m/>
    <m/>
    <m/>
    <n v="0"/>
  </r>
  <r>
    <x v="1"/>
    <x v="3"/>
    <x v="23"/>
    <x v="4"/>
    <n v="17006475"/>
    <n v="8629546"/>
    <n v="0"/>
    <n v="0"/>
    <n v="0"/>
    <n v="0"/>
    <n v="0"/>
    <n v="0"/>
    <n v="0"/>
    <n v="0"/>
    <n v="0"/>
    <n v="0"/>
    <n v="0"/>
    <n v="0"/>
    <m/>
    <n v="0"/>
    <n v="0"/>
    <n v="0"/>
    <n v="0"/>
    <n v="0"/>
    <n v="0"/>
    <m/>
    <m/>
    <m/>
    <m/>
    <m/>
    <m/>
    <m/>
    <m/>
    <m/>
    <n v="0"/>
  </r>
  <r>
    <x v="1"/>
    <x v="3"/>
    <x v="24"/>
    <x v="4"/>
    <n v="9612500"/>
    <n v="2818201"/>
    <n v="0"/>
    <n v="0"/>
    <n v="0"/>
    <n v="0"/>
    <n v="0"/>
    <n v="0"/>
    <n v="0"/>
    <n v="0"/>
    <n v="0"/>
    <n v="0"/>
    <n v="0"/>
    <n v="0"/>
    <m/>
    <n v="0"/>
    <n v="0"/>
    <n v="0"/>
    <n v="0"/>
    <n v="0"/>
    <n v="0"/>
    <m/>
    <m/>
    <m/>
    <m/>
    <m/>
    <m/>
    <m/>
    <m/>
    <m/>
    <n v="0"/>
  </r>
  <r>
    <x v="1"/>
    <x v="3"/>
    <x v="25"/>
    <x v="4"/>
    <n v="41145386"/>
    <n v="14853365"/>
    <n v="0"/>
    <n v="0"/>
    <n v="0"/>
    <n v="0"/>
    <n v="0"/>
    <n v="0"/>
    <n v="0"/>
    <n v="0"/>
    <n v="0"/>
    <n v="0"/>
    <n v="0"/>
    <n v="0"/>
    <m/>
    <n v="0"/>
    <n v="0"/>
    <n v="0"/>
    <n v="0"/>
    <n v="0"/>
    <n v="0"/>
    <m/>
    <m/>
    <m/>
    <m/>
    <m/>
    <m/>
    <m/>
    <m/>
    <m/>
    <n v="0"/>
  </r>
  <r>
    <x v="1"/>
    <x v="3"/>
    <x v="26"/>
    <x v="4"/>
    <n v="8122309"/>
    <n v="2734877"/>
    <n v="0"/>
    <n v="0"/>
    <n v="0"/>
    <n v="0"/>
    <n v="0"/>
    <n v="0"/>
    <n v="0"/>
    <n v="0"/>
    <n v="0"/>
    <n v="0"/>
    <n v="0"/>
    <n v="0"/>
    <m/>
    <n v="0"/>
    <n v="0"/>
    <n v="0"/>
    <n v="0"/>
    <n v="0"/>
    <n v="0"/>
    <m/>
    <m/>
    <m/>
    <m/>
    <m/>
    <m/>
    <m/>
    <m/>
    <m/>
    <n v="0"/>
  </r>
  <r>
    <x v="1"/>
    <x v="3"/>
    <x v="27"/>
    <x v="4"/>
    <n v="23470130"/>
    <n v="10898668"/>
    <n v="0"/>
    <n v="0"/>
    <n v="0"/>
    <n v="0"/>
    <n v="0"/>
    <n v="0"/>
    <n v="0"/>
    <n v="0"/>
    <n v="0"/>
    <n v="0"/>
    <n v="0"/>
    <n v="0"/>
    <m/>
    <n v="0"/>
    <n v="0"/>
    <n v="0"/>
    <n v="0"/>
    <n v="0"/>
    <n v="0"/>
    <m/>
    <m/>
    <m/>
    <m/>
    <m/>
    <m/>
    <m/>
    <m/>
    <m/>
    <n v="0"/>
  </r>
  <r>
    <x v="1"/>
    <x v="3"/>
    <x v="28"/>
    <x v="4"/>
    <n v="18755179"/>
    <n v="7802129"/>
    <n v="0"/>
    <n v="0"/>
    <n v="0"/>
    <n v="0"/>
    <n v="0"/>
    <n v="0"/>
    <n v="0"/>
    <n v="0"/>
    <n v="0"/>
    <n v="0"/>
    <n v="0"/>
    <n v="0"/>
    <m/>
    <n v="0"/>
    <n v="0"/>
    <n v="0"/>
    <n v="0"/>
    <n v="0"/>
    <n v="0"/>
    <m/>
    <m/>
    <m/>
    <m/>
    <m/>
    <m/>
    <m/>
    <m/>
    <m/>
    <n v="0"/>
  </r>
  <r>
    <x v="1"/>
    <x v="0"/>
    <x v="0"/>
    <x v="7"/>
    <n v="0"/>
    <n v="6422000"/>
    <n v="0"/>
    <n v="0"/>
    <n v="0"/>
    <n v="0"/>
    <n v="0"/>
    <n v="0"/>
    <n v="0"/>
    <n v="0"/>
    <n v="0"/>
    <n v="0"/>
    <n v="0"/>
    <n v="0"/>
    <m/>
    <n v="0"/>
    <n v="0"/>
    <n v="0"/>
    <n v="0"/>
    <n v="0"/>
    <n v="0"/>
    <m/>
    <m/>
    <m/>
    <m/>
    <m/>
    <m/>
    <m/>
    <m/>
    <m/>
    <n v="0"/>
  </r>
  <r>
    <x v="1"/>
    <x v="0"/>
    <x v="1"/>
    <x v="7"/>
    <n v="0"/>
    <n v="3905282"/>
    <n v="0"/>
    <n v="0"/>
    <n v="0"/>
    <n v="0"/>
    <n v="0"/>
    <n v="0"/>
    <n v="0"/>
    <n v="0"/>
    <n v="0"/>
    <n v="0"/>
    <n v="0"/>
    <n v="0"/>
    <m/>
    <n v="0"/>
    <n v="0"/>
    <n v="0"/>
    <n v="0"/>
    <n v="0"/>
    <n v="0"/>
    <m/>
    <m/>
    <m/>
    <m/>
    <m/>
    <m/>
    <m/>
    <m/>
    <m/>
    <n v="0"/>
  </r>
  <r>
    <x v="1"/>
    <x v="0"/>
    <x v="2"/>
    <x v="7"/>
    <n v="0"/>
    <n v="2795000"/>
    <n v="0"/>
    <n v="0"/>
    <n v="0"/>
    <n v="0"/>
    <n v="0"/>
    <n v="0"/>
    <n v="0"/>
    <n v="0"/>
    <n v="0"/>
    <n v="0"/>
    <n v="0"/>
    <n v="0"/>
    <m/>
    <n v="0"/>
    <n v="0"/>
    <n v="0"/>
    <n v="0"/>
    <n v="0"/>
    <n v="0"/>
    <m/>
    <m/>
    <m/>
    <m/>
    <m/>
    <m/>
    <m/>
    <m/>
    <m/>
    <n v="0"/>
  </r>
  <r>
    <x v="1"/>
    <x v="0"/>
    <x v="3"/>
    <x v="7"/>
    <n v="0"/>
    <n v="1178657"/>
    <n v="0"/>
    <n v="0"/>
    <n v="0"/>
    <n v="0"/>
    <n v="0"/>
    <n v="0"/>
    <n v="0"/>
    <n v="0"/>
    <n v="0"/>
    <n v="0"/>
    <n v="0"/>
    <n v="0"/>
    <m/>
    <n v="0"/>
    <n v="0"/>
    <n v="0"/>
    <n v="0"/>
    <n v="0"/>
    <n v="0"/>
    <m/>
    <m/>
    <m/>
    <m/>
    <m/>
    <m/>
    <m/>
    <m/>
    <m/>
    <n v="0"/>
  </r>
  <r>
    <x v="1"/>
    <x v="0"/>
    <x v="4"/>
    <x v="7"/>
    <n v="0"/>
    <n v="3523750"/>
    <n v="0"/>
    <n v="0"/>
    <n v="0"/>
    <n v="0"/>
    <n v="0"/>
    <n v="0"/>
    <n v="0"/>
    <n v="0"/>
    <n v="0"/>
    <n v="0"/>
    <n v="0"/>
    <n v="0"/>
    <m/>
    <n v="0"/>
    <n v="0"/>
    <n v="0"/>
    <n v="0"/>
    <n v="0"/>
    <n v="0"/>
    <m/>
    <m/>
    <m/>
    <m/>
    <m/>
    <m/>
    <m/>
    <m/>
    <m/>
    <n v="0"/>
  </r>
  <r>
    <x v="1"/>
    <x v="0"/>
    <x v="5"/>
    <x v="7"/>
    <n v="0"/>
    <n v="999250"/>
    <n v="0"/>
    <n v="0"/>
    <n v="0"/>
    <n v="0"/>
    <n v="0"/>
    <n v="0"/>
    <n v="0"/>
    <n v="0"/>
    <n v="0"/>
    <n v="0"/>
    <n v="0"/>
    <n v="0"/>
    <m/>
    <n v="0"/>
    <n v="0"/>
    <n v="0"/>
    <n v="0"/>
    <n v="0"/>
    <n v="0"/>
    <m/>
    <m/>
    <m/>
    <m/>
    <m/>
    <m/>
    <m/>
    <m/>
    <m/>
    <n v="0"/>
  </r>
  <r>
    <x v="1"/>
    <x v="0"/>
    <x v="6"/>
    <x v="7"/>
    <n v="0"/>
    <n v="5492500"/>
    <n v="0"/>
    <n v="0"/>
    <n v="0"/>
    <n v="0"/>
    <n v="0"/>
    <n v="0"/>
    <n v="0"/>
    <n v="0"/>
    <n v="0"/>
    <n v="0"/>
    <n v="0"/>
    <n v="0"/>
    <m/>
    <n v="0"/>
    <n v="0"/>
    <n v="0"/>
    <n v="0"/>
    <n v="0"/>
    <n v="0"/>
    <m/>
    <m/>
    <m/>
    <m/>
    <m/>
    <m/>
    <m/>
    <m/>
    <m/>
    <n v="0"/>
  </r>
  <r>
    <x v="1"/>
    <x v="0"/>
    <x v="7"/>
    <x v="7"/>
    <n v="0"/>
    <n v="3743250"/>
    <n v="0"/>
    <n v="0"/>
    <n v="0"/>
    <n v="0"/>
    <n v="0"/>
    <n v="0"/>
    <n v="0"/>
    <n v="0"/>
    <n v="0"/>
    <n v="0"/>
    <n v="0"/>
    <n v="0"/>
    <m/>
    <n v="0"/>
    <n v="0"/>
    <n v="0"/>
    <n v="0"/>
    <n v="0"/>
    <n v="0"/>
    <m/>
    <m/>
    <m/>
    <m/>
    <m/>
    <m/>
    <m/>
    <m/>
    <m/>
    <n v="0"/>
  </r>
  <r>
    <x v="1"/>
    <x v="1"/>
    <x v="8"/>
    <x v="7"/>
    <n v="0"/>
    <n v="2504643"/>
    <n v="0"/>
    <n v="0"/>
    <n v="0"/>
    <n v="0"/>
    <n v="0"/>
    <n v="0"/>
    <n v="0"/>
    <n v="0"/>
    <n v="0"/>
    <n v="0"/>
    <n v="0"/>
    <n v="0"/>
    <m/>
    <n v="0"/>
    <n v="0"/>
    <n v="0"/>
    <n v="0"/>
    <n v="0"/>
    <n v="0"/>
    <m/>
    <m/>
    <m/>
    <m/>
    <m/>
    <m/>
    <m/>
    <m/>
    <m/>
    <n v="0"/>
  </r>
  <r>
    <x v="1"/>
    <x v="1"/>
    <x v="9"/>
    <x v="7"/>
    <n v="0"/>
    <n v="3804896"/>
    <n v="0"/>
    <n v="0"/>
    <n v="0"/>
    <n v="0"/>
    <n v="0"/>
    <n v="0"/>
    <n v="0"/>
    <n v="0"/>
    <n v="0"/>
    <n v="0"/>
    <n v="0"/>
    <n v="0"/>
    <m/>
    <n v="0"/>
    <n v="0"/>
    <n v="0"/>
    <n v="0"/>
    <n v="0"/>
    <n v="0"/>
    <m/>
    <m/>
    <m/>
    <m/>
    <m/>
    <m/>
    <m/>
    <m/>
    <m/>
    <n v="0"/>
  </r>
  <r>
    <x v="1"/>
    <x v="1"/>
    <x v="10"/>
    <x v="7"/>
    <n v="0"/>
    <n v="1925000"/>
    <n v="0"/>
    <n v="0"/>
    <n v="0"/>
    <n v="0"/>
    <n v="0"/>
    <n v="0"/>
    <n v="0"/>
    <n v="0"/>
    <n v="0"/>
    <n v="0"/>
    <n v="0"/>
    <n v="0"/>
    <m/>
    <n v="0"/>
    <n v="0"/>
    <n v="0"/>
    <n v="0"/>
    <n v="0"/>
    <n v="0"/>
    <m/>
    <m/>
    <m/>
    <m/>
    <m/>
    <m/>
    <m/>
    <m/>
    <m/>
    <n v="0"/>
  </r>
  <r>
    <x v="1"/>
    <x v="1"/>
    <x v="11"/>
    <x v="7"/>
    <n v="0"/>
    <n v="2604250"/>
    <n v="0"/>
    <n v="0"/>
    <n v="0"/>
    <n v="0"/>
    <n v="0"/>
    <n v="0"/>
    <n v="0"/>
    <n v="0"/>
    <n v="0"/>
    <n v="0"/>
    <n v="0"/>
    <n v="0"/>
    <m/>
    <n v="0"/>
    <n v="0"/>
    <n v="0"/>
    <n v="0"/>
    <n v="0"/>
    <n v="0"/>
    <m/>
    <m/>
    <m/>
    <m/>
    <m/>
    <m/>
    <m/>
    <m/>
    <m/>
    <n v="0"/>
  </r>
  <r>
    <x v="1"/>
    <x v="1"/>
    <x v="12"/>
    <x v="7"/>
    <n v="0"/>
    <n v="3361250"/>
    <n v="0"/>
    <n v="0"/>
    <n v="0"/>
    <n v="0"/>
    <n v="0"/>
    <n v="0"/>
    <n v="0"/>
    <n v="0"/>
    <n v="0"/>
    <n v="0"/>
    <n v="0"/>
    <n v="0"/>
    <m/>
    <n v="0"/>
    <n v="0"/>
    <n v="0"/>
    <n v="0"/>
    <n v="0"/>
    <n v="0"/>
    <m/>
    <m/>
    <m/>
    <m/>
    <m/>
    <m/>
    <m/>
    <m/>
    <m/>
    <n v="0"/>
  </r>
  <r>
    <x v="1"/>
    <x v="1"/>
    <x v="13"/>
    <x v="7"/>
    <n v="0"/>
    <n v="4287063"/>
    <n v="0"/>
    <n v="0"/>
    <n v="0"/>
    <n v="0"/>
    <n v="0"/>
    <n v="0"/>
    <n v="0"/>
    <n v="0"/>
    <n v="0"/>
    <n v="0"/>
    <n v="0"/>
    <n v="0"/>
    <m/>
    <n v="0"/>
    <n v="0"/>
    <n v="0"/>
    <n v="0"/>
    <n v="0"/>
    <n v="0"/>
    <m/>
    <m/>
    <m/>
    <m/>
    <m/>
    <m/>
    <m/>
    <m/>
    <m/>
    <n v="0"/>
  </r>
  <r>
    <x v="1"/>
    <x v="1"/>
    <x v="14"/>
    <x v="7"/>
    <n v="0"/>
    <n v="5015250"/>
    <n v="0"/>
    <n v="0"/>
    <n v="0"/>
    <n v="0"/>
    <n v="0"/>
    <n v="0"/>
    <n v="0"/>
    <n v="0"/>
    <n v="0"/>
    <n v="0"/>
    <n v="0"/>
    <n v="0"/>
    <m/>
    <n v="0"/>
    <n v="0"/>
    <n v="0"/>
    <n v="0"/>
    <n v="0"/>
    <n v="0"/>
    <m/>
    <m/>
    <m/>
    <m/>
    <m/>
    <m/>
    <m/>
    <m/>
    <m/>
    <n v="0"/>
  </r>
  <r>
    <x v="1"/>
    <x v="2"/>
    <x v="15"/>
    <x v="7"/>
    <n v="0"/>
    <n v="1122250"/>
    <n v="0"/>
    <n v="0"/>
    <n v="0"/>
    <n v="0"/>
    <n v="0"/>
    <n v="0"/>
    <n v="0"/>
    <n v="0"/>
    <n v="0"/>
    <n v="0"/>
    <n v="0"/>
    <n v="0"/>
    <m/>
    <n v="0"/>
    <n v="0"/>
    <n v="0"/>
    <n v="0"/>
    <n v="0"/>
    <n v="0"/>
    <m/>
    <m/>
    <m/>
    <m/>
    <m/>
    <m/>
    <m/>
    <m/>
    <m/>
    <n v="0"/>
  </r>
  <r>
    <x v="1"/>
    <x v="2"/>
    <x v="16"/>
    <x v="7"/>
    <n v="0"/>
    <n v="2233000"/>
    <n v="0"/>
    <n v="0"/>
    <n v="0"/>
    <n v="0"/>
    <n v="0"/>
    <n v="0"/>
    <n v="0"/>
    <n v="0"/>
    <n v="0"/>
    <n v="0"/>
    <n v="0"/>
    <n v="0"/>
    <m/>
    <n v="0"/>
    <n v="0"/>
    <n v="0"/>
    <n v="0"/>
    <n v="0"/>
    <n v="0"/>
    <m/>
    <m/>
    <m/>
    <m/>
    <m/>
    <m/>
    <m/>
    <m/>
    <m/>
    <n v="0"/>
  </r>
  <r>
    <x v="1"/>
    <x v="2"/>
    <x v="17"/>
    <x v="7"/>
    <n v="0"/>
    <n v="1453100"/>
    <n v="0"/>
    <n v="0"/>
    <n v="0"/>
    <n v="0"/>
    <n v="0"/>
    <n v="0"/>
    <n v="0"/>
    <n v="0"/>
    <n v="0"/>
    <n v="0"/>
    <n v="0"/>
    <n v="0"/>
    <m/>
    <n v="0"/>
    <n v="0"/>
    <n v="0"/>
    <n v="0"/>
    <n v="0"/>
    <n v="0"/>
    <m/>
    <m/>
    <m/>
    <m/>
    <m/>
    <m/>
    <m/>
    <m/>
    <m/>
    <n v="0"/>
  </r>
  <r>
    <x v="1"/>
    <x v="2"/>
    <x v="18"/>
    <x v="7"/>
    <n v="0"/>
    <n v="1848400"/>
    <n v="0"/>
    <n v="0"/>
    <n v="0"/>
    <n v="0"/>
    <n v="0"/>
    <n v="0"/>
    <n v="0"/>
    <n v="0"/>
    <n v="0"/>
    <n v="0"/>
    <n v="0"/>
    <n v="0"/>
    <m/>
    <n v="0"/>
    <n v="0"/>
    <n v="0"/>
    <n v="0"/>
    <n v="0"/>
    <n v="0"/>
    <m/>
    <m/>
    <m/>
    <m/>
    <m/>
    <m/>
    <m/>
    <m/>
    <m/>
    <n v="0"/>
  </r>
  <r>
    <x v="1"/>
    <x v="2"/>
    <x v="19"/>
    <x v="7"/>
    <n v="0"/>
    <n v="3700500"/>
    <n v="0"/>
    <n v="0"/>
    <n v="0"/>
    <n v="0"/>
    <n v="0"/>
    <n v="0"/>
    <n v="0"/>
    <n v="0"/>
    <n v="0"/>
    <n v="0"/>
    <n v="0"/>
    <n v="0"/>
    <m/>
    <n v="0"/>
    <n v="0"/>
    <n v="0"/>
    <n v="0"/>
    <n v="0"/>
    <n v="0"/>
    <m/>
    <m/>
    <m/>
    <m/>
    <m/>
    <m/>
    <m/>
    <m/>
    <m/>
    <n v="0"/>
  </r>
  <r>
    <x v="1"/>
    <x v="2"/>
    <x v="20"/>
    <x v="7"/>
    <n v="0"/>
    <n v="2672310"/>
    <n v="0"/>
    <n v="0"/>
    <n v="0"/>
    <n v="0"/>
    <n v="0"/>
    <n v="0"/>
    <n v="0"/>
    <n v="0"/>
    <n v="0"/>
    <n v="0"/>
    <n v="0"/>
    <n v="0"/>
    <m/>
    <n v="0"/>
    <n v="0"/>
    <n v="0"/>
    <n v="0"/>
    <n v="0"/>
    <n v="0"/>
    <m/>
    <m/>
    <m/>
    <m/>
    <m/>
    <m/>
    <m/>
    <m/>
    <m/>
    <n v="0"/>
  </r>
  <r>
    <x v="1"/>
    <x v="2"/>
    <x v="21"/>
    <x v="7"/>
    <n v="0"/>
    <m/>
    <n v="0"/>
    <n v="0"/>
    <n v="0"/>
    <n v="0"/>
    <n v="0"/>
    <n v="0"/>
    <n v="0"/>
    <n v="0"/>
    <n v="0"/>
    <n v="0"/>
    <n v="0"/>
    <n v="0"/>
    <m/>
    <n v="0"/>
    <n v="0"/>
    <n v="0"/>
    <n v="0"/>
    <n v="0"/>
    <n v="0"/>
    <m/>
    <m/>
    <m/>
    <m/>
    <m/>
    <m/>
    <m/>
    <m/>
    <m/>
    <n v="0"/>
  </r>
  <r>
    <x v="1"/>
    <x v="3"/>
    <x v="22"/>
    <x v="7"/>
    <n v="0"/>
    <n v="1601956"/>
    <n v="0"/>
    <n v="0"/>
    <n v="0"/>
    <n v="0"/>
    <n v="0"/>
    <n v="0"/>
    <n v="0"/>
    <n v="0"/>
    <n v="0"/>
    <n v="0"/>
    <n v="0"/>
    <n v="0"/>
    <m/>
    <n v="0"/>
    <n v="0"/>
    <n v="0"/>
    <n v="0"/>
    <n v="0"/>
    <n v="0"/>
    <m/>
    <m/>
    <m/>
    <m/>
    <m/>
    <m/>
    <m/>
    <m/>
    <m/>
    <n v="0"/>
  </r>
  <r>
    <x v="1"/>
    <x v="3"/>
    <x v="23"/>
    <x v="7"/>
    <n v="0"/>
    <n v="2085500"/>
    <n v="0"/>
    <n v="0"/>
    <n v="0"/>
    <n v="0"/>
    <n v="0"/>
    <n v="0"/>
    <n v="0"/>
    <n v="0"/>
    <n v="0"/>
    <n v="0"/>
    <n v="0"/>
    <n v="0"/>
    <m/>
    <n v="0"/>
    <n v="0"/>
    <n v="0"/>
    <n v="0"/>
    <n v="0"/>
    <n v="0"/>
    <m/>
    <m/>
    <m/>
    <m/>
    <m/>
    <m/>
    <m/>
    <m/>
    <m/>
    <n v="0"/>
  </r>
  <r>
    <x v="1"/>
    <x v="3"/>
    <x v="24"/>
    <x v="7"/>
    <n v="0"/>
    <n v="3850750"/>
    <n v="0"/>
    <n v="0"/>
    <n v="0"/>
    <n v="0"/>
    <n v="0"/>
    <n v="0"/>
    <n v="0"/>
    <n v="0"/>
    <n v="0"/>
    <n v="0"/>
    <n v="0"/>
    <n v="0"/>
    <m/>
    <n v="0"/>
    <n v="0"/>
    <n v="0"/>
    <n v="0"/>
    <n v="0"/>
    <n v="0"/>
    <m/>
    <m/>
    <m/>
    <m/>
    <m/>
    <m/>
    <m/>
    <m/>
    <m/>
    <n v="0"/>
  </r>
  <r>
    <x v="1"/>
    <x v="3"/>
    <x v="25"/>
    <x v="7"/>
    <n v="0"/>
    <n v="2793313"/>
    <n v="0"/>
    <n v="0"/>
    <n v="0"/>
    <n v="0"/>
    <n v="0"/>
    <n v="0"/>
    <n v="0"/>
    <n v="0"/>
    <n v="0"/>
    <n v="0"/>
    <n v="0"/>
    <n v="0"/>
    <m/>
    <n v="0"/>
    <n v="0"/>
    <n v="0"/>
    <n v="0"/>
    <n v="0"/>
    <n v="0"/>
    <m/>
    <m/>
    <m/>
    <m/>
    <m/>
    <m/>
    <m/>
    <m/>
    <m/>
    <n v="0"/>
  </r>
  <r>
    <x v="1"/>
    <x v="3"/>
    <x v="26"/>
    <x v="7"/>
    <n v="0"/>
    <m/>
    <n v="0"/>
    <n v="0"/>
    <n v="0"/>
    <n v="0"/>
    <n v="0"/>
    <n v="0"/>
    <n v="0"/>
    <n v="0"/>
    <n v="0"/>
    <n v="0"/>
    <n v="0"/>
    <n v="0"/>
    <m/>
    <n v="0"/>
    <n v="0"/>
    <n v="0"/>
    <n v="0"/>
    <n v="0"/>
    <n v="0"/>
    <m/>
    <m/>
    <m/>
    <m/>
    <m/>
    <m/>
    <m/>
    <m/>
    <m/>
    <n v="0"/>
  </r>
  <r>
    <x v="1"/>
    <x v="3"/>
    <x v="27"/>
    <x v="7"/>
    <n v="0"/>
    <n v="2652500"/>
    <n v="0"/>
    <n v="0"/>
    <n v="0"/>
    <n v="0"/>
    <n v="0"/>
    <n v="0"/>
    <n v="0"/>
    <n v="0"/>
    <n v="0"/>
    <n v="0"/>
    <n v="0"/>
    <n v="0"/>
    <m/>
    <n v="0"/>
    <n v="0"/>
    <n v="0"/>
    <n v="0"/>
    <n v="0"/>
    <n v="0"/>
    <m/>
    <m/>
    <m/>
    <m/>
    <m/>
    <m/>
    <m/>
    <m/>
    <m/>
    <n v="0"/>
  </r>
  <r>
    <x v="1"/>
    <x v="3"/>
    <x v="28"/>
    <x v="7"/>
    <n v="0"/>
    <n v="2006750"/>
    <n v="0"/>
    <n v="0"/>
    <n v="0"/>
    <n v="0"/>
    <n v="0"/>
    <n v="0"/>
    <n v="0"/>
    <n v="0"/>
    <n v="0"/>
    <n v="0"/>
    <n v="0"/>
    <n v="0"/>
    <m/>
    <n v="0"/>
    <n v="0"/>
    <n v="0"/>
    <n v="0"/>
    <n v="0"/>
    <n v="0"/>
    <m/>
    <m/>
    <m/>
    <m/>
    <m/>
    <m/>
    <m/>
    <m/>
    <m/>
    <n v="0"/>
  </r>
  <r>
    <x v="1"/>
    <x v="0"/>
    <x v="0"/>
    <x v="9"/>
    <n v="0"/>
    <n v="22252908"/>
    <n v="0"/>
    <n v="0"/>
    <n v="0"/>
    <n v="0"/>
    <n v="0"/>
    <n v="0"/>
    <n v="0"/>
    <n v="0"/>
    <n v="0"/>
    <n v="0"/>
    <n v="0"/>
    <n v="0"/>
    <m/>
    <n v="0"/>
    <n v="0"/>
    <n v="0"/>
    <n v="0"/>
    <n v="0"/>
    <n v="0"/>
    <m/>
    <m/>
    <m/>
    <m/>
    <m/>
    <m/>
    <m/>
    <m/>
    <m/>
    <n v="0"/>
  </r>
  <r>
    <x v="1"/>
    <x v="0"/>
    <x v="1"/>
    <x v="9"/>
    <n v="0"/>
    <n v="17998966"/>
    <n v="0"/>
    <n v="0"/>
    <n v="0"/>
    <n v="0"/>
    <n v="0"/>
    <n v="0"/>
    <n v="0"/>
    <n v="0"/>
    <n v="0"/>
    <n v="0"/>
    <n v="0"/>
    <n v="0"/>
    <m/>
    <n v="0"/>
    <n v="0"/>
    <n v="0"/>
    <n v="0"/>
    <n v="0"/>
    <n v="0"/>
    <m/>
    <m/>
    <m/>
    <m/>
    <m/>
    <m/>
    <m/>
    <m/>
    <m/>
    <n v="0"/>
  </r>
  <r>
    <x v="1"/>
    <x v="0"/>
    <x v="2"/>
    <x v="9"/>
    <n v="0"/>
    <n v="19257991"/>
    <n v="0"/>
    <n v="0"/>
    <n v="0"/>
    <n v="0"/>
    <n v="0"/>
    <n v="0"/>
    <n v="0"/>
    <n v="0"/>
    <n v="0"/>
    <n v="0"/>
    <n v="0"/>
    <n v="0"/>
    <m/>
    <n v="0"/>
    <n v="0"/>
    <n v="0"/>
    <n v="0"/>
    <n v="0"/>
    <n v="0"/>
    <m/>
    <m/>
    <m/>
    <m/>
    <m/>
    <m/>
    <m/>
    <m/>
    <m/>
    <n v="0"/>
  </r>
  <r>
    <x v="1"/>
    <x v="0"/>
    <x v="3"/>
    <x v="9"/>
    <n v="0"/>
    <n v="21586461"/>
    <n v="0"/>
    <n v="0"/>
    <n v="0"/>
    <n v="0"/>
    <n v="0"/>
    <n v="0"/>
    <n v="0"/>
    <n v="0"/>
    <n v="0"/>
    <n v="0"/>
    <n v="0"/>
    <n v="0"/>
    <m/>
    <n v="0"/>
    <n v="0"/>
    <n v="0"/>
    <n v="0"/>
    <n v="0"/>
    <n v="0"/>
    <m/>
    <m/>
    <m/>
    <m/>
    <m/>
    <m/>
    <m/>
    <m/>
    <m/>
    <n v="0"/>
  </r>
  <r>
    <x v="1"/>
    <x v="0"/>
    <x v="4"/>
    <x v="9"/>
    <n v="0"/>
    <n v="14354960"/>
    <n v="0"/>
    <n v="0"/>
    <n v="0"/>
    <n v="0"/>
    <n v="0"/>
    <n v="0"/>
    <n v="0"/>
    <n v="0"/>
    <n v="0"/>
    <n v="0"/>
    <n v="0"/>
    <n v="0"/>
    <m/>
    <n v="0"/>
    <n v="0"/>
    <n v="0"/>
    <n v="0"/>
    <n v="0"/>
    <n v="0"/>
    <m/>
    <m/>
    <m/>
    <m/>
    <m/>
    <m/>
    <m/>
    <m/>
    <m/>
    <n v="0"/>
  </r>
  <r>
    <x v="1"/>
    <x v="0"/>
    <x v="5"/>
    <x v="9"/>
    <n v="0"/>
    <n v="26766598"/>
    <n v="0"/>
    <n v="0"/>
    <n v="0"/>
    <n v="0"/>
    <n v="0"/>
    <n v="0"/>
    <n v="0"/>
    <n v="0"/>
    <n v="0"/>
    <n v="0"/>
    <n v="0"/>
    <n v="0"/>
    <m/>
    <n v="0"/>
    <n v="0"/>
    <n v="0"/>
    <n v="0"/>
    <n v="0"/>
    <n v="0"/>
    <m/>
    <m/>
    <m/>
    <m/>
    <m/>
    <m/>
    <m/>
    <m/>
    <m/>
    <n v="0"/>
  </r>
  <r>
    <x v="1"/>
    <x v="0"/>
    <x v="6"/>
    <x v="9"/>
    <n v="0"/>
    <n v="11446846"/>
    <n v="0"/>
    <n v="0"/>
    <n v="0"/>
    <n v="0"/>
    <n v="0"/>
    <n v="0"/>
    <n v="0"/>
    <n v="0"/>
    <n v="0"/>
    <n v="0"/>
    <n v="0"/>
    <n v="0"/>
    <m/>
    <n v="0"/>
    <n v="0"/>
    <n v="0"/>
    <n v="0"/>
    <n v="0"/>
    <n v="0"/>
    <m/>
    <m/>
    <m/>
    <m/>
    <m/>
    <m/>
    <m/>
    <m/>
    <m/>
    <n v="0"/>
  </r>
  <r>
    <x v="1"/>
    <x v="0"/>
    <x v="7"/>
    <x v="9"/>
    <n v="0"/>
    <n v="8971138"/>
    <n v="0"/>
    <n v="0"/>
    <n v="0"/>
    <n v="0"/>
    <n v="0"/>
    <n v="0"/>
    <n v="0"/>
    <n v="0"/>
    <n v="0"/>
    <n v="0"/>
    <n v="0"/>
    <n v="0"/>
    <m/>
    <n v="0"/>
    <n v="0"/>
    <n v="0"/>
    <n v="0"/>
    <n v="0"/>
    <n v="0"/>
    <m/>
    <m/>
    <m/>
    <m/>
    <m/>
    <m/>
    <m/>
    <m/>
    <m/>
    <n v="0"/>
  </r>
  <r>
    <x v="1"/>
    <x v="1"/>
    <x v="8"/>
    <x v="9"/>
    <n v="0"/>
    <n v="13223692"/>
    <n v="0"/>
    <n v="0"/>
    <n v="0"/>
    <n v="0"/>
    <n v="0"/>
    <n v="0"/>
    <n v="0"/>
    <n v="0"/>
    <n v="0"/>
    <n v="0"/>
    <n v="0"/>
    <n v="0"/>
    <m/>
    <n v="0"/>
    <n v="0"/>
    <n v="0"/>
    <n v="0"/>
    <n v="0"/>
    <n v="0"/>
    <m/>
    <m/>
    <m/>
    <m/>
    <m/>
    <m/>
    <m/>
    <m/>
    <m/>
    <n v="0"/>
  </r>
  <r>
    <x v="1"/>
    <x v="1"/>
    <x v="9"/>
    <x v="9"/>
    <n v="0"/>
    <n v="31536685"/>
    <n v="0"/>
    <n v="0"/>
    <n v="0"/>
    <n v="0"/>
    <n v="0"/>
    <n v="0"/>
    <n v="0"/>
    <n v="0"/>
    <n v="0"/>
    <n v="0"/>
    <n v="0"/>
    <n v="0"/>
    <m/>
    <n v="0"/>
    <n v="0"/>
    <n v="0"/>
    <n v="0"/>
    <n v="0"/>
    <n v="0"/>
    <m/>
    <m/>
    <m/>
    <m/>
    <m/>
    <m/>
    <m/>
    <m/>
    <m/>
    <n v="0"/>
  </r>
  <r>
    <x v="1"/>
    <x v="1"/>
    <x v="10"/>
    <x v="9"/>
    <n v="0"/>
    <n v="4040400"/>
    <n v="0"/>
    <n v="0"/>
    <n v="0"/>
    <n v="0"/>
    <n v="0"/>
    <n v="0"/>
    <n v="0"/>
    <n v="0"/>
    <n v="0"/>
    <n v="0"/>
    <n v="0"/>
    <n v="0"/>
    <m/>
    <n v="0"/>
    <n v="0"/>
    <n v="0"/>
    <n v="0"/>
    <n v="0"/>
    <n v="0"/>
    <m/>
    <m/>
    <m/>
    <m/>
    <m/>
    <m/>
    <m/>
    <m/>
    <m/>
    <n v="0"/>
  </r>
  <r>
    <x v="1"/>
    <x v="1"/>
    <x v="11"/>
    <x v="9"/>
    <n v="0"/>
    <n v="11814162"/>
    <n v="0"/>
    <n v="0"/>
    <n v="0"/>
    <n v="0"/>
    <n v="0"/>
    <n v="0"/>
    <n v="0"/>
    <n v="0"/>
    <n v="0"/>
    <n v="0"/>
    <n v="0"/>
    <n v="0"/>
    <m/>
    <n v="0"/>
    <n v="0"/>
    <n v="0"/>
    <n v="0"/>
    <n v="0"/>
    <n v="0"/>
    <m/>
    <m/>
    <m/>
    <m/>
    <m/>
    <m/>
    <m/>
    <m/>
    <m/>
    <n v="0"/>
  </r>
  <r>
    <x v="1"/>
    <x v="1"/>
    <x v="12"/>
    <x v="9"/>
    <n v="0"/>
    <n v="9825403"/>
    <n v="0"/>
    <n v="0"/>
    <n v="0"/>
    <n v="0"/>
    <n v="0"/>
    <n v="0"/>
    <n v="0"/>
    <n v="0"/>
    <n v="0"/>
    <n v="0"/>
    <n v="0"/>
    <n v="0"/>
    <m/>
    <n v="0"/>
    <n v="0"/>
    <n v="0"/>
    <n v="0"/>
    <n v="0"/>
    <n v="0"/>
    <m/>
    <m/>
    <m/>
    <m/>
    <m/>
    <m/>
    <m/>
    <m/>
    <m/>
    <n v="0"/>
  </r>
  <r>
    <x v="1"/>
    <x v="1"/>
    <x v="13"/>
    <x v="9"/>
    <n v="0"/>
    <n v="7322805"/>
    <n v="0"/>
    <n v="0"/>
    <n v="0"/>
    <n v="0"/>
    <n v="0"/>
    <n v="0"/>
    <n v="0"/>
    <n v="0"/>
    <n v="0"/>
    <n v="0"/>
    <n v="0"/>
    <n v="0"/>
    <m/>
    <n v="0"/>
    <n v="0"/>
    <n v="0"/>
    <n v="0"/>
    <n v="0"/>
    <n v="0"/>
    <m/>
    <m/>
    <m/>
    <m/>
    <m/>
    <m/>
    <m/>
    <m/>
    <m/>
    <n v="0"/>
  </r>
  <r>
    <x v="1"/>
    <x v="1"/>
    <x v="14"/>
    <x v="9"/>
    <n v="0"/>
    <n v="22132500"/>
    <n v="0"/>
    <n v="0"/>
    <n v="0"/>
    <n v="0"/>
    <n v="0"/>
    <n v="0"/>
    <n v="0"/>
    <n v="0"/>
    <n v="0"/>
    <n v="0"/>
    <n v="0"/>
    <n v="0"/>
    <m/>
    <n v="0"/>
    <n v="0"/>
    <n v="0"/>
    <n v="0"/>
    <n v="0"/>
    <n v="0"/>
    <m/>
    <m/>
    <m/>
    <m/>
    <m/>
    <m/>
    <m/>
    <m/>
    <m/>
    <n v="0"/>
  </r>
  <r>
    <x v="1"/>
    <x v="2"/>
    <x v="15"/>
    <x v="9"/>
    <n v="0"/>
    <n v="12117211"/>
    <n v="0"/>
    <n v="0"/>
    <n v="0"/>
    <n v="0"/>
    <n v="0"/>
    <n v="0"/>
    <n v="0"/>
    <n v="0"/>
    <n v="0"/>
    <n v="0"/>
    <n v="0"/>
    <n v="0"/>
    <m/>
    <n v="0"/>
    <n v="0"/>
    <n v="0"/>
    <n v="0"/>
    <n v="0"/>
    <n v="0"/>
    <m/>
    <m/>
    <m/>
    <m/>
    <m/>
    <m/>
    <m/>
    <m/>
    <m/>
    <n v="0"/>
  </r>
  <r>
    <x v="1"/>
    <x v="2"/>
    <x v="16"/>
    <x v="9"/>
    <n v="0"/>
    <n v="7508408"/>
    <n v="0"/>
    <n v="0"/>
    <n v="0"/>
    <n v="0"/>
    <n v="0"/>
    <n v="0"/>
    <n v="0"/>
    <n v="0"/>
    <n v="0"/>
    <n v="0"/>
    <n v="0"/>
    <n v="0"/>
    <m/>
    <n v="0"/>
    <n v="0"/>
    <n v="0"/>
    <n v="0"/>
    <n v="0"/>
    <n v="0"/>
    <m/>
    <m/>
    <m/>
    <m/>
    <m/>
    <m/>
    <m/>
    <m/>
    <m/>
    <n v="0"/>
  </r>
  <r>
    <x v="1"/>
    <x v="2"/>
    <x v="17"/>
    <x v="9"/>
    <n v="0"/>
    <n v="11525920"/>
    <n v="0"/>
    <n v="0"/>
    <n v="0"/>
    <n v="0"/>
    <n v="0"/>
    <n v="0"/>
    <n v="0"/>
    <n v="0"/>
    <n v="0"/>
    <n v="0"/>
    <n v="0"/>
    <n v="0"/>
    <m/>
    <n v="0"/>
    <n v="0"/>
    <n v="0"/>
    <n v="0"/>
    <n v="0"/>
    <n v="0"/>
    <m/>
    <m/>
    <m/>
    <m/>
    <m/>
    <m/>
    <m/>
    <m/>
    <m/>
    <n v="0"/>
  </r>
  <r>
    <x v="1"/>
    <x v="2"/>
    <x v="18"/>
    <x v="9"/>
    <n v="0"/>
    <n v="8373632"/>
    <n v="0"/>
    <n v="0"/>
    <n v="0"/>
    <n v="0"/>
    <n v="0"/>
    <n v="0"/>
    <n v="0"/>
    <n v="0"/>
    <n v="0"/>
    <n v="0"/>
    <n v="0"/>
    <n v="0"/>
    <m/>
    <n v="0"/>
    <n v="0"/>
    <n v="0"/>
    <n v="0"/>
    <n v="0"/>
    <n v="0"/>
    <m/>
    <m/>
    <m/>
    <m/>
    <m/>
    <m/>
    <m/>
    <m/>
    <m/>
    <n v="0"/>
  </r>
  <r>
    <x v="1"/>
    <x v="2"/>
    <x v="19"/>
    <x v="9"/>
    <n v="0"/>
    <n v="10916441"/>
    <n v="0"/>
    <n v="0"/>
    <n v="0"/>
    <n v="0"/>
    <n v="0"/>
    <n v="0"/>
    <n v="0"/>
    <n v="0"/>
    <n v="0"/>
    <n v="0"/>
    <n v="0"/>
    <n v="0"/>
    <m/>
    <n v="0"/>
    <n v="0"/>
    <n v="0"/>
    <n v="0"/>
    <n v="0"/>
    <n v="0"/>
    <m/>
    <m/>
    <m/>
    <m/>
    <m/>
    <m/>
    <m/>
    <m/>
    <m/>
    <n v="0"/>
  </r>
  <r>
    <x v="1"/>
    <x v="2"/>
    <x v="20"/>
    <x v="9"/>
    <n v="0"/>
    <n v="8126585"/>
    <n v="0"/>
    <n v="0"/>
    <n v="0"/>
    <n v="0"/>
    <n v="0"/>
    <n v="0"/>
    <n v="0"/>
    <n v="0"/>
    <n v="0"/>
    <n v="0"/>
    <n v="0"/>
    <n v="0"/>
    <m/>
    <n v="0"/>
    <n v="0"/>
    <n v="0"/>
    <n v="0"/>
    <n v="0"/>
    <n v="0"/>
    <m/>
    <m/>
    <m/>
    <m/>
    <m/>
    <m/>
    <m/>
    <m/>
    <m/>
    <n v="0"/>
  </r>
  <r>
    <x v="1"/>
    <x v="2"/>
    <x v="21"/>
    <x v="9"/>
    <n v="0"/>
    <n v="8036533"/>
    <n v="0"/>
    <n v="0"/>
    <n v="0"/>
    <n v="0"/>
    <n v="0"/>
    <n v="0"/>
    <n v="0"/>
    <n v="0"/>
    <n v="0"/>
    <n v="0"/>
    <n v="0"/>
    <n v="0"/>
    <m/>
    <n v="0"/>
    <n v="0"/>
    <n v="0"/>
    <n v="0"/>
    <n v="0"/>
    <n v="0"/>
    <m/>
    <m/>
    <m/>
    <m/>
    <m/>
    <m/>
    <m/>
    <m/>
    <m/>
    <n v="0"/>
  </r>
  <r>
    <x v="1"/>
    <x v="3"/>
    <x v="22"/>
    <x v="9"/>
    <n v="0"/>
    <n v="17094587"/>
    <n v="0"/>
    <n v="0"/>
    <n v="0"/>
    <n v="0"/>
    <n v="0"/>
    <n v="0"/>
    <n v="0"/>
    <n v="0"/>
    <n v="0"/>
    <n v="0"/>
    <n v="0"/>
    <n v="0"/>
    <m/>
    <n v="0"/>
    <n v="0"/>
    <n v="0"/>
    <n v="0"/>
    <n v="0"/>
    <n v="0"/>
    <m/>
    <m/>
    <m/>
    <m/>
    <m/>
    <m/>
    <m/>
    <m/>
    <m/>
    <n v="0"/>
  </r>
  <r>
    <x v="1"/>
    <x v="3"/>
    <x v="23"/>
    <x v="9"/>
    <n v="0"/>
    <n v="14184102"/>
    <n v="0"/>
    <n v="0"/>
    <n v="0"/>
    <n v="0"/>
    <n v="0"/>
    <n v="0"/>
    <n v="0"/>
    <n v="0"/>
    <n v="0"/>
    <n v="0"/>
    <n v="0"/>
    <n v="0"/>
    <m/>
    <n v="0"/>
    <n v="0"/>
    <n v="0"/>
    <n v="0"/>
    <n v="0"/>
    <n v="0"/>
    <m/>
    <m/>
    <m/>
    <m/>
    <m/>
    <m/>
    <m/>
    <m/>
    <m/>
    <n v="0"/>
  </r>
  <r>
    <x v="1"/>
    <x v="3"/>
    <x v="24"/>
    <x v="9"/>
    <n v="0"/>
    <n v="24540802"/>
    <n v="0"/>
    <n v="0"/>
    <n v="0"/>
    <n v="0"/>
    <n v="0"/>
    <n v="0"/>
    <n v="0"/>
    <n v="0"/>
    <n v="0"/>
    <n v="0"/>
    <n v="0"/>
    <n v="0"/>
    <m/>
    <n v="0"/>
    <n v="0"/>
    <n v="0"/>
    <n v="0"/>
    <n v="0"/>
    <n v="0"/>
    <m/>
    <m/>
    <m/>
    <m/>
    <m/>
    <m/>
    <m/>
    <m/>
    <m/>
    <n v="0"/>
  </r>
  <r>
    <x v="1"/>
    <x v="3"/>
    <x v="25"/>
    <x v="9"/>
    <n v="0"/>
    <n v="18465168"/>
    <n v="0"/>
    <n v="0"/>
    <n v="0"/>
    <n v="0"/>
    <n v="0"/>
    <n v="0"/>
    <n v="0"/>
    <n v="0"/>
    <n v="0"/>
    <n v="0"/>
    <n v="0"/>
    <n v="0"/>
    <m/>
    <n v="0"/>
    <n v="0"/>
    <n v="0"/>
    <n v="0"/>
    <n v="0"/>
    <n v="0"/>
    <m/>
    <m/>
    <m/>
    <m/>
    <m/>
    <m/>
    <m/>
    <m/>
    <m/>
    <n v="0"/>
  </r>
  <r>
    <x v="1"/>
    <x v="3"/>
    <x v="26"/>
    <x v="9"/>
    <n v="0"/>
    <n v="12600652"/>
    <n v="0"/>
    <n v="0"/>
    <n v="0"/>
    <n v="0"/>
    <n v="0"/>
    <n v="0"/>
    <n v="0"/>
    <n v="0"/>
    <n v="0"/>
    <n v="0"/>
    <n v="0"/>
    <n v="0"/>
    <m/>
    <n v="0"/>
    <n v="0"/>
    <n v="0"/>
    <n v="0"/>
    <n v="0"/>
    <n v="0"/>
    <m/>
    <m/>
    <m/>
    <m/>
    <m/>
    <m/>
    <m/>
    <m/>
    <m/>
    <n v="0"/>
  </r>
  <r>
    <x v="1"/>
    <x v="3"/>
    <x v="27"/>
    <x v="9"/>
    <n v="0"/>
    <n v="35658110"/>
    <n v="0"/>
    <n v="0"/>
    <n v="0"/>
    <n v="0"/>
    <n v="0"/>
    <n v="0"/>
    <n v="0"/>
    <n v="0"/>
    <n v="0"/>
    <n v="0"/>
    <n v="0"/>
    <n v="0"/>
    <m/>
    <n v="0"/>
    <n v="0"/>
    <n v="0"/>
    <n v="0"/>
    <n v="0"/>
    <n v="0"/>
    <m/>
    <m/>
    <m/>
    <m/>
    <m/>
    <m/>
    <m/>
    <m/>
    <m/>
    <n v="0"/>
  </r>
  <r>
    <x v="1"/>
    <x v="3"/>
    <x v="28"/>
    <x v="9"/>
    <n v="0"/>
    <n v="20563627"/>
    <n v="0"/>
    <n v="0"/>
    <n v="0"/>
    <n v="0"/>
    <n v="0"/>
    <n v="0"/>
    <n v="0"/>
    <n v="0"/>
    <n v="0"/>
    <n v="0"/>
    <n v="0"/>
    <n v="0"/>
    <m/>
    <n v="0"/>
    <n v="0"/>
    <n v="0"/>
    <n v="0"/>
    <n v="0"/>
    <n v="0"/>
    <m/>
    <m/>
    <m/>
    <m/>
    <m/>
    <m/>
    <m/>
    <m/>
    <m/>
    <n v="0"/>
  </r>
  <r>
    <x v="0"/>
    <x v="0"/>
    <x v="0"/>
    <x v="11"/>
    <m/>
    <m/>
    <m/>
    <m/>
    <m/>
    <m/>
    <m/>
    <m/>
    <m/>
    <m/>
    <m/>
    <n v="0"/>
    <n v="0"/>
    <n v="0"/>
    <m/>
    <n v="0"/>
    <n v="0"/>
    <n v="0"/>
    <n v="0"/>
    <n v="0"/>
    <n v="0"/>
    <n v="38.020000000000003"/>
    <n v="24.57"/>
    <m/>
    <m/>
    <m/>
    <m/>
    <m/>
    <m/>
    <m/>
    <n v="0"/>
  </r>
  <r>
    <x v="0"/>
    <x v="0"/>
    <x v="1"/>
    <x v="11"/>
    <m/>
    <m/>
    <m/>
    <m/>
    <m/>
    <m/>
    <m/>
    <m/>
    <m/>
    <m/>
    <m/>
    <n v="0"/>
    <n v="0"/>
    <n v="0"/>
    <m/>
    <n v="0"/>
    <n v="0"/>
    <n v="0"/>
    <n v="0"/>
    <n v="0"/>
    <n v="0"/>
    <n v="16.61"/>
    <n v="12.44"/>
    <m/>
    <m/>
    <m/>
    <m/>
    <m/>
    <m/>
    <m/>
    <n v="0"/>
  </r>
  <r>
    <x v="0"/>
    <x v="0"/>
    <x v="2"/>
    <x v="11"/>
    <m/>
    <m/>
    <m/>
    <m/>
    <m/>
    <m/>
    <m/>
    <m/>
    <m/>
    <m/>
    <m/>
    <n v="0"/>
    <n v="0"/>
    <n v="0"/>
    <m/>
    <n v="0"/>
    <n v="0"/>
    <n v="0"/>
    <n v="0"/>
    <n v="0"/>
    <n v="0"/>
    <n v="81.709999999999994"/>
    <n v="37.22"/>
    <m/>
    <m/>
    <m/>
    <m/>
    <m/>
    <m/>
    <m/>
    <n v="0"/>
  </r>
  <r>
    <x v="0"/>
    <x v="0"/>
    <x v="3"/>
    <x v="11"/>
    <m/>
    <m/>
    <m/>
    <m/>
    <m/>
    <m/>
    <m/>
    <m/>
    <m/>
    <m/>
    <m/>
    <n v="0"/>
    <n v="0"/>
    <n v="0"/>
    <m/>
    <n v="0"/>
    <n v="0"/>
    <n v="0"/>
    <n v="0"/>
    <n v="0"/>
    <n v="0"/>
    <n v="22.89"/>
    <n v="10.029999999999999"/>
    <m/>
    <m/>
    <m/>
    <m/>
    <m/>
    <m/>
    <m/>
    <n v="0"/>
  </r>
  <r>
    <x v="0"/>
    <x v="0"/>
    <x v="4"/>
    <x v="11"/>
    <m/>
    <m/>
    <m/>
    <m/>
    <m/>
    <m/>
    <m/>
    <m/>
    <m/>
    <m/>
    <m/>
    <n v="0"/>
    <n v="0"/>
    <n v="0"/>
    <m/>
    <n v="0"/>
    <n v="0"/>
    <n v="0"/>
    <n v="0"/>
    <n v="0"/>
    <n v="0"/>
    <n v="21.75"/>
    <n v="14.26"/>
    <m/>
    <m/>
    <m/>
    <m/>
    <m/>
    <m/>
    <m/>
    <n v="0"/>
  </r>
  <r>
    <x v="0"/>
    <x v="0"/>
    <x v="5"/>
    <x v="11"/>
    <m/>
    <m/>
    <m/>
    <m/>
    <m/>
    <m/>
    <m/>
    <m/>
    <m/>
    <m/>
    <m/>
    <n v="0"/>
    <n v="0"/>
    <n v="0"/>
    <m/>
    <n v="0"/>
    <n v="0"/>
    <n v="0"/>
    <n v="0"/>
    <n v="0"/>
    <n v="0"/>
    <n v="36.75"/>
    <n v="24.15"/>
    <m/>
    <m/>
    <m/>
    <m/>
    <m/>
    <m/>
    <m/>
    <n v="0"/>
  </r>
  <r>
    <x v="0"/>
    <x v="0"/>
    <x v="6"/>
    <x v="11"/>
    <m/>
    <m/>
    <m/>
    <m/>
    <m/>
    <m/>
    <m/>
    <m/>
    <m/>
    <m/>
    <m/>
    <n v="0"/>
    <n v="0"/>
    <n v="0"/>
    <m/>
    <n v="0"/>
    <n v="0"/>
    <n v="0"/>
    <n v="0"/>
    <n v="0"/>
    <n v="0"/>
    <n v="65.98"/>
    <n v="36.71"/>
    <m/>
    <m/>
    <m/>
    <m/>
    <m/>
    <m/>
    <m/>
    <n v="0"/>
  </r>
  <r>
    <x v="0"/>
    <x v="0"/>
    <x v="7"/>
    <x v="11"/>
    <m/>
    <m/>
    <m/>
    <m/>
    <m/>
    <m/>
    <m/>
    <m/>
    <m/>
    <m/>
    <m/>
    <n v="0"/>
    <n v="0"/>
    <n v="0"/>
    <m/>
    <n v="0"/>
    <n v="0"/>
    <n v="0"/>
    <n v="0"/>
    <n v="0"/>
    <n v="0"/>
    <n v="46.07"/>
    <n v="34.74"/>
    <m/>
    <m/>
    <m/>
    <m/>
    <m/>
    <m/>
    <m/>
    <n v="0"/>
  </r>
  <r>
    <x v="0"/>
    <x v="1"/>
    <x v="8"/>
    <x v="11"/>
    <m/>
    <m/>
    <m/>
    <m/>
    <m/>
    <m/>
    <m/>
    <m/>
    <m/>
    <m/>
    <m/>
    <n v="0"/>
    <n v="0"/>
    <n v="0"/>
    <m/>
    <n v="0"/>
    <n v="0"/>
    <n v="0"/>
    <n v="0"/>
    <n v="0"/>
    <n v="0"/>
    <n v="27.04"/>
    <n v="26.3"/>
    <m/>
    <m/>
    <m/>
    <m/>
    <m/>
    <m/>
    <m/>
    <n v="0"/>
  </r>
  <r>
    <x v="0"/>
    <x v="1"/>
    <x v="9"/>
    <x v="11"/>
    <m/>
    <m/>
    <m/>
    <m/>
    <m/>
    <m/>
    <m/>
    <m/>
    <m/>
    <m/>
    <m/>
    <n v="0"/>
    <n v="0"/>
    <n v="0"/>
    <m/>
    <n v="0"/>
    <n v="0"/>
    <n v="0"/>
    <n v="0"/>
    <n v="0"/>
    <n v="0"/>
    <n v="33.799999999999997"/>
    <n v="11.16"/>
    <m/>
    <m/>
    <m/>
    <m/>
    <m/>
    <m/>
    <m/>
    <n v="0"/>
  </r>
  <r>
    <x v="0"/>
    <x v="1"/>
    <x v="10"/>
    <x v="11"/>
    <m/>
    <m/>
    <m/>
    <m/>
    <m/>
    <m/>
    <m/>
    <m/>
    <m/>
    <m/>
    <m/>
    <n v="0"/>
    <n v="0"/>
    <n v="0"/>
    <m/>
    <n v="0"/>
    <n v="0"/>
    <n v="0"/>
    <n v="0"/>
    <n v="0"/>
    <n v="0"/>
    <n v="5.7"/>
    <n v="13.87"/>
    <m/>
    <m/>
    <m/>
    <m/>
    <m/>
    <m/>
    <m/>
    <n v="0"/>
  </r>
  <r>
    <x v="0"/>
    <x v="1"/>
    <x v="11"/>
    <x v="11"/>
    <m/>
    <m/>
    <m/>
    <m/>
    <m/>
    <m/>
    <m/>
    <m/>
    <m/>
    <m/>
    <m/>
    <n v="0"/>
    <n v="0"/>
    <n v="0"/>
    <m/>
    <n v="0"/>
    <n v="0"/>
    <n v="0"/>
    <n v="0"/>
    <n v="0"/>
    <n v="0"/>
    <n v="9.42"/>
    <n v="16.32"/>
    <m/>
    <m/>
    <m/>
    <m/>
    <m/>
    <m/>
    <m/>
    <n v="0"/>
  </r>
  <r>
    <x v="0"/>
    <x v="1"/>
    <x v="12"/>
    <x v="11"/>
    <m/>
    <m/>
    <m/>
    <m/>
    <m/>
    <m/>
    <m/>
    <m/>
    <m/>
    <m/>
    <m/>
    <n v="0"/>
    <n v="0"/>
    <n v="0"/>
    <m/>
    <n v="0"/>
    <n v="0"/>
    <n v="0"/>
    <n v="0"/>
    <n v="0"/>
    <n v="0"/>
    <n v="71.760000000000005"/>
    <n v="37.340000000000003"/>
    <m/>
    <m/>
    <m/>
    <m/>
    <m/>
    <m/>
    <m/>
    <n v="0"/>
  </r>
  <r>
    <x v="0"/>
    <x v="1"/>
    <x v="13"/>
    <x v="11"/>
    <m/>
    <m/>
    <m/>
    <m/>
    <m/>
    <m/>
    <m/>
    <m/>
    <m/>
    <m/>
    <m/>
    <n v="0"/>
    <n v="0"/>
    <n v="0"/>
    <m/>
    <n v="0"/>
    <n v="0"/>
    <n v="0"/>
    <n v="0"/>
    <n v="0"/>
    <n v="0"/>
    <n v="23.03"/>
    <n v="30.15"/>
    <m/>
    <m/>
    <m/>
    <m/>
    <m/>
    <m/>
    <m/>
    <n v="0"/>
  </r>
  <r>
    <x v="0"/>
    <x v="1"/>
    <x v="14"/>
    <x v="11"/>
    <m/>
    <m/>
    <m/>
    <m/>
    <m/>
    <m/>
    <m/>
    <m/>
    <m/>
    <m/>
    <m/>
    <n v="0"/>
    <n v="0"/>
    <n v="0"/>
    <m/>
    <n v="0"/>
    <n v="0"/>
    <n v="0"/>
    <n v="0"/>
    <n v="0"/>
    <n v="0"/>
    <n v="44.88"/>
    <n v="32.04"/>
    <m/>
    <m/>
    <m/>
    <m/>
    <m/>
    <m/>
    <m/>
    <n v="0"/>
  </r>
  <r>
    <x v="0"/>
    <x v="2"/>
    <x v="15"/>
    <x v="11"/>
    <m/>
    <m/>
    <m/>
    <m/>
    <m/>
    <m/>
    <m/>
    <m/>
    <m/>
    <m/>
    <m/>
    <n v="0"/>
    <n v="0"/>
    <n v="0"/>
    <m/>
    <n v="0"/>
    <n v="0"/>
    <n v="0"/>
    <n v="0"/>
    <n v="0"/>
    <n v="0"/>
    <n v="13.86"/>
    <n v="19.41"/>
    <m/>
    <m/>
    <m/>
    <m/>
    <m/>
    <m/>
    <m/>
    <n v="0"/>
  </r>
  <r>
    <x v="0"/>
    <x v="2"/>
    <x v="16"/>
    <x v="11"/>
    <m/>
    <m/>
    <m/>
    <m/>
    <m/>
    <m/>
    <m/>
    <m/>
    <m/>
    <m/>
    <m/>
    <n v="0"/>
    <n v="0"/>
    <n v="0"/>
    <m/>
    <n v="0"/>
    <n v="0"/>
    <n v="0"/>
    <n v="0"/>
    <n v="0"/>
    <n v="0"/>
    <n v="26.91"/>
    <n v="25.04"/>
    <m/>
    <m/>
    <m/>
    <m/>
    <m/>
    <m/>
    <m/>
    <n v="0"/>
  </r>
  <r>
    <x v="0"/>
    <x v="2"/>
    <x v="17"/>
    <x v="11"/>
    <m/>
    <m/>
    <m/>
    <m/>
    <m/>
    <m/>
    <m/>
    <m/>
    <m/>
    <m/>
    <m/>
    <n v="0"/>
    <n v="0"/>
    <n v="0"/>
    <m/>
    <n v="0"/>
    <n v="0"/>
    <n v="0"/>
    <n v="0"/>
    <n v="0"/>
    <n v="0"/>
    <n v="25.12"/>
    <n v="25.49"/>
    <m/>
    <m/>
    <m/>
    <m/>
    <m/>
    <m/>
    <m/>
    <n v="0"/>
  </r>
  <r>
    <x v="0"/>
    <x v="2"/>
    <x v="18"/>
    <x v="11"/>
    <m/>
    <m/>
    <m/>
    <m/>
    <m/>
    <m/>
    <m/>
    <m/>
    <m/>
    <m/>
    <m/>
    <n v="0"/>
    <n v="0"/>
    <n v="0"/>
    <m/>
    <n v="0"/>
    <n v="0"/>
    <n v="0"/>
    <n v="0"/>
    <n v="0"/>
    <n v="0"/>
    <n v="9.44"/>
    <n v="29.54"/>
    <m/>
    <m/>
    <m/>
    <m/>
    <m/>
    <m/>
    <m/>
    <n v="0"/>
  </r>
  <r>
    <x v="0"/>
    <x v="2"/>
    <x v="19"/>
    <x v="11"/>
    <m/>
    <m/>
    <m/>
    <m/>
    <m/>
    <m/>
    <m/>
    <m/>
    <m/>
    <m/>
    <m/>
    <n v="0"/>
    <n v="0"/>
    <n v="0"/>
    <m/>
    <n v="0"/>
    <n v="0"/>
    <n v="0"/>
    <n v="0"/>
    <n v="0"/>
    <n v="0"/>
    <n v="7.78"/>
    <n v="36.909999999999997"/>
    <m/>
    <m/>
    <m/>
    <m/>
    <m/>
    <m/>
    <m/>
    <n v="0"/>
  </r>
  <r>
    <x v="0"/>
    <x v="2"/>
    <x v="20"/>
    <x v="11"/>
    <m/>
    <m/>
    <m/>
    <m/>
    <m/>
    <m/>
    <m/>
    <m/>
    <m/>
    <m/>
    <m/>
    <n v="0"/>
    <n v="0"/>
    <n v="0"/>
    <m/>
    <n v="0"/>
    <n v="0"/>
    <n v="0"/>
    <n v="0"/>
    <n v="0"/>
    <n v="0"/>
    <n v="6.98"/>
    <n v="28.38"/>
    <m/>
    <m/>
    <m/>
    <m/>
    <m/>
    <m/>
    <m/>
    <n v="0"/>
  </r>
  <r>
    <x v="0"/>
    <x v="2"/>
    <x v="21"/>
    <x v="11"/>
    <m/>
    <m/>
    <m/>
    <m/>
    <m/>
    <m/>
    <m/>
    <m/>
    <m/>
    <m/>
    <m/>
    <n v="0"/>
    <n v="0"/>
    <n v="0"/>
    <m/>
    <n v="0"/>
    <n v="0"/>
    <n v="0"/>
    <n v="0"/>
    <n v="0"/>
    <n v="0"/>
    <n v="17.72"/>
    <n v="36.409999999999997"/>
    <m/>
    <m/>
    <m/>
    <m/>
    <m/>
    <m/>
    <m/>
    <n v="0"/>
  </r>
  <r>
    <x v="0"/>
    <x v="3"/>
    <x v="22"/>
    <x v="11"/>
    <m/>
    <m/>
    <m/>
    <m/>
    <m/>
    <m/>
    <m/>
    <m/>
    <m/>
    <m/>
    <m/>
    <n v="0"/>
    <n v="0"/>
    <n v="0"/>
    <m/>
    <n v="0"/>
    <n v="0"/>
    <n v="0"/>
    <n v="0"/>
    <n v="0"/>
    <n v="0"/>
    <n v="20.84"/>
    <n v="32.82"/>
    <m/>
    <m/>
    <m/>
    <m/>
    <m/>
    <m/>
    <m/>
    <n v="0"/>
  </r>
  <r>
    <x v="0"/>
    <x v="3"/>
    <x v="23"/>
    <x v="11"/>
    <m/>
    <m/>
    <m/>
    <m/>
    <m/>
    <m/>
    <m/>
    <m/>
    <m/>
    <m/>
    <m/>
    <n v="0"/>
    <n v="0"/>
    <n v="0"/>
    <m/>
    <n v="0"/>
    <n v="0"/>
    <n v="0"/>
    <n v="0"/>
    <n v="0"/>
    <n v="0"/>
    <n v="68.62"/>
    <n v="38.130000000000003"/>
    <m/>
    <m/>
    <m/>
    <m/>
    <m/>
    <m/>
    <m/>
    <n v="0"/>
  </r>
  <r>
    <x v="0"/>
    <x v="3"/>
    <x v="24"/>
    <x v="11"/>
    <m/>
    <m/>
    <m/>
    <m/>
    <m/>
    <m/>
    <m/>
    <m/>
    <m/>
    <m/>
    <m/>
    <n v="0"/>
    <n v="0"/>
    <n v="0"/>
    <m/>
    <n v="0"/>
    <n v="0"/>
    <n v="0"/>
    <n v="0"/>
    <n v="0"/>
    <n v="0"/>
    <n v="36.54"/>
    <n v="36.72"/>
    <m/>
    <m/>
    <m/>
    <m/>
    <m/>
    <m/>
    <m/>
    <n v="0"/>
  </r>
  <r>
    <x v="0"/>
    <x v="3"/>
    <x v="25"/>
    <x v="11"/>
    <m/>
    <m/>
    <m/>
    <m/>
    <m/>
    <m/>
    <m/>
    <m/>
    <m/>
    <m/>
    <m/>
    <n v="0"/>
    <n v="0"/>
    <n v="0"/>
    <m/>
    <n v="0"/>
    <n v="0"/>
    <n v="0"/>
    <n v="0"/>
    <n v="0"/>
    <n v="0"/>
    <n v="28.31"/>
    <n v="28.62"/>
    <m/>
    <m/>
    <m/>
    <m/>
    <m/>
    <m/>
    <m/>
    <n v="0"/>
  </r>
  <r>
    <x v="0"/>
    <x v="3"/>
    <x v="26"/>
    <x v="11"/>
    <m/>
    <m/>
    <m/>
    <m/>
    <m/>
    <m/>
    <m/>
    <m/>
    <m/>
    <m/>
    <m/>
    <n v="0"/>
    <n v="0"/>
    <n v="0"/>
    <m/>
    <n v="0"/>
    <n v="0"/>
    <n v="0"/>
    <n v="0"/>
    <n v="0"/>
    <n v="0"/>
    <n v="42.43"/>
    <n v="36.96"/>
    <m/>
    <m/>
    <m/>
    <m/>
    <m/>
    <m/>
    <m/>
    <n v="0"/>
  </r>
  <r>
    <x v="0"/>
    <x v="3"/>
    <x v="27"/>
    <x v="11"/>
    <m/>
    <m/>
    <m/>
    <m/>
    <m/>
    <m/>
    <m/>
    <m/>
    <m/>
    <m/>
    <m/>
    <n v="0"/>
    <n v="0"/>
    <n v="0"/>
    <m/>
    <n v="0"/>
    <n v="0"/>
    <n v="0"/>
    <n v="0"/>
    <n v="0"/>
    <n v="0"/>
    <n v="20.46"/>
    <n v="40.71"/>
    <m/>
    <m/>
    <m/>
    <m/>
    <m/>
    <m/>
    <m/>
    <n v="0"/>
  </r>
  <r>
    <x v="0"/>
    <x v="3"/>
    <x v="28"/>
    <x v="11"/>
    <m/>
    <m/>
    <m/>
    <m/>
    <m/>
    <m/>
    <m/>
    <m/>
    <m/>
    <m/>
    <m/>
    <n v="0"/>
    <n v="0"/>
    <n v="0"/>
    <m/>
    <n v="0"/>
    <n v="0"/>
    <n v="0"/>
    <n v="0"/>
    <n v="0"/>
    <n v="0"/>
    <n v="30.98"/>
    <n v="41.76"/>
    <m/>
    <m/>
    <m/>
    <m/>
    <m/>
    <m/>
    <m/>
    <n v="0"/>
  </r>
  <r>
    <x v="1"/>
    <x v="0"/>
    <x v="0"/>
    <x v="11"/>
    <m/>
    <m/>
    <m/>
    <m/>
    <m/>
    <m/>
    <m/>
    <m/>
    <m/>
    <m/>
    <m/>
    <n v="0"/>
    <n v="0"/>
    <n v="0"/>
    <m/>
    <n v="0"/>
    <n v="0"/>
    <n v="0"/>
    <n v="0"/>
    <n v="0"/>
    <n v="0"/>
    <n v="36.380000000000003"/>
    <n v="24.45"/>
    <m/>
    <m/>
    <m/>
    <m/>
    <m/>
    <m/>
    <m/>
    <n v="0"/>
  </r>
  <r>
    <x v="1"/>
    <x v="0"/>
    <x v="1"/>
    <x v="11"/>
    <m/>
    <m/>
    <m/>
    <m/>
    <m/>
    <m/>
    <m/>
    <m/>
    <m/>
    <m/>
    <m/>
    <n v="0"/>
    <n v="0"/>
    <n v="0"/>
    <m/>
    <n v="0"/>
    <n v="0"/>
    <n v="0"/>
    <n v="0"/>
    <n v="0"/>
    <n v="0"/>
    <n v="15.56"/>
    <n v="12.13"/>
    <m/>
    <m/>
    <m/>
    <m/>
    <m/>
    <m/>
    <m/>
    <n v="0"/>
  </r>
  <r>
    <x v="1"/>
    <x v="0"/>
    <x v="2"/>
    <x v="11"/>
    <m/>
    <m/>
    <m/>
    <m/>
    <m/>
    <m/>
    <m/>
    <m/>
    <m/>
    <m/>
    <m/>
    <n v="0"/>
    <n v="0"/>
    <n v="0"/>
    <m/>
    <n v="0"/>
    <n v="0"/>
    <n v="0"/>
    <n v="0"/>
    <n v="0"/>
    <n v="0"/>
    <n v="78.180000000000007"/>
    <n v="37.090000000000003"/>
    <m/>
    <m/>
    <m/>
    <m/>
    <m/>
    <m/>
    <m/>
    <n v="0"/>
  </r>
  <r>
    <x v="1"/>
    <x v="0"/>
    <x v="3"/>
    <x v="11"/>
    <m/>
    <m/>
    <m/>
    <m/>
    <m/>
    <m/>
    <m/>
    <m/>
    <m/>
    <m/>
    <m/>
    <n v="0"/>
    <n v="0"/>
    <n v="0"/>
    <m/>
    <n v="0"/>
    <n v="0"/>
    <n v="0"/>
    <n v="0"/>
    <n v="0"/>
    <n v="0"/>
    <n v="23.83"/>
    <n v="10.16"/>
    <m/>
    <m/>
    <m/>
    <m/>
    <m/>
    <m/>
    <m/>
    <n v="0"/>
  </r>
  <r>
    <x v="1"/>
    <x v="0"/>
    <x v="4"/>
    <x v="11"/>
    <m/>
    <m/>
    <m/>
    <m/>
    <m/>
    <m/>
    <m/>
    <m/>
    <m/>
    <m/>
    <m/>
    <n v="0"/>
    <n v="0"/>
    <n v="0"/>
    <m/>
    <n v="0"/>
    <n v="0"/>
    <n v="0"/>
    <n v="0"/>
    <n v="0"/>
    <n v="0"/>
    <n v="30.95"/>
    <n v="14.17"/>
    <m/>
    <m/>
    <m/>
    <m/>
    <m/>
    <m/>
    <m/>
    <n v="0"/>
  </r>
  <r>
    <x v="1"/>
    <x v="0"/>
    <x v="5"/>
    <x v="11"/>
    <m/>
    <m/>
    <m/>
    <m/>
    <m/>
    <m/>
    <m/>
    <m/>
    <m/>
    <m/>
    <m/>
    <n v="0"/>
    <n v="0"/>
    <n v="0"/>
    <m/>
    <n v="0"/>
    <n v="0"/>
    <n v="0"/>
    <n v="0"/>
    <n v="0"/>
    <n v="0"/>
    <n v="35.08"/>
    <n v="23.83"/>
    <m/>
    <m/>
    <m/>
    <m/>
    <m/>
    <m/>
    <m/>
    <n v="0"/>
  </r>
  <r>
    <x v="1"/>
    <x v="0"/>
    <x v="6"/>
    <x v="11"/>
    <m/>
    <m/>
    <m/>
    <m/>
    <m/>
    <m/>
    <m/>
    <m/>
    <m/>
    <m/>
    <m/>
    <n v="0"/>
    <n v="0"/>
    <n v="0"/>
    <m/>
    <n v="0"/>
    <n v="0"/>
    <n v="0"/>
    <n v="0"/>
    <n v="0"/>
    <n v="0"/>
    <n v="62.57"/>
    <n v="36.590000000000003"/>
    <m/>
    <m/>
    <m/>
    <m/>
    <m/>
    <m/>
    <m/>
    <n v="0"/>
  </r>
  <r>
    <x v="1"/>
    <x v="0"/>
    <x v="7"/>
    <x v="11"/>
    <m/>
    <m/>
    <m/>
    <m/>
    <m/>
    <m/>
    <m/>
    <m/>
    <m/>
    <m/>
    <m/>
    <n v="0"/>
    <n v="0"/>
    <n v="0"/>
    <m/>
    <n v="0"/>
    <n v="0"/>
    <n v="0"/>
    <n v="0"/>
    <n v="0"/>
    <n v="0"/>
    <n v="46.39"/>
    <n v="36"/>
    <m/>
    <m/>
    <m/>
    <m/>
    <m/>
    <m/>
    <m/>
    <n v="0"/>
  </r>
  <r>
    <x v="1"/>
    <x v="1"/>
    <x v="8"/>
    <x v="11"/>
    <m/>
    <m/>
    <m/>
    <m/>
    <m/>
    <m/>
    <m/>
    <m/>
    <m/>
    <m/>
    <m/>
    <n v="0"/>
    <n v="0"/>
    <n v="0"/>
    <m/>
    <n v="0"/>
    <n v="0"/>
    <n v="0"/>
    <n v="0"/>
    <n v="0"/>
    <n v="0"/>
    <n v="25.67"/>
    <n v="26.09"/>
    <m/>
    <m/>
    <m/>
    <m/>
    <m/>
    <m/>
    <m/>
    <n v="0"/>
  </r>
  <r>
    <x v="1"/>
    <x v="1"/>
    <x v="9"/>
    <x v="11"/>
    <m/>
    <m/>
    <m/>
    <m/>
    <m/>
    <m/>
    <m/>
    <m/>
    <m/>
    <m/>
    <m/>
    <n v="0"/>
    <n v="0"/>
    <n v="0"/>
    <m/>
    <n v="0"/>
    <n v="0"/>
    <n v="0"/>
    <n v="0"/>
    <n v="0"/>
    <n v="0"/>
    <n v="34.79"/>
    <n v="11.39"/>
    <m/>
    <m/>
    <m/>
    <m/>
    <m/>
    <m/>
    <m/>
    <n v="0"/>
  </r>
  <r>
    <x v="1"/>
    <x v="1"/>
    <x v="10"/>
    <x v="11"/>
    <m/>
    <m/>
    <m/>
    <m/>
    <m/>
    <m/>
    <m/>
    <m/>
    <m/>
    <m/>
    <m/>
    <n v="0"/>
    <n v="0"/>
    <n v="0"/>
    <m/>
    <n v="0"/>
    <n v="0"/>
    <n v="0"/>
    <n v="0"/>
    <n v="0"/>
    <n v="0"/>
    <n v="5.56"/>
    <n v="13.84"/>
    <m/>
    <m/>
    <m/>
    <m/>
    <m/>
    <m/>
    <m/>
    <n v="0"/>
  </r>
  <r>
    <x v="1"/>
    <x v="1"/>
    <x v="11"/>
    <x v="11"/>
    <m/>
    <m/>
    <m/>
    <m/>
    <m/>
    <m/>
    <m/>
    <m/>
    <m/>
    <m/>
    <m/>
    <n v="0"/>
    <n v="0"/>
    <n v="0"/>
    <m/>
    <n v="0"/>
    <n v="0"/>
    <n v="0"/>
    <n v="0"/>
    <n v="0"/>
    <n v="0"/>
    <n v="9.3000000000000007"/>
    <n v="16"/>
    <m/>
    <m/>
    <m/>
    <m/>
    <m/>
    <m/>
    <m/>
    <n v="0"/>
  </r>
  <r>
    <x v="1"/>
    <x v="1"/>
    <x v="12"/>
    <x v="11"/>
    <m/>
    <m/>
    <m/>
    <m/>
    <m/>
    <m/>
    <m/>
    <m/>
    <m/>
    <m/>
    <m/>
    <n v="0"/>
    <n v="0"/>
    <n v="0"/>
    <m/>
    <n v="0"/>
    <n v="0"/>
    <n v="0"/>
    <n v="0"/>
    <n v="0"/>
    <n v="0"/>
    <n v="73.62"/>
    <n v="37.64"/>
    <m/>
    <m/>
    <m/>
    <m/>
    <m/>
    <m/>
    <m/>
    <n v="0"/>
  </r>
  <r>
    <x v="1"/>
    <x v="1"/>
    <x v="13"/>
    <x v="11"/>
    <m/>
    <m/>
    <m/>
    <m/>
    <m/>
    <m/>
    <m/>
    <m/>
    <m/>
    <m/>
    <m/>
    <n v="0"/>
    <n v="0"/>
    <n v="0"/>
    <m/>
    <n v="0"/>
    <n v="0"/>
    <n v="0"/>
    <n v="0"/>
    <n v="0"/>
    <n v="0"/>
    <n v="23.38"/>
    <n v="30.46"/>
    <m/>
    <m/>
    <m/>
    <m/>
    <m/>
    <m/>
    <m/>
    <n v="0"/>
  </r>
  <r>
    <x v="1"/>
    <x v="1"/>
    <x v="14"/>
    <x v="11"/>
    <m/>
    <m/>
    <m/>
    <m/>
    <m/>
    <m/>
    <m/>
    <m/>
    <m/>
    <m/>
    <m/>
    <n v="0"/>
    <n v="0"/>
    <n v="0"/>
    <m/>
    <n v="0"/>
    <n v="0"/>
    <n v="0"/>
    <n v="0"/>
    <n v="0"/>
    <n v="0"/>
    <n v="48.16"/>
    <n v="32.6"/>
    <m/>
    <m/>
    <m/>
    <m/>
    <m/>
    <m/>
    <m/>
    <n v="0"/>
  </r>
  <r>
    <x v="1"/>
    <x v="2"/>
    <x v="15"/>
    <x v="11"/>
    <m/>
    <m/>
    <m/>
    <m/>
    <m/>
    <m/>
    <m/>
    <m/>
    <m/>
    <m/>
    <m/>
    <n v="0"/>
    <n v="0"/>
    <n v="0"/>
    <m/>
    <n v="0"/>
    <n v="0"/>
    <n v="0"/>
    <n v="0"/>
    <n v="0"/>
    <n v="0"/>
    <n v="13.88"/>
    <n v="19.899999999999999"/>
    <m/>
    <m/>
    <m/>
    <m/>
    <m/>
    <m/>
    <m/>
    <n v="0"/>
  </r>
  <r>
    <x v="1"/>
    <x v="2"/>
    <x v="16"/>
    <x v="11"/>
    <m/>
    <m/>
    <m/>
    <m/>
    <m/>
    <m/>
    <m/>
    <m/>
    <m/>
    <m/>
    <m/>
    <n v="0"/>
    <n v="0"/>
    <n v="0"/>
    <m/>
    <n v="0"/>
    <n v="0"/>
    <n v="0"/>
    <n v="0"/>
    <n v="0"/>
    <n v="0"/>
    <n v="26.36"/>
    <n v="26.05"/>
    <m/>
    <m/>
    <m/>
    <m/>
    <m/>
    <m/>
    <m/>
    <n v="0"/>
  </r>
  <r>
    <x v="1"/>
    <x v="2"/>
    <x v="17"/>
    <x v="11"/>
    <m/>
    <m/>
    <m/>
    <m/>
    <m/>
    <m/>
    <m/>
    <m/>
    <m/>
    <m/>
    <m/>
    <n v="0"/>
    <n v="0"/>
    <n v="0"/>
    <m/>
    <n v="0"/>
    <n v="0"/>
    <n v="0"/>
    <n v="0"/>
    <n v="0"/>
    <n v="0"/>
    <n v="25.04"/>
    <n v="24.83"/>
    <m/>
    <m/>
    <m/>
    <m/>
    <m/>
    <m/>
    <m/>
    <n v="0"/>
  </r>
  <r>
    <x v="1"/>
    <x v="2"/>
    <x v="18"/>
    <x v="11"/>
    <m/>
    <m/>
    <m/>
    <m/>
    <m/>
    <m/>
    <m/>
    <m/>
    <m/>
    <m/>
    <m/>
    <n v="0"/>
    <n v="0"/>
    <n v="0"/>
    <m/>
    <n v="0"/>
    <n v="0"/>
    <n v="0"/>
    <n v="0"/>
    <n v="0"/>
    <n v="0"/>
    <n v="9.69"/>
    <n v="29.85"/>
    <m/>
    <m/>
    <m/>
    <m/>
    <m/>
    <m/>
    <m/>
    <n v="0"/>
  </r>
  <r>
    <x v="1"/>
    <x v="2"/>
    <x v="19"/>
    <x v="11"/>
    <m/>
    <m/>
    <m/>
    <m/>
    <m/>
    <m/>
    <m/>
    <m/>
    <m/>
    <m/>
    <m/>
    <n v="0"/>
    <n v="0"/>
    <n v="0"/>
    <m/>
    <n v="0"/>
    <n v="0"/>
    <n v="0"/>
    <n v="0"/>
    <n v="0"/>
    <n v="0"/>
    <n v="7.83"/>
    <n v="37.909999999999997"/>
    <m/>
    <m/>
    <m/>
    <m/>
    <m/>
    <m/>
    <m/>
    <n v="0"/>
  </r>
  <r>
    <x v="1"/>
    <x v="2"/>
    <x v="20"/>
    <x v="11"/>
    <m/>
    <m/>
    <m/>
    <m/>
    <m/>
    <m/>
    <m/>
    <m/>
    <m/>
    <m/>
    <m/>
    <n v="0"/>
    <n v="0"/>
    <n v="0"/>
    <m/>
    <n v="0"/>
    <n v="0"/>
    <n v="0"/>
    <n v="0"/>
    <n v="0"/>
    <n v="0"/>
    <n v="7.04"/>
    <n v="28.78"/>
    <m/>
    <m/>
    <m/>
    <m/>
    <m/>
    <m/>
    <m/>
    <n v="0"/>
  </r>
  <r>
    <x v="1"/>
    <x v="2"/>
    <x v="21"/>
    <x v="11"/>
    <m/>
    <m/>
    <m/>
    <m/>
    <m/>
    <m/>
    <m/>
    <m/>
    <m/>
    <m/>
    <m/>
    <n v="0"/>
    <n v="0"/>
    <n v="0"/>
    <m/>
    <n v="0"/>
    <n v="0"/>
    <n v="0"/>
    <n v="0"/>
    <n v="0"/>
    <n v="0"/>
    <n v="19.66"/>
    <n v="36.76"/>
    <m/>
    <m/>
    <m/>
    <m/>
    <m/>
    <m/>
    <m/>
    <n v="0"/>
  </r>
  <r>
    <x v="1"/>
    <x v="3"/>
    <x v="22"/>
    <x v="11"/>
    <m/>
    <m/>
    <m/>
    <m/>
    <m/>
    <m/>
    <m/>
    <m/>
    <m/>
    <m/>
    <m/>
    <n v="0"/>
    <n v="0"/>
    <n v="0"/>
    <m/>
    <n v="0"/>
    <n v="0"/>
    <n v="0"/>
    <n v="0"/>
    <n v="0"/>
    <n v="0"/>
    <n v="22.32"/>
    <n v="33.25"/>
    <m/>
    <m/>
    <m/>
    <m/>
    <m/>
    <m/>
    <m/>
    <n v="0"/>
  </r>
  <r>
    <x v="1"/>
    <x v="3"/>
    <x v="23"/>
    <x v="11"/>
    <m/>
    <m/>
    <m/>
    <m/>
    <m/>
    <m/>
    <m/>
    <m/>
    <m/>
    <m/>
    <m/>
    <n v="0"/>
    <n v="0"/>
    <n v="0"/>
    <m/>
    <n v="0"/>
    <n v="0"/>
    <n v="0"/>
    <n v="0"/>
    <n v="0"/>
    <n v="0"/>
    <n v="76.75"/>
    <n v="38.729999999999997"/>
    <m/>
    <m/>
    <m/>
    <m/>
    <m/>
    <m/>
    <m/>
    <n v="0"/>
  </r>
  <r>
    <x v="1"/>
    <x v="3"/>
    <x v="24"/>
    <x v="11"/>
    <m/>
    <m/>
    <m/>
    <m/>
    <m/>
    <m/>
    <m/>
    <m/>
    <m/>
    <m/>
    <m/>
    <n v="0"/>
    <n v="0"/>
    <n v="0"/>
    <m/>
    <n v="0"/>
    <n v="0"/>
    <n v="0"/>
    <n v="0"/>
    <n v="0"/>
    <n v="0"/>
    <n v="41.17"/>
    <n v="37.18"/>
    <m/>
    <m/>
    <m/>
    <m/>
    <m/>
    <m/>
    <m/>
    <n v="0"/>
  </r>
  <r>
    <x v="1"/>
    <x v="3"/>
    <x v="25"/>
    <x v="11"/>
    <m/>
    <m/>
    <m/>
    <m/>
    <m/>
    <m/>
    <m/>
    <m/>
    <m/>
    <m/>
    <m/>
    <n v="0"/>
    <n v="0"/>
    <n v="0"/>
    <m/>
    <n v="0"/>
    <n v="0"/>
    <n v="0"/>
    <n v="0"/>
    <n v="0"/>
    <n v="0"/>
    <n v="28.38"/>
    <n v="28.81"/>
    <m/>
    <m/>
    <m/>
    <m/>
    <m/>
    <m/>
    <m/>
    <n v="0"/>
  </r>
  <r>
    <x v="1"/>
    <x v="3"/>
    <x v="26"/>
    <x v="11"/>
    <m/>
    <m/>
    <m/>
    <m/>
    <m/>
    <m/>
    <m/>
    <m/>
    <m/>
    <m/>
    <m/>
    <n v="0"/>
    <n v="0"/>
    <n v="0"/>
    <m/>
    <n v="0"/>
    <n v="0"/>
    <n v="0"/>
    <n v="0"/>
    <n v="0"/>
    <n v="0"/>
    <n v="40.78"/>
    <n v="36.26"/>
    <m/>
    <m/>
    <m/>
    <m/>
    <m/>
    <m/>
    <m/>
    <n v="0"/>
  </r>
  <r>
    <x v="1"/>
    <x v="3"/>
    <x v="27"/>
    <x v="11"/>
    <m/>
    <m/>
    <m/>
    <m/>
    <m/>
    <m/>
    <m/>
    <m/>
    <m/>
    <m/>
    <m/>
    <n v="0"/>
    <n v="0"/>
    <n v="0"/>
    <m/>
    <n v="0"/>
    <n v="0"/>
    <n v="0"/>
    <n v="0"/>
    <n v="0"/>
    <n v="0"/>
    <n v="21.31"/>
    <n v="41.66"/>
    <m/>
    <m/>
    <m/>
    <m/>
    <m/>
    <m/>
    <m/>
    <n v="0"/>
  </r>
  <r>
    <x v="1"/>
    <x v="3"/>
    <x v="28"/>
    <x v="11"/>
    <m/>
    <m/>
    <m/>
    <m/>
    <m/>
    <m/>
    <m/>
    <m/>
    <m/>
    <m/>
    <m/>
    <n v="0"/>
    <n v="0"/>
    <n v="0"/>
    <m/>
    <n v="0"/>
    <n v="0"/>
    <n v="0"/>
    <n v="0"/>
    <n v="0"/>
    <n v="0"/>
    <n v="30.83"/>
    <n v="40.590000000000003"/>
    <m/>
    <m/>
    <m/>
    <m/>
    <m/>
    <m/>
    <m/>
    <n v="0"/>
  </r>
  <r>
    <x v="1"/>
    <x v="0"/>
    <x v="0"/>
    <x v="3"/>
    <m/>
    <m/>
    <m/>
    <n v="0"/>
    <m/>
    <m/>
    <m/>
    <m/>
    <m/>
    <m/>
    <m/>
    <m/>
    <m/>
    <m/>
    <m/>
    <m/>
    <m/>
    <m/>
    <m/>
    <m/>
    <m/>
    <m/>
    <m/>
    <m/>
    <m/>
    <m/>
    <m/>
    <m/>
    <m/>
    <m/>
    <n v="0"/>
  </r>
  <r>
    <x v="1"/>
    <x v="0"/>
    <x v="1"/>
    <x v="3"/>
    <m/>
    <m/>
    <m/>
    <n v="0"/>
    <m/>
    <m/>
    <m/>
    <m/>
    <m/>
    <m/>
    <m/>
    <m/>
    <m/>
    <m/>
    <m/>
    <m/>
    <m/>
    <m/>
    <m/>
    <m/>
    <m/>
    <m/>
    <m/>
    <m/>
    <m/>
    <m/>
    <m/>
    <m/>
    <m/>
    <m/>
    <n v="0"/>
  </r>
  <r>
    <x v="1"/>
    <x v="0"/>
    <x v="2"/>
    <x v="3"/>
    <m/>
    <m/>
    <m/>
    <n v="0"/>
    <m/>
    <m/>
    <m/>
    <m/>
    <m/>
    <m/>
    <m/>
    <m/>
    <m/>
    <m/>
    <m/>
    <m/>
    <m/>
    <m/>
    <m/>
    <m/>
    <m/>
    <m/>
    <m/>
    <m/>
    <m/>
    <m/>
    <m/>
    <m/>
    <m/>
    <m/>
    <n v="0"/>
  </r>
  <r>
    <x v="1"/>
    <x v="0"/>
    <x v="3"/>
    <x v="3"/>
    <m/>
    <m/>
    <m/>
    <n v="435625"/>
    <m/>
    <m/>
    <m/>
    <m/>
    <m/>
    <m/>
    <m/>
    <m/>
    <m/>
    <m/>
    <m/>
    <m/>
    <m/>
    <m/>
    <m/>
    <m/>
    <m/>
    <m/>
    <m/>
    <m/>
    <m/>
    <m/>
    <m/>
    <m/>
    <m/>
    <m/>
    <n v="0"/>
  </r>
  <r>
    <x v="1"/>
    <x v="0"/>
    <x v="4"/>
    <x v="3"/>
    <m/>
    <m/>
    <m/>
    <n v="435625"/>
    <m/>
    <m/>
    <m/>
    <m/>
    <m/>
    <m/>
    <m/>
    <m/>
    <m/>
    <m/>
    <m/>
    <m/>
    <m/>
    <m/>
    <m/>
    <m/>
    <m/>
    <m/>
    <m/>
    <m/>
    <m/>
    <m/>
    <m/>
    <m/>
    <m/>
    <m/>
    <n v="0"/>
  </r>
  <r>
    <x v="1"/>
    <x v="0"/>
    <x v="5"/>
    <x v="3"/>
    <m/>
    <m/>
    <m/>
    <n v="0"/>
    <m/>
    <m/>
    <m/>
    <m/>
    <m/>
    <m/>
    <m/>
    <m/>
    <m/>
    <m/>
    <m/>
    <m/>
    <m/>
    <m/>
    <m/>
    <m/>
    <m/>
    <m/>
    <m/>
    <m/>
    <m/>
    <m/>
    <m/>
    <m/>
    <m/>
    <m/>
    <n v="0"/>
  </r>
  <r>
    <x v="1"/>
    <x v="0"/>
    <x v="6"/>
    <x v="3"/>
    <m/>
    <m/>
    <m/>
    <n v="0"/>
    <m/>
    <m/>
    <m/>
    <m/>
    <m/>
    <m/>
    <m/>
    <m/>
    <m/>
    <m/>
    <m/>
    <m/>
    <m/>
    <m/>
    <m/>
    <m/>
    <m/>
    <m/>
    <m/>
    <m/>
    <m/>
    <m/>
    <m/>
    <m/>
    <m/>
    <m/>
    <n v="0"/>
  </r>
  <r>
    <x v="1"/>
    <x v="0"/>
    <x v="7"/>
    <x v="3"/>
    <m/>
    <m/>
    <m/>
    <n v="0"/>
    <m/>
    <m/>
    <m/>
    <m/>
    <m/>
    <m/>
    <m/>
    <m/>
    <m/>
    <m/>
    <m/>
    <m/>
    <m/>
    <m/>
    <m/>
    <m/>
    <m/>
    <m/>
    <m/>
    <m/>
    <m/>
    <m/>
    <m/>
    <m/>
    <m/>
    <m/>
    <n v="0"/>
  </r>
  <r>
    <x v="1"/>
    <x v="1"/>
    <x v="8"/>
    <x v="3"/>
    <m/>
    <m/>
    <m/>
    <n v="0"/>
    <m/>
    <m/>
    <m/>
    <m/>
    <m/>
    <m/>
    <m/>
    <m/>
    <m/>
    <m/>
    <m/>
    <m/>
    <m/>
    <m/>
    <m/>
    <m/>
    <m/>
    <m/>
    <m/>
    <m/>
    <m/>
    <m/>
    <m/>
    <m/>
    <m/>
    <m/>
    <n v="0"/>
  </r>
  <r>
    <x v="1"/>
    <x v="1"/>
    <x v="9"/>
    <x v="3"/>
    <m/>
    <m/>
    <m/>
    <n v="436625"/>
    <m/>
    <m/>
    <m/>
    <m/>
    <m/>
    <m/>
    <m/>
    <m/>
    <m/>
    <m/>
    <m/>
    <m/>
    <m/>
    <m/>
    <m/>
    <m/>
    <m/>
    <m/>
    <m/>
    <m/>
    <m/>
    <m/>
    <m/>
    <m/>
    <m/>
    <m/>
    <n v="0"/>
  </r>
  <r>
    <x v="1"/>
    <x v="1"/>
    <x v="10"/>
    <x v="3"/>
    <m/>
    <m/>
    <m/>
    <n v="0"/>
    <m/>
    <m/>
    <m/>
    <m/>
    <m/>
    <m/>
    <m/>
    <m/>
    <m/>
    <m/>
    <m/>
    <m/>
    <m/>
    <m/>
    <m/>
    <m/>
    <m/>
    <m/>
    <m/>
    <m/>
    <m/>
    <m/>
    <m/>
    <m/>
    <m/>
    <m/>
    <n v="0"/>
  </r>
  <r>
    <x v="1"/>
    <x v="1"/>
    <x v="11"/>
    <x v="3"/>
    <m/>
    <m/>
    <m/>
    <n v="530895"/>
    <m/>
    <m/>
    <m/>
    <m/>
    <m/>
    <m/>
    <m/>
    <m/>
    <m/>
    <m/>
    <m/>
    <m/>
    <m/>
    <m/>
    <m/>
    <m/>
    <m/>
    <m/>
    <m/>
    <m/>
    <m/>
    <m/>
    <m/>
    <m/>
    <m/>
    <m/>
    <n v="0"/>
  </r>
  <r>
    <x v="1"/>
    <x v="1"/>
    <x v="12"/>
    <x v="3"/>
    <m/>
    <m/>
    <m/>
    <n v="0"/>
    <m/>
    <m/>
    <m/>
    <m/>
    <m/>
    <m/>
    <m/>
    <m/>
    <m/>
    <m/>
    <m/>
    <m/>
    <m/>
    <m/>
    <m/>
    <m/>
    <m/>
    <m/>
    <m/>
    <m/>
    <m/>
    <m/>
    <m/>
    <m/>
    <m/>
    <m/>
    <n v="0"/>
  </r>
  <r>
    <x v="1"/>
    <x v="1"/>
    <x v="13"/>
    <x v="3"/>
    <m/>
    <m/>
    <m/>
    <n v="0"/>
    <m/>
    <m/>
    <m/>
    <m/>
    <m/>
    <m/>
    <m/>
    <m/>
    <m/>
    <m/>
    <m/>
    <m/>
    <m/>
    <m/>
    <m/>
    <m/>
    <m/>
    <m/>
    <m/>
    <m/>
    <m/>
    <m/>
    <m/>
    <m/>
    <m/>
    <m/>
    <n v="0"/>
  </r>
  <r>
    <x v="1"/>
    <x v="1"/>
    <x v="14"/>
    <x v="3"/>
    <m/>
    <m/>
    <m/>
    <n v="0"/>
    <m/>
    <m/>
    <m/>
    <m/>
    <m/>
    <m/>
    <m/>
    <m/>
    <m/>
    <m/>
    <m/>
    <m/>
    <m/>
    <m/>
    <m/>
    <m/>
    <m/>
    <m/>
    <m/>
    <m/>
    <m/>
    <m/>
    <m/>
    <m/>
    <m/>
    <m/>
    <n v="0"/>
  </r>
  <r>
    <x v="1"/>
    <x v="2"/>
    <x v="15"/>
    <x v="3"/>
    <m/>
    <m/>
    <m/>
    <n v="0"/>
    <m/>
    <m/>
    <m/>
    <m/>
    <m/>
    <m/>
    <m/>
    <m/>
    <m/>
    <m/>
    <m/>
    <m/>
    <m/>
    <m/>
    <m/>
    <m/>
    <m/>
    <m/>
    <m/>
    <m/>
    <m/>
    <m/>
    <m/>
    <m/>
    <m/>
    <m/>
    <n v="0"/>
  </r>
  <r>
    <x v="1"/>
    <x v="2"/>
    <x v="16"/>
    <x v="3"/>
    <m/>
    <m/>
    <m/>
    <n v="0"/>
    <m/>
    <m/>
    <m/>
    <m/>
    <m/>
    <m/>
    <m/>
    <m/>
    <m/>
    <m/>
    <m/>
    <m/>
    <m/>
    <m/>
    <m/>
    <m/>
    <m/>
    <m/>
    <m/>
    <m/>
    <m/>
    <m/>
    <m/>
    <m/>
    <m/>
    <m/>
    <n v="0"/>
  </r>
  <r>
    <x v="1"/>
    <x v="2"/>
    <x v="17"/>
    <x v="3"/>
    <m/>
    <m/>
    <m/>
    <n v="435625"/>
    <m/>
    <m/>
    <m/>
    <m/>
    <m/>
    <m/>
    <m/>
    <m/>
    <m/>
    <m/>
    <m/>
    <m/>
    <m/>
    <m/>
    <m/>
    <m/>
    <m/>
    <m/>
    <m/>
    <m/>
    <m/>
    <m/>
    <m/>
    <m/>
    <m/>
    <m/>
    <n v="0"/>
  </r>
  <r>
    <x v="1"/>
    <x v="2"/>
    <x v="18"/>
    <x v="3"/>
    <m/>
    <m/>
    <m/>
    <n v="0"/>
    <m/>
    <m/>
    <m/>
    <m/>
    <m/>
    <m/>
    <m/>
    <m/>
    <m/>
    <m/>
    <m/>
    <m/>
    <m/>
    <m/>
    <m/>
    <m/>
    <m/>
    <m/>
    <m/>
    <m/>
    <m/>
    <m/>
    <m/>
    <m/>
    <m/>
    <m/>
    <n v="0"/>
  </r>
  <r>
    <x v="1"/>
    <x v="2"/>
    <x v="19"/>
    <x v="3"/>
    <m/>
    <m/>
    <m/>
    <n v="0"/>
    <m/>
    <m/>
    <m/>
    <m/>
    <m/>
    <m/>
    <m/>
    <m/>
    <m/>
    <m/>
    <m/>
    <m/>
    <m/>
    <m/>
    <m/>
    <m/>
    <m/>
    <m/>
    <m/>
    <m/>
    <m/>
    <m/>
    <m/>
    <m/>
    <m/>
    <m/>
    <n v="0"/>
  </r>
  <r>
    <x v="1"/>
    <x v="2"/>
    <x v="20"/>
    <x v="3"/>
    <m/>
    <m/>
    <m/>
    <n v="0"/>
    <m/>
    <m/>
    <m/>
    <m/>
    <m/>
    <m/>
    <m/>
    <m/>
    <m/>
    <m/>
    <m/>
    <m/>
    <m/>
    <m/>
    <m/>
    <m/>
    <m/>
    <m/>
    <m/>
    <m/>
    <m/>
    <m/>
    <m/>
    <m/>
    <m/>
    <m/>
    <n v="0"/>
  </r>
  <r>
    <x v="1"/>
    <x v="2"/>
    <x v="21"/>
    <x v="3"/>
    <m/>
    <m/>
    <m/>
    <n v="0"/>
    <m/>
    <m/>
    <m/>
    <m/>
    <m/>
    <m/>
    <m/>
    <m/>
    <m/>
    <m/>
    <m/>
    <m/>
    <m/>
    <m/>
    <m/>
    <m/>
    <m/>
    <m/>
    <m/>
    <m/>
    <m/>
    <m/>
    <m/>
    <m/>
    <m/>
    <m/>
    <n v="0"/>
  </r>
  <r>
    <x v="1"/>
    <x v="3"/>
    <x v="22"/>
    <x v="3"/>
    <m/>
    <m/>
    <m/>
    <n v="0"/>
    <m/>
    <m/>
    <m/>
    <m/>
    <m/>
    <m/>
    <m/>
    <m/>
    <m/>
    <m/>
    <m/>
    <m/>
    <m/>
    <m/>
    <m/>
    <m/>
    <m/>
    <m/>
    <m/>
    <m/>
    <m/>
    <m/>
    <m/>
    <m/>
    <m/>
    <m/>
    <n v="0"/>
  </r>
  <r>
    <x v="1"/>
    <x v="3"/>
    <x v="23"/>
    <x v="3"/>
    <m/>
    <m/>
    <m/>
    <n v="0"/>
    <m/>
    <m/>
    <m/>
    <m/>
    <m/>
    <m/>
    <m/>
    <m/>
    <m/>
    <m/>
    <m/>
    <m/>
    <m/>
    <m/>
    <m/>
    <m/>
    <m/>
    <m/>
    <m/>
    <m/>
    <m/>
    <m/>
    <m/>
    <m/>
    <m/>
    <m/>
    <n v="0"/>
  </r>
  <r>
    <x v="1"/>
    <x v="3"/>
    <x v="24"/>
    <x v="3"/>
    <m/>
    <m/>
    <m/>
    <n v="0"/>
    <m/>
    <m/>
    <m/>
    <m/>
    <m/>
    <m/>
    <m/>
    <m/>
    <m/>
    <m/>
    <m/>
    <m/>
    <m/>
    <m/>
    <m/>
    <m/>
    <m/>
    <m/>
    <m/>
    <m/>
    <m/>
    <m/>
    <m/>
    <m/>
    <m/>
    <m/>
    <n v="0"/>
  </r>
  <r>
    <x v="1"/>
    <x v="3"/>
    <x v="25"/>
    <x v="3"/>
    <m/>
    <m/>
    <m/>
    <n v="0"/>
    <m/>
    <m/>
    <m/>
    <m/>
    <m/>
    <m/>
    <m/>
    <m/>
    <m/>
    <m/>
    <m/>
    <m/>
    <m/>
    <m/>
    <m/>
    <m/>
    <m/>
    <m/>
    <m/>
    <m/>
    <m/>
    <m/>
    <m/>
    <m/>
    <m/>
    <m/>
    <n v="0"/>
  </r>
  <r>
    <x v="1"/>
    <x v="3"/>
    <x v="26"/>
    <x v="3"/>
    <m/>
    <m/>
    <m/>
    <n v="0"/>
    <m/>
    <m/>
    <m/>
    <m/>
    <m/>
    <m/>
    <m/>
    <m/>
    <m/>
    <m/>
    <m/>
    <m/>
    <m/>
    <m/>
    <m/>
    <m/>
    <m/>
    <m/>
    <m/>
    <m/>
    <m/>
    <m/>
    <m/>
    <m/>
    <m/>
    <m/>
    <n v="0"/>
  </r>
  <r>
    <x v="1"/>
    <x v="3"/>
    <x v="27"/>
    <x v="3"/>
    <m/>
    <m/>
    <m/>
    <n v="0"/>
    <m/>
    <m/>
    <m/>
    <m/>
    <m/>
    <m/>
    <m/>
    <m/>
    <m/>
    <m/>
    <m/>
    <m/>
    <m/>
    <m/>
    <m/>
    <m/>
    <m/>
    <m/>
    <m/>
    <m/>
    <m/>
    <m/>
    <m/>
    <m/>
    <m/>
    <m/>
    <n v="0"/>
  </r>
  <r>
    <x v="1"/>
    <x v="3"/>
    <x v="28"/>
    <x v="3"/>
    <m/>
    <m/>
    <m/>
    <n v="0"/>
    <m/>
    <m/>
    <m/>
    <m/>
    <m/>
    <m/>
    <m/>
    <m/>
    <m/>
    <m/>
    <m/>
    <m/>
    <m/>
    <m/>
    <m/>
    <m/>
    <m/>
    <m/>
    <m/>
    <m/>
    <m/>
    <m/>
    <m/>
    <m/>
    <m/>
    <m/>
    <n v="0"/>
  </r>
  <r>
    <x v="2"/>
    <x v="0"/>
    <x v="0"/>
    <x v="0"/>
    <m/>
    <m/>
    <m/>
    <m/>
    <n v="532363441"/>
    <s v="-"/>
    <n v="193396005"/>
    <n v="6331000"/>
    <n v="4855072"/>
    <m/>
    <n v="51069230"/>
    <n v="765667"/>
    <n v="1958311"/>
    <m/>
    <m/>
    <m/>
    <m/>
    <m/>
    <m/>
    <m/>
    <m/>
    <m/>
    <m/>
    <m/>
    <m/>
    <m/>
    <m/>
    <m/>
    <m/>
    <m/>
    <n v="0"/>
  </r>
  <r>
    <x v="2"/>
    <x v="0"/>
    <x v="1"/>
    <x v="0"/>
    <m/>
    <m/>
    <m/>
    <m/>
    <n v="629527573"/>
    <s v="-"/>
    <n v="116274852"/>
    <n v="6424307"/>
    <n v="9563830"/>
    <m/>
    <n v="51069230"/>
    <n v="1966282"/>
    <n v="1958311"/>
    <m/>
    <m/>
    <m/>
    <m/>
    <m/>
    <m/>
    <m/>
    <m/>
    <m/>
    <m/>
    <m/>
    <m/>
    <m/>
    <m/>
    <m/>
    <m/>
    <m/>
    <n v="0"/>
  </r>
  <r>
    <x v="2"/>
    <x v="0"/>
    <x v="2"/>
    <x v="0"/>
    <m/>
    <m/>
    <m/>
    <m/>
    <n v="662518235"/>
    <s v="-"/>
    <n v="263614354"/>
    <n v="6482702"/>
    <n v="5127448"/>
    <m/>
    <n v="51069230"/>
    <n v="765343"/>
    <n v="1958311"/>
    <m/>
    <m/>
    <m/>
    <m/>
    <m/>
    <m/>
    <m/>
    <m/>
    <m/>
    <m/>
    <m/>
    <m/>
    <m/>
    <m/>
    <m/>
    <m/>
    <m/>
    <n v="0"/>
  </r>
  <r>
    <x v="2"/>
    <x v="0"/>
    <x v="3"/>
    <x v="0"/>
    <m/>
    <m/>
    <m/>
    <m/>
    <n v="1122851373"/>
    <s v="-"/>
    <n v="187141891"/>
    <n v="9455437"/>
    <n v="23615206"/>
    <m/>
    <n v="51069230"/>
    <n v="3514345"/>
    <n v="1958311"/>
    <m/>
    <m/>
    <m/>
    <m/>
    <m/>
    <m/>
    <m/>
    <m/>
    <m/>
    <m/>
    <m/>
    <m/>
    <m/>
    <m/>
    <m/>
    <m/>
    <m/>
    <n v="0"/>
  </r>
  <r>
    <x v="2"/>
    <x v="0"/>
    <x v="4"/>
    <x v="0"/>
    <m/>
    <m/>
    <m/>
    <m/>
    <n v="550841316"/>
    <s v="-"/>
    <n v="132370115"/>
    <n v="134661986"/>
    <n v="515909562"/>
    <m/>
    <n v="1431423236"/>
    <n v="3237708"/>
    <n v="1958311"/>
    <m/>
    <m/>
    <m/>
    <m/>
    <m/>
    <m/>
    <m/>
    <m/>
    <m/>
    <m/>
    <m/>
    <m/>
    <m/>
    <m/>
    <m/>
    <m/>
    <m/>
    <n v="0"/>
  </r>
  <r>
    <x v="2"/>
    <x v="0"/>
    <x v="5"/>
    <x v="0"/>
    <m/>
    <m/>
    <m/>
    <m/>
    <n v="662363758"/>
    <s v="-"/>
    <n v="76709492"/>
    <n v="5274061"/>
    <n v="9628098"/>
    <m/>
    <n v="52941820"/>
    <n v="4778714"/>
    <n v="1958311"/>
    <m/>
    <m/>
    <m/>
    <m/>
    <m/>
    <m/>
    <m/>
    <m/>
    <m/>
    <m/>
    <m/>
    <m/>
    <m/>
    <m/>
    <m/>
    <m/>
    <m/>
    <n v="0"/>
  </r>
  <r>
    <x v="2"/>
    <x v="0"/>
    <x v="6"/>
    <x v="0"/>
    <m/>
    <m/>
    <m/>
    <m/>
    <n v="538889485"/>
    <n v="1186863"/>
    <n v="190041859"/>
    <n v="4623983"/>
    <n v="5145425"/>
    <m/>
    <n v="51118395"/>
    <n v="765343"/>
    <n v="1958311"/>
    <m/>
    <m/>
    <m/>
    <m/>
    <m/>
    <m/>
    <m/>
    <m/>
    <m/>
    <m/>
    <m/>
    <m/>
    <m/>
    <m/>
    <m/>
    <m/>
    <m/>
    <n v="0"/>
  </r>
  <r>
    <x v="2"/>
    <x v="0"/>
    <x v="7"/>
    <x v="0"/>
    <m/>
    <m/>
    <m/>
    <m/>
    <n v="690770380"/>
    <s v="-"/>
    <n v="274992662"/>
    <n v="3929285"/>
    <n v="5584277"/>
    <m/>
    <n v="51069230"/>
    <n v="765549"/>
    <n v="1958311"/>
    <m/>
    <m/>
    <m/>
    <m/>
    <m/>
    <m/>
    <m/>
    <m/>
    <m/>
    <m/>
    <m/>
    <m/>
    <m/>
    <m/>
    <m/>
    <m/>
    <m/>
    <n v="0"/>
  </r>
  <r>
    <x v="2"/>
    <x v="1"/>
    <x v="8"/>
    <x v="0"/>
    <m/>
    <m/>
    <m/>
    <m/>
    <n v="513130572"/>
    <n v="4224190"/>
    <n v="128095323"/>
    <n v="4669406"/>
    <n v="4958225"/>
    <m/>
    <n v="51069230"/>
    <n v="765343"/>
    <n v="1958311"/>
    <m/>
    <m/>
    <m/>
    <m/>
    <m/>
    <m/>
    <m/>
    <m/>
    <m/>
    <m/>
    <m/>
    <m/>
    <m/>
    <m/>
    <m/>
    <m/>
    <m/>
    <n v="0"/>
  </r>
  <r>
    <x v="2"/>
    <x v="1"/>
    <x v="9"/>
    <x v="0"/>
    <m/>
    <m/>
    <m/>
    <m/>
    <n v="580485618"/>
    <n v="1934471"/>
    <n v="13151364"/>
    <n v="32321879"/>
    <n v="4660951"/>
    <m/>
    <n v="51069230"/>
    <n v="698676"/>
    <n v="1958311"/>
    <m/>
    <m/>
    <m/>
    <m/>
    <m/>
    <m/>
    <m/>
    <m/>
    <m/>
    <m/>
    <m/>
    <m/>
    <m/>
    <m/>
    <m/>
    <m/>
    <m/>
    <n v="0"/>
  </r>
  <r>
    <x v="2"/>
    <x v="1"/>
    <x v="10"/>
    <x v="0"/>
    <m/>
    <m/>
    <m/>
    <m/>
    <n v="631560556"/>
    <s v="-"/>
    <n v="85432655"/>
    <n v="3625683"/>
    <n v="10093298"/>
    <m/>
    <n v="51986789"/>
    <n v="6866630"/>
    <n v="1958311"/>
    <m/>
    <m/>
    <m/>
    <m/>
    <m/>
    <m/>
    <m/>
    <m/>
    <m/>
    <m/>
    <m/>
    <m/>
    <m/>
    <m/>
    <m/>
    <m/>
    <m/>
    <n v="0"/>
  </r>
  <r>
    <x v="2"/>
    <x v="1"/>
    <x v="11"/>
    <x v="0"/>
    <m/>
    <m/>
    <m/>
    <m/>
    <n v="492219568"/>
    <n v="6700292"/>
    <n v="81796213"/>
    <n v="3865591"/>
    <n v="9072281"/>
    <m/>
    <n v="54189860"/>
    <n v="1849507"/>
    <n v="1958311"/>
    <m/>
    <m/>
    <m/>
    <m/>
    <m/>
    <m/>
    <m/>
    <m/>
    <m/>
    <m/>
    <m/>
    <m/>
    <m/>
    <m/>
    <m/>
    <m/>
    <m/>
    <n v="0"/>
  </r>
  <r>
    <x v="2"/>
    <x v="1"/>
    <x v="12"/>
    <x v="0"/>
    <m/>
    <m/>
    <m/>
    <m/>
    <n v="695666855"/>
    <s v="-"/>
    <n v="427041775"/>
    <n v="3522708"/>
    <n v="6533726"/>
    <m/>
    <n v="51069230"/>
    <n v="765846"/>
    <n v="1958311"/>
    <m/>
    <m/>
    <m/>
    <m/>
    <m/>
    <m/>
    <m/>
    <m/>
    <m/>
    <m/>
    <m/>
    <m/>
    <m/>
    <m/>
    <m/>
    <m/>
    <m/>
    <n v="0"/>
  </r>
  <r>
    <x v="2"/>
    <x v="1"/>
    <x v="13"/>
    <x v="0"/>
    <m/>
    <m/>
    <m/>
    <m/>
    <n v="764629326"/>
    <s v="-"/>
    <n v="237957959"/>
    <n v="3692560"/>
    <n v="6679800"/>
    <m/>
    <n v="58083473"/>
    <n v="771224"/>
    <n v="1958311"/>
    <m/>
    <m/>
    <m/>
    <m/>
    <m/>
    <m/>
    <m/>
    <m/>
    <m/>
    <m/>
    <m/>
    <m/>
    <m/>
    <m/>
    <m/>
    <m/>
    <m/>
    <n v="0"/>
  </r>
  <r>
    <x v="2"/>
    <x v="1"/>
    <x v="14"/>
    <x v="0"/>
    <m/>
    <m/>
    <m/>
    <m/>
    <n v="677982398"/>
    <s v="-"/>
    <n v="414589513"/>
    <n v="3451312"/>
    <n v="5651426"/>
    <m/>
    <n v="51069230"/>
    <n v="765343"/>
    <n v="1958311"/>
    <m/>
    <m/>
    <m/>
    <m/>
    <m/>
    <m/>
    <m/>
    <m/>
    <m/>
    <m/>
    <m/>
    <m/>
    <m/>
    <m/>
    <m/>
    <m/>
    <m/>
    <n v="0"/>
  </r>
  <r>
    <x v="2"/>
    <x v="2"/>
    <x v="15"/>
    <x v="0"/>
    <m/>
    <m/>
    <m/>
    <m/>
    <n v="746663814"/>
    <s v="-"/>
    <n v="114750035"/>
    <n v="4689703"/>
    <n v="14511963"/>
    <m/>
    <n v="51069230"/>
    <n v="2932553"/>
    <n v="1958311"/>
    <m/>
    <m/>
    <m/>
    <m/>
    <m/>
    <m/>
    <m/>
    <m/>
    <m/>
    <m/>
    <m/>
    <m/>
    <m/>
    <m/>
    <m/>
    <m/>
    <m/>
    <n v="0"/>
  </r>
  <r>
    <x v="2"/>
    <x v="2"/>
    <x v="16"/>
    <x v="0"/>
    <m/>
    <m/>
    <m/>
    <m/>
    <n v="697790298"/>
    <s v="-"/>
    <n v="174379441"/>
    <n v="3626610"/>
    <n v="7413792"/>
    <m/>
    <n v="51069230"/>
    <n v="936194"/>
    <n v="1958311"/>
    <m/>
    <m/>
    <m/>
    <m/>
    <m/>
    <m/>
    <m/>
    <m/>
    <m/>
    <m/>
    <m/>
    <m/>
    <m/>
    <m/>
    <m/>
    <m/>
    <m/>
    <n v="0"/>
  </r>
  <r>
    <x v="2"/>
    <x v="2"/>
    <x v="17"/>
    <x v="0"/>
    <m/>
    <m/>
    <m/>
    <m/>
    <n v="815868403"/>
    <s v="-"/>
    <n v="232923517"/>
    <n v="3978190"/>
    <n v="7163104"/>
    <m/>
    <n v="51069230"/>
    <n v="1118791"/>
    <n v="1958311"/>
    <m/>
    <m/>
    <m/>
    <m/>
    <m/>
    <m/>
    <m/>
    <m/>
    <m/>
    <m/>
    <m/>
    <m/>
    <m/>
    <m/>
    <m/>
    <m/>
    <m/>
    <n v="0"/>
  </r>
  <r>
    <x v="2"/>
    <x v="2"/>
    <x v="18"/>
    <x v="0"/>
    <m/>
    <m/>
    <m/>
    <m/>
    <n v="522616999"/>
    <n v="4634040"/>
    <n v="84495208"/>
    <n v="3327690"/>
    <n v="7262920"/>
    <m/>
    <n v="51069230"/>
    <n v="744140"/>
    <n v="1958311"/>
    <m/>
    <m/>
    <m/>
    <m/>
    <m/>
    <m/>
    <m/>
    <m/>
    <m/>
    <m/>
    <m/>
    <m/>
    <m/>
    <m/>
    <m/>
    <m/>
    <m/>
    <n v="0"/>
  </r>
  <r>
    <x v="2"/>
    <x v="2"/>
    <x v="19"/>
    <x v="0"/>
    <m/>
    <m/>
    <m/>
    <m/>
    <n v="408327705"/>
    <n v="2070721"/>
    <n v="29369697"/>
    <n v="3440233"/>
    <n v="5142385"/>
    <m/>
    <n v="51069230"/>
    <n v="765806"/>
    <n v="1958311"/>
    <m/>
    <m/>
    <m/>
    <m/>
    <m/>
    <m/>
    <m/>
    <m/>
    <m/>
    <m/>
    <m/>
    <m/>
    <m/>
    <m/>
    <m/>
    <m/>
    <m/>
    <n v="0"/>
  </r>
  <r>
    <x v="2"/>
    <x v="2"/>
    <x v="20"/>
    <x v="0"/>
    <m/>
    <m/>
    <m/>
    <m/>
    <n v="669250559"/>
    <s v="-"/>
    <n v="70694684"/>
    <n v="3232543"/>
    <n v="8376738"/>
    <m/>
    <n v="51069230"/>
    <n v="749517"/>
    <n v="1958311"/>
    <m/>
    <m/>
    <m/>
    <m/>
    <m/>
    <m/>
    <m/>
    <m/>
    <m/>
    <m/>
    <m/>
    <m/>
    <m/>
    <m/>
    <m/>
    <m/>
    <m/>
    <n v="0"/>
  </r>
  <r>
    <x v="2"/>
    <x v="2"/>
    <x v="21"/>
    <x v="0"/>
    <m/>
    <m/>
    <m/>
    <m/>
    <n v="592696848"/>
    <s v="-"/>
    <n v="54293768"/>
    <n v="3349263"/>
    <n v="5037573"/>
    <m/>
    <n v="51069230"/>
    <n v="779618"/>
    <n v="1958311"/>
    <m/>
    <m/>
    <m/>
    <m/>
    <m/>
    <m/>
    <m/>
    <m/>
    <m/>
    <m/>
    <m/>
    <m/>
    <m/>
    <m/>
    <m/>
    <m/>
    <m/>
    <n v="0"/>
  </r>
  <r>
    <x v="2"/>
    <x v="3"/>
    <x v="22"/>
    <x v="0"/>
    <m/>
    <m/>
    <m/>
    <m/>
    <n v="561979012"/>
    <m/>
    <n v="222973148"/>
    <n v="3227140"/>
    <n v="4975963"/>
    <m/>
    <n v="51069230"/>
    <n v="765343"/>
    <n v="1958311"/>
    <m/>
    <m/>
    <m/>
    <m/>
    <m/>
    <m/>
    <m/>
    <m/>
    <m/>
    <m/>
    <m/>
    <m/>
    <m/>
    <m/>
    <m/>
    <m/>
    <m/>
    <n v="0"/>
  </r>
  <r>
    <x v="2"/>
    <x v="3"/>
    <x v="23"/>
    <x v="0"/>
    <m/>
    <m/>
    <m/>
    <m/>
    <n v="597590991"/>
    <s v="-"/>
    <n v="333997270"/>
    <n v="3213964"/>
    <n v="4992077"/>
    <m/>
    <n v="51069230"/>
    <n v="765343"/>
    <n v="1958311"/>
    <m/>
    <m/>
    <m/>
    <m/>
    <m/>
    <m/>
    <m/>
    <m/>
    <m/>
    <m/>
    <m/>
    <m/>
    <m/>
    <m/>
    <m/>
    <m/>
    <m/>
    <n v="0"/>
  </r>
  <r>
    <x v="2"/>
    <x v="3"/>
    <x v="24"/>
    <x v="0"/>
    <m/>
    <m/>
    <m/>
    <m/>
    <n v="560571126"/>
    <s v="-"/>
    <n v="206758951"/>
    <n v="3126203"/>
    <n v="5469757"/>
    <m/>
    <n v="51069230"/>
    <n v="765343"/>
    <n v="1958311"/>
    <m/>
    <m/>
    <m/>
    <m/>
    <m/>
    <m/>
    <m/>
    <m/>
    <m/>
    <m/>
    <m/>
    <m/>
    <m/>
    <m/>
    <m/>
    <m/>
    <m/>
    <n v="0"/>
  </r>
  <r>
    <x v="2"/>
    <x v="3"/>
    <x v="25"/>
    <x v="0"/>
    <m/>
    <m/>
    <m/>
    <m/>
    <n v="454617213"/>
    <n v="3320485"/>
    <n v="94115790"/>
    <n v="3317705"/>
    <n v="5649943"/>
    <m/>
    <n v="51218760"/>
    <n v="765358"/>
    <n v="1958311"/>
    <m/>
    <m/>
    <m/>
    <m/>
    <m/>
    <m/>
    <m/>
    <m/>
    <m/>
    <m/>
    <m/>
    <m/>
    <m/>
    <m/>
    <m/>
    <m/>
    <m/>
    <n v="0"/>
  </r>
  <r>
    <x v="2"/>
    <x v="3"/>
    <x v="26"/>
    <x v="0"/>
    <m/>
    <m/>
    <m/>
    <m/>
    <n v="736247211"/>
    <s v="-"/>
    <n v="179806592"/>
    <n v="3492183"/>
    <n v="5790097"/>
    <m/>
    <n v="51078931"/>
    <n v="765359"/>
    <n v="1958311"/>
    <m/>
    <m/>
    <m/>
    <m/>
    <m/>
    <m/>
    <m/>
    <m/>
    <m/>
    <m/>
    <m/>
    <m/>
    <m/>
    <m/>
    <m/>
    <m/>
    <m/>
    <n v="0"/>
  </r>
  <r>
    <x v="2"/>
    <x v="3"/>
    <x v="27"/>
    <x v="0"/>
    <m/>
    <m/>
    <m/>
    <m/>
    <n v="629502649"/>
    <s v="-"/>
    <n v="104172965"/>
    <n v="4204619"/>
    <n v="5414076"/>
    <m/>
    <n v="51072676"/>
    <n v="765354"/>
    <n v="1958311"/>
    <m/>
    <m/>
    <m/>
    <m/>
    <m/>
    <m/>
    <m/>
    <m/>
    <m/>
    <m/>
    <m/>
    <m/>
    <m/>
    <m/>
    <m/>
    <m/>
    <m/>
    <n v="0"/>
  </r>
  <r>
    <x v="2"/>
    <x v="3"/>
    <x v="28"/>
    <x v="0"/>
    <m/>
    <m/>
    <m/>
    <m/>
    <n v="447601680"/>
    <n v="1186863"/>
    <n v="71670323"/>
    <n v="3628183"/>
    <n v="7006210"/>
    <m/>
    <n v="51069230"/>
    <n v="765343"/>
    <n v="1958311"/>
    <m/>
    <m/>
    <m/>
    <m/>
    <m/>
    <m/>
    <m/>
    <m/>
    <m/>
    <m/>
    <m/>
    <m/>
    <m/>
    <m/>
    <m/>
    <m/>
    <m/>
    <n v="0"/>
  </r>
  <r>
    <x v="2"/>
    <x v="0"/>
    <x v="0"/>
    <x v="1"/>
    <n v="41883097"/>
    <m/>
    <m/>
    <n v="71455675"/>
    <m/>
    <m/>
    <m/>
    <m/>
    <m/>
    <m/>
    <m/>
    <m/>
    <m/>
    <m/>
    <m/>
    <m/>
    <m/>
    <m/>
    <m/>
    <m/>
    <m/>
    <m/>
    <m/>
    <m/>
    <m/>
    <m/>
    <m/>
    <m/>
    <m/>
    <m/>
    <n v="0"/>
  </r>
  <r>
    <x v="2"/>
    <x v="0"/>
    <x v="1"/>
    <x v="1"/>
    <n v="14082584"/>
    <m/>
    <m/>
    <n v="75362743"/>
    <m/>
    <m/>
    <m/>
    <m/>
    <m/>
    <m/>
    <m/>
    <m/>
    <m/>
    <m/>
    <m/>
    <m/>
    <m/>
    <m/>
    <m/>
    <m/>
    <m/>
    <m/>
    <m/>
    <m/>
    <m/>
    <m/>
    <m/>
    <m/>
    <m/>
    <m/>
    <n v="0"/>
  </r>
  <r>
    <x v="2"/>
    <x v="0"/>
    <x v="2"/>
    <x v="1"/>
    <n v="11899350"/>
    <m/>
    <m/>
    <n v="81109757"/>
    <m/>
    <m/>
    <m/>
    <m/>
    <m/>
    <m/>
    <m/>
    <m/>
    <m/>
    <m/>
    <m/>
    <m/>
    <m/>
    <m/>
    <m/>
    <m/>
    <m/>
    <m/>
    <m/>
    <m/>
    <m/>
    <m/>
    <m/>
    <m/>
    <m/>
    <m/>
    <n v="0"/>
  </r>
  <r>
    <x v="2"/>
    <x v="0"/>
    <x v="3"/>
    <x v="1"/>
    <n v="29589708"/>
    <m/>
    <m/>
    <n v="121209152"/>
    <m/>
    <m/>
    <m/>
    <m/>
    <m/>
    <m/>
    <m/>
    <m/>
    <m/>
    <m/>
    <m/>
    <m/>
    <m/>
    <m/>
    <m/>
    <m/>
    <m/>
    <m/>
    <m/>
    <m/>
    <m/>
    <m/>
    <m/>
    <m/>
    <m/>
    <m/>
    <n v="0"/>
  </r>
  <r>
    <x v="2"/>
    <x v="0"/>
    <x v="4"/>
    <x v="1"/>
    <n v="20937502"/>
    <m/>
    <m/>
    <n v="97153353"/>
    <m/>
    <m/>
    <m/>
    <m/>
    <m/>
    <m/>
    <m/>
    <m/>
    <m/>
    <m/>
    <m/>
    <m/>
    <m/>
    <m/>
    <m/>
    <m/>
    <m/>
    <m/>
    <m/>
    <m/>
    <m/>
    <m/>
    <m/>
    <m/>
    <m/>
    <m/>
    <n v="0"/>
  </r>
  <r>
    <x v="2"/>
    <x v="0"/>
    <x v="5"/>
    <x v="1"/>
    <n v="20408388"/>
    <m/>
    <m/>
    <n v="82993844"/>
    <m/>
    <m/>
    <m/>
    <m/>
    <m/>
    <m/>
    <m/>
    <m/>
    <m/>
    <m/>
    <m/>
    <m/>
    <m/>
    <m/>
    <m/>
    <m/>
    <m/>
    <m/>
    <m/>
    <m/>
    <m/>
    <m/>
    <m/>
    <m/>
    <m/>
    <m/>
    <n v="0"/>
  </r>
  <r>
    <x v="2"/>
    <x v="0"/>
    <x v="6"/>
    <x v="1"/>
    <n v="22285852"/>
    <m/>
    <m/>
    <n v="72765537"/>
    <m/>
    <m/>
    <m/>
    <m/>
    <m/>
    <m/>
    <m/>
    <m/>
    <m/>
    <m/>
    <m/>
    <m/>
    <m/>
    <m/>
    <m/>
    <m/>
    <m/>
    <m/>
    <m/>
    <m/>
    <m/>
    <m/>
    <m/>
    <m/>
    <m/>
    <m/>
    <n v="0"/>
  </r>
  <r>
    <x v="2"/>
    <x v="0"/>
    <x v="7"/>
    <x v="1"/>
    <n v="9053384"/>
    <m/>
    <m/>
    <n v="16009054"/>
    <m/>
    <m/>
    <m/>
    <m/>
    <m/>
    <m/>
    <m/>
    <m/>
    <m/>
    <m/>
    <m/>
    <m/>
    <m/>
    <m/>
    <m/>
    <m/>
    <m/>
    <m/>
    <m/>
    <m/>
    <m/>
    <m/>
    <m/>
    <m/>
    <m/>
    <m/>
    <n v="0"/>
  </r>
  <r>
    <x v="2"/>
    <x v="1"/>
    <x v="8"/>
    <x v="1"/>
    <n v="22177900"/>
    <m/>
    <m/>
    <n v="58239498"/>
    <m/>
    <m/>
    <m/>
    <m/>
    <m/>
    <m/>
    <m/>
    <m/>
    <m/>
    <m/>
    <m/>
    <m/>
    <m/>
    <m/>
    <m/>
    <m/>
    <m/>
    <m/>
    <m/>
    <m/>
    <m/>
    <m/>
    <m/>
    <m/>
    <m/>
    <m/>
    <n v="0"/>
  </r>
  <r>
    <x v="2"/>
    <x v="1"/>
    <x v="9"/>
    <x v="1"/>
    <n v="41838267"/>
    <m/>
    <m/>
    <n v="96990123"/>
    <m/>
    <m/>
    <m/>
    <m/>
    <m/>
    <m/>
    <m/>
    <m/>
    <m/>
    <m/>
    <m/>
    <m/>
    <m/>
    <m/>
    <m/>
    <m/>
    <m/>
    <m/>
    <m/>
    <m/>
    <m/>
    <m/>
    <m/>
    <m/>
    <m/>
    <m/>
    <n v="0"/>
  </r>
  <r>
    <x v="2"/>
    <x v="1"/>
    <x v="10"/>
    <x v="1"/>
    <n v="14819015"/>
    <m/>
    <m/>
    <n v="26142089"/>
    <m/>
    <m/>
    <m/>
    <m/>
    <m/>
    <m/>
    <m/>
    <m/>
    <m/>
    <m/>
    <m/>
    <m/>
    <m/>
    <m/>
    <m/>
    <m/>
    <m/>
    <m/>
    <m/>
    <m/>
    <m/>
    <m/>
    <m/>
    <m/>
    <m/>
    <m/>
    <n v="0"/>
  </r>
  <r>
    <x v="2"/>
    <x v="1"/>
    <x v="11"/>
    <x v="1"/>
    <n v="15253550"/>
    <m/>
    <m/>
    <n v="43275892"/>
    <m/>
    <m/>
    <m/>
    <m/>
    <m/>
    <m/>
    <m/>
    <m/>
    <m/>
    <m/>
    <m/>
    <m/>
    <m/>
    <m/>
    <m/>
    <m/>
    <m/>
    <m/>
    <m/>
    <m/>
    <m/>
    <m/>
    <m/>
    <m/>
    <m/>
    <m/>
    <n v="0"/>
  </r>
  <r>
    <x v="2"/>
    <x v="1"/>
    <x v="12"/>
    <x v="1"/>
    <n v="14310303"/>
    <m/>
    <m/>
    <n v="115023508"/>
    <m/>
    <m/>
    <m/>
    <m/>
    <m/>
    <m/>
    <m/>
    <m/>
    <m/>
    <m/>
    <m/>
    <m/>
    <m/>
    <m/>
    <m/>
    <m/>
    <m/>
    <m/>
    <m/>
    <m/>
    <m/>
    <m/>
    <m/>
    <m/>
    <m/>
    <m/>
    <n v="0"/>
  </r>
  <r>
    <x v="2"/>
    <x v="1"/>
    <x v="13"/>
    <x v="1"/>
    <n v="13497619"/>
    <m/>
    <m/>
    <n v="38986644"/>
    <m/>
    <m/>
    <m/>
    <m/>
    <m/>
    <m/>
    <m/>
    <m/>
    <m/>
    <m/>
    <m/>
    <m/>
    <m/>
    <m/>
    <m/>
    <m/>
    <m/>
    <m/>
    <m/>
    <m/>
    <m/>
    <m/>
    <m/>
    <m/>
    <m/>
    <m/>
    <n v="0"/>
  </r>
  <r>
    <x v="2"/>
    <x v="1"/>
    <x v="14"/>
    <x v="1"/>
    <n v="15145963"/>
    <m/>
    <m/>
    <n v="41451894"/>
    <m/>
    <m/>
    <m/>
    <m/>
    <m/>
    <m/>
    <m/>
    <m/>
    <m/>
    <m/>
    <m/>
    <m/>
    <m/>
    <m/>
    <m/>
    <m/>
    <m/>
    <m/>
    <m/>
    <m/>
    <m/>
    <m/>
    <m/>
    <m/>
    <m/>
    <m/>
    <n v="0"/>
  </r>
  <r>
    <x v="2"/>
    <x v="2"/>
    <x v="15"/>
    <x v="1"/>
    <n v="2378041"/>
    <m/>
    <m/>
    <n v="34484346"/>
    <m/>
    <m/>
    <m/>
    <m/>
    <m/>
    <m/>
    <m/>
    <m/>
    <m/>
    <m/>
    <m/>
    <m/>
    <m/>
    <m/>
    <m/>
    <m/>
    <m/>
    <m/>
    <m/>
    <m/>
    <m/>
    <m/>
    <m/>
    <m/>
    <m/>
    <m/>
    <n v="0"/>
  </r>
  <r>
    <x v="2"/>
    <x v="2"/>
    <x v="16"/>
    <x v="1"/>
    <n v="16679086"/>
    <m/>
    <m/>
    <n v="64772715"/>
    <m/>
    <m/>
    <m/>
    <m/>
    <m/>
    <m/>
    <m/>
    <m/>
    <m/>
    <m/>
    <m/>
    <m/>
    <m/>
    <m/>
    <m/>
    <m/>
    <m/>
    <m/>
    <m/>
    <m/>
    <m/>
    <m/>
    <m/>
    <m/>
    <m/>
    <m/>
    <n v="0"/>
  </r>
  <r>
    <x v="2"/>
    <x v="2"/>
    <x v="17"/>
    <x v="1"/>
    <n v="8009961"/>
    <m/>
    <m/>
    <n v="66328251"/>
    <m/>
    <m/>
    <m/>
    <m/>
    <m/>
    <m/>
    <m/>
    <m/>
    <m/>
    <m/>
    <m/>
    <m/>
    <m/>
    <m/>
    <m/>
    <m/>
    <m/>
    <m/>
    <m/>
    <m/>
    <m/>
    <m/>
    <m/>
    <m/>
    <m/>
    <m/>
    <n v="0"/>
  </r>
  <r>
    <x v="2"/>
    <x v="2"/>
    <x v="18"/>
    <x v="1"/>
    <n v="20224194"/>
    <m/>
    <m/>
    <n v="22545375"/>
    <m/>
    <m/>
    <m/>
    <m/>
    <m/>
    <m/>
    <m/>
    <m/>
    <m/>
    <m/>
    <m/>
    <m/>
    <m/>
    <m/>
    <m/>
    <m/>
    <m/>
    <m/>
    <m/>
    <m/>
    <m/>
    <m/>
    <m/>
    <m/>
    <m/>
    <m/>
    <n v="0"/>
  </r>
  <r>
    <x v="2"/>
    <x v="2"/>
    <x v="19"/>
    <x v="1"/>
    <n v="6750196"/>
    <m/>
    <m/>
    <n v="17274470"/>
    <m/>
    <m/>
    <m/>
    <m/>
    <m/>
    <m/>
    <m/>
    <m/>
    <m/>
    <m/>
    <m/>
    <m/>
    <m/>
    <m/>
    <m/>
    <m/>
    <m/>
    <m/>
    <m/>
    <m/>
    <m/>
    <m/>
    <m/>
    <m/>
    <m/>
    <m/>
    <n v="0"/>
  </r>
  <r>
    <x v="2"/>
    <x v="2"/>
    <x v="20"/>
    <x v="1"/>
    <n v="12241898"/>
    <m/>
    <m/>
    <n v="21115816"/>
    <m/>
    <m/>
    <m/>
    <m/>
    <m/>
    <m/>
    <m/>
    <m/>
    <m/>
    <m/>
    <m/>
    <m/>
    <m/>
    <m/>
    <m/>
    <m/>
    <m/>
    <m/>
    <m/>
    <m/>
    <m/>
    <m/>
    <m/>
    <m/>
    <m/>
    <m/>
    <n v="0"/>
  </r>
  <r>
    <x v="2"/>
    <x v="2"/>
    <x v="21"/>
    <x v="1"/>
    <n v="10837821"/>
    <m/>
    <m/>
    <n v="12805363"/>
    <m/>
    <m/>
    <m/>
    <m/>
    <m/>
    <m/>
    <m/>
    <m/>
    <m/>
    <m/>
    <m/>
    <m/>
    <m/>
    <m/>
    <m/>
    <m/>
    <m/>
    <m/>
    <m/>
    <m/>
    <m/>
    <m/>
    <m/>
    <m/>
    <m/>
    <m/>
    <n v="0"/>
  </r>
  <r>
    <x v="2"/>
    <x v="3"/>
    <x v="22"/>
    <x v="1"/>
    <n v="29263463"/>
    <m/>
    <m/>
    <n v="25693825"/>
    <m/>
    <m/>
    <m/>
    <m/>
    <m/>
    <m/>
    <m/>
    <m/>
    <m/>
    <m/>
    <m/>
    <m/>
    <m/>
    <m/>
    <m/>
    <m/>
    <m/>
    <m/>
    <m/>
    <m/>
    <m/>
    <m/>
    <m/>
    <m/>
    <m/>
    <m/>
    <n v="0"/>
  </r>
  <r>
    <x v="2"/>
    <x v="3"/>
    <x v="23"/>
    <x v="1"/>
    <n v="18238590"/>
    <m/>
    <m/>
    <n v="49886746"/>
    <m/>
    <m/>
    <m/>
    <m/>
    <m/>
    <m/>
    <m/>
    <m/>
    <m/>
    <m/>
    <m/>
    <m/>
    <m/>
    <m/>
    <m/>
    <m/>
    <m/>
    <m/>
    <m/>
    <m/>
    <m/>
    <m/>
    <m/>
    <m/>
    <m/>
    <m/>
    <n v="0"/>
  </r>
  <r>
    <x v="2"/>
    <x v="3"/>
    <x v="24"/>
    <x v="1"/>
    <n v="10113396"/>
    <m/>
    <m/>
    <n v="14964999"/>
    <m/>
    <m/>
    <m/>
    <m/>
    <m/>
    <m/>
    <m/>
    <m/>
    <m/>
    <m/>
    <m/>
    <m/>
    <m/>
    <m/>
    <m/>
    <m/>
    <m/>
    <m/>
    <m/>
    <m/>
    <m/>
    <m/>
    <m/>
    <m/>
    <m/>
    <m/>
    <n v="0"/>
  </r>
  <r>
    <x v="2"/>
    <x v="3"/>
    <x v="25"/>
    <x v="1"/>
    <n v="12892331"/>
    <m/>
    <m/>
    <n v="48800154"/>
    <m/>
    <m/>
    <m/>
    <m/>
    <m/>
    <m/>
    <m/>
    <m/>
    <m/>
    <m/>
    <m/>
    <m/>
    <m/>
    <m/>
    <m/>
    <m/>
    <m/>
    <m/>
    <m/>
    <m/>
    <m/>
    <m/>
    <m/>
    <m/>
    <m/>
    <m/>
    <n v="0"/>
  </r>
  <r>
    <x v="2"/>
    <x v="3"/>
    <x v="26"/>
    <x v="1"/>
    <n v="15250495"/>
    <m/>
    <m/>
    <n v="15133990"/>
    <m/>
    <m/>
    <m/>
    <m/>
    <m/>
    <m/>
    <m/>
    <m/>
    <m/>
    <m/>
    <m/>
    <m/>
    <m/>
    <m/>
    <m/>
    <m/>
    <m/>
    <m/>
    <m/>
    <m/>
    <m/>
    <m/>
    <m/>
    <m/>
    <m/>
    <m/>
    <n v="0"/>
  </r>
  <r>
    <x v="2"/>
    <x v="3"/>
    <x v="27"/>
    <x v="1"/>
    <n v="4560555"/>
    <m/>
    <m/>
    <n v="15139479"/>
    <m/>
    <m/>
    <m/>
    <m/>
    <m/>
    <m/>
    <m/>
    <m/>
    <m/>
    <m/>
    <m/>
    <m/>
    <m/>
    <m/>
    <m/>
    <m/>
    <m/>
    <m/>
    <m/>
    <m/>
    <m/>
    <m/>
    <m/>
    <m/>
    <m/>
    <m/>
    <n v="0"/>
  </r>
  <r>
    <x v="2"/>
    <x v="3"/>
    <x v="28"/>
    <x v="1"/>
    <n v="13244880"/>
    <m/>
    <m/>
    <n v="33743028"/>
    <m/>
    <m/>
    <m/>
    <m/>
    <m/>
    <m/>
    <m/>
    <m/>
    <m/>
    <m/>
    <m/>
    <m/>
    <m/>
    <m/>
    <m/>
    <m/>
    <m/>
    <m/>
    <m/>
    <m/>
    <m/>
    <m/>
    <m/>
    <m/>
    <m/>
    <m/>
    <n v="0"/>
  </r>
  <r>
    <x v="2"/>
    <x v="0"/>
    <x v="0"/>
    <x v="10"/>
    <m/>
    <m/>
    <m/>
    <n v="0"/>
    <m/>
    <m/>
    <m/>
    <m/>
    <m/>
    <m/>
    <m/>
    <m/>
    <m/>
    <m/>
    <m/>
    <m/>
    <m/>
    <m/>
    <m/>
    <m/>
    <m/>
    <m/>
    <m/>
    <m/>
    <m/>
    <m/>
    <m/>
    <m/>
    <m/>
    <m/>
    <n v="0"/>
  </r>
  <r>
    <x v="2"/>
    <x v="0"/>
    <x v="1"/>
    <x v="10"/>
    <m/>
    <m/>
    <m/>
    <n v="0"/>
    <m/>
    <m/>
    <m/>
    <m/>
    <m/>
    <m/>
    <m/>
    <m/>
    <m/>
    <m/>
    <m/>
    <m/>
    <m/>
    <m/>
    <m/>
    <m/>
    <m/>
    <m/>
    <m/>
    <m/>
    <m/>
    <m/>
    <m/>
    <m/>
    <m/>
    <m/>
    <n v="0"/>
  </r>
  <r>
    <x v="2"/>
    <x v="0"/>
    <x v="2"/>
    <x v="10"/>
    <m/>
    <m/>
    <m/>
    <n v="0"/>
    <m/>
    <m/>
    <m/>
    <m/>
    <m/>
    <m/>
    <m/>
    <m/>
    <m/>
    <m/>
    <m/>
    <m/>
    <m/>
    <m/>
    <m/>
    <m/>
    <m/>
    <m/>
    <m/>
    <m/>
    <m/>
    <m/>
    <m/>
    <m/>
    <m/>
    <m/>
    <n v="0"/>
  </r>
  <r>
    <x v="2"/>
    <x v="0"/>
    <x v="3"/>
    <x v="10"/>
    <m/>
    <m/>
    <m/>
    <n v="0"/>
    <m/>
    <m/>
    <m/>
    <m/>
    <m/>
    <m/>
    <m/>
    <m/>
    <m/>
    <m/>
    <m/>
    <m/>
    <m/>
    <m/>
    <m/>
    <m/>
    <m/>
    <m/>
    <m/>
    <m/>
    <m/>
    <m/>
    <m/>
    <m/>
    <m/>
    <m/>
    <n v="0"/>
  </r>
  <r>
    <x v="2"/>
    <x v="0"/>
    <x v="4"/>
    <x v="10"/>
    <m/>
    <m/>
    <m/>
    <n v="0"/>
    <m/>
    <m/>
    <m/>
    <m/>
    <m/>
    <m/>
    <m/>
    <m/>
    <m/>
    <m/>
    <m/>
    <m/>
    <m/>
    <m/>
    <m/>
    <m/>
    <m/>
    <m/>
    <m/>
    <m/>
    <m/>
    <m/>
    <m/>
    <m/>
    <m/>
    <m/>
    <n v="0"/>
  </r>
  <r>
    <x v="2"/>
    <x v="0"/>
    <x v="5"/>
    <x v="10"/>
    <m/>
    <m/>
    <m/>
    <n v="0"/>
    <m/>
    <m/>
    <m/>
    <m/>
    <m/>
    <m/>
    <m/>
    <m/>
    <m/>
    <m/>
    <m/>
    <m/>
    <m/>
    <m/>
    <m/>
    <m/>
    <m/>
    <m/>
    <m/>
    <m/>
    <m/>
    <m/>
    <m/>
    <m/>
    <m/>
    <m/>
    <n v="0"/>
  </r>
  <r>
    <x v="2"/>
    <x v="0"/>
    <x v="6"/>
    <x v="10"/>
    <m/>
    <m/>
    <m/>
    <n v="0"/>
    <m/>
    <m/>
    <m/>
    <m/>
    <m/>
    <m/>
    <m/>
    <m/>
    <m/>
    <m/>
    <m/>
    <m/>
    <m/>
    <m/>
    <m/>
    <m/>
    <m/>
    <m/>
    <m/>
    <m/>
    <m/>
    <m/>
    <m/>
    <m/>
    <m/>
    <m/>
    <n v="0"/>
  </r>
  <r>
    <x v="2"/>
    <x v="0"/>
    <x v="7"/>
    <x v="10"/>
    <m/>
    <m/>
    <m/>
    <n v="0"/>
    <m/>
    <m/>
    <m/>
    <m/>
    <m/>
    <m/>
    <m/>
    <m/>
    <m/>
    <m/>
    <m/>
    <m/>
    <m/>
    <m/>
    <m/>
    <m/>
    <m/>
    <m/>
    <m/>
    <m/>
    <m/>
    <m/>
    <m/>
    <m/>
    <m/>
    <m/>
    <n v="0"/>
  </r>
  <r>
    <x v="2"/>
    <x v="1"/>
    <x v="8"/>
    <x v="10"/>
    <m/>
    <m/>
    <m/>
    <n v="0"/>
    <m/>
    <m/>
    <m/>
    <m/>
    <m/>
    <m/>
    <m/>
    <m/>
    <m/>
    <m/>
    <m/>
    <m/>
    <m/>
    <m/>
    <m/>
    <m/>
    <m/>
    <m/>
    <m/>
    <m/>
    <m/>
    <m/>
    <m/>
    <m/>
    <m/>
    <m/>
    <n v="0"/>
  </r>
  <r>
    <x v="2"/>
    <x v="1"/>
    <x v="9"/>
    <x v="10"/>
    <m/>
    <m/>
    <m/>
    <n v="0"/>
    <m/>
    <m/>
    <m/>
    <m/>
    <m/>
    <m/>
    <m/>
    <m/>
    <m/>
    <m/>
    <m/>
    <m/>
    <m/>
    <m/>
    <m/>
    <m/>
    <m/>
    <m/>
    <m/>
    <m/>
    <m/>
    <m/>
    <m/>
    <m/>
    <m/>
    <m/>
    <n v="0"/>
  </r>
  <r>
    <x v="2"/>
    <x v="1"/>
    <x v="10"/>
    <x v="10"/>
    <m/>
    <m/>
    <m/>
    <n v="0"/>
    <m/>
    <m/>
    <m/>
    <m/>
    <m/>
    <m/>
    <m/>
    <m/>
    <m/>
    <m/>
    <m/>
    <m/>
    <m/>
    <m/>
    <m/>
    <m/>
    <m/>
    <m/>
    <m/>
    <m/>
    <m/>
    <m/>
    <m/>
    <m/>
    <m/>
    <m/>
    <n v="0"/>
  </r>
  <r>
    <x v="2"/>
    <x v="1"/>
    <x v="11"/>
    <x v="10"/>
    <m/>
    <m/>
    <m/>
    <n v="0"/>
    <m/>
    <m/>
    <m/>
    <m/>
    <m/>
    <m/>
    <m/>
    <m/>
    <m/>
    <m/>
    <m/>
    <m/>
    <m/>
    <m/>
    <m/>
    <m/>
    <m/>
    <m/>
    <m/>
    <m/>
    <m/>
    <m/>
    <m/>
    <m/>
    <m/>
    <m/>
    <n v="0"/>
  </r>
  <r>
    <x v="2"/>
    <x v="1"/>
    <x v="12"/>
    <x v="10"/>
    <m/>
    <m/>
    <m/>
    <n v="0"/>
    <m/>
    <m/>
    <m/>
    <m/>
    <m/>
    <m/>
    <m/>
    <m/>
    <m/>
    <m/>
    <m/>
    <m/>
    <m/>
    <m/>
    <m/>
    <m/>
    <m/>
    <m/>
    <m/>
    <m/>
    <m/>
    <m/>
    <m/>
    <m/>
    <m/>
    <m/>
    <n v="0"/>
  </r>
  <r>
    <x v="2"/>
    <x v="1"/>
    <x v="13"/>
    <x v="10"/>
    <m/>
    <m/>
    <m/>
    <n v="0"/>
    <m/>
    <m/>
    <m/>
    <m/>
    <m/>
    <m/>
    <m/>
    <m/>
    <m/>
    <m/>
    <m/>
    <m/>
    <m/>
    <m/>
    <m/>
    <m/>
    <m/>
    <m/>
    <m/>
    <m/>
    <m/>
    <m/>
    <m/>
    <m/>
    <m/>
    <m/>
    <n v="0"/>
  </r>
  <r>
    <x v="2"/>
    <x v="1"/>
    <x v="14"/>
    <x v="10"/>
    <m/>
    <m/>
    <m/>
    <n v="0"/>
    <m/>
    <m/>
    <m/>
    <m/>
    <m/>
    <m/>
    <m/>
    <m/>
    <m/>
    <m/>
    <m/>
    <m/>
    <m/>
    <m/>
    <m/>
    <m/>
    <m/>
    <m/>
    <m/>
    <m/>
    <m/>
    <m/>
    <m/>
    <m/>
    <m/>
    <m/>
    <n v="0"/>
  </r>
  <r>
    <x v="2"/>
    <x v="2"/>
    <x v="15"/>
    <x v="10"/>
    <m/>
    <m/>
    <m/>
    <n v="0"/>
    <m/>
    <m/>
    <m/>
    <m/>
    <m/>
    <m/>
    <m/>
    <m/>
    <m/>
    <m/>
    <m/>
    <m/>
    <m/>
    <m/>
    <m/>
    <m/>
    <m/>
    <m/>
    <m/>
    <m/>
    <m/>
    <m/>
    <m/>
    <m/>
    <m/>
    <m/>
    <n v="0"/>
  </r>
  <r>
    <x v="2"/>
    <x v="2"/>
    <x v="16"/>
    <x v="10"/>
    <m/>
    <m/>
    <m/>
    <n v="0"/>
    <m/>
    <m/>
    <m/>
    <m/>
    <m/>
    <m/>
    <m/>
    <m/>
    <m/>
    <m/>
    <m/>
    <m/>
    <m/>
    <m/>
    <m/>
    <m/>
    <m/>
    <m/>
    <m/>
    <m/>
    <m/>
    <m/>
    <m/>
    <m/>
    <m/>
    <m/>
    <n v="0"/>
  </r>
  <r>
    <x v="2"/>
    <x v="2"/>
    <x v="17"/>
    <x v="10"/>
    <m/>
    <m/>
    <m/>
    <n v="0"/>
    <m/>
    <m/>
    <m/>
    <m/>
    <m/>
    <m/>
    <m/>
    <m/>
    <m/>
    <m/>
    <m/>
    <m/>
    <m/>
    <m/>
    <m/>
    <m/>
    <m/>
    <m/>
    <m/>
    <m/>
    <m/>
    <m/>
    <m/>
    <m/>
    <m/>
    <m/>
    <n v="0"/>
  </r>
  <r>
    <x v="2"/>
    <x v="2"/>
    <x v="18"/>
    <x v="10"/>
    <m/>
    <m/>
    <m/>
    <n v="0"/>
    <m/>
    <m/>
    <m/>
    <m/>
    <m/>
    <m/>
    <m/>
    <m/>
    <m/>
    <m/>
    <m/>
    <m/>
    <m/>
    <m/>
    <m/>
    <m/>
    <m/>
    <m/>
    <m/>
    <m/>
    <m/>
    <m/>
    <m/>
    <m/>
    <m/>
    <m/>
    <n v="0"/>
  </r>
  <r>
    <x v="2"/>
    <x v="2"/>
    <x v="19"/>
    <x v="10"/>
    <m/>
    <m/>
    <m/>
    <n v="0"/>
    <m/>
    <m/>
    <m/>
    <m/>
    <m/>
    <m/>
    <m/>
    <m/>
    <m/>
    <m/>
    <m/>
    <m/>
    <m/>
    <m/>
    <m/>
    <m/>
    <m/>
    <m/>
    <m/>
    <m/>
    <m/>
    <m/>
    <m/>
    <m/>
    <m/>
    <m/>
    <n v="0"/>
  </r>
  <r>
    <x v="2"/>
    <x v="2"/>
    <x v="20"/>
    <x v="10"/>
    <m/>
    <m/>
    <m/>
    <n v="0"/>
    <m/>
    <m/>
    <m/>
    <m/>
    <m/>
    <m/>
    <m/>
    <m/>
    <m/>
    <m/>
    <m/>
    <m/>
    <m/>
    <m/>
    <m/>
    <m/>
    <m/>
    <m/>
    <m/>
    <m/>
    <m/>
    <m/>
    <m/>
    <m/>
    <m/>
    <m/>
    <n v="0"/>
  </r>
  <r>
    <x v="2"/>
    <x v="2"/>
    <x v="21"/>
    <x v="10"/>
    <m/>
    <m/>
    <m/>
    <n v="0"/>
    <m/>
    <m/>
    <m/>
    <m/>
    <m/>
    <m/>
    <m/>
    <m/>
    <m/>
    <m/>
    <m/>
    <m/>
    <m/>
    <m/>
    <m/>
    <m/>
    <m/>
    <m/>
    <m/>
    <m/>
    <m/>
    <m/>
    <m/>
    <m/>
    <m/>
    <m/>
    <n v="0"/>
  </r>
  <r>
    <x v="2"/>
    <x v="3"/>
    <x v="22"/>
    <x v="10"/>
    <m/>
    <m/>
    <m/>
    <n v="0"/>
    <m/>
    <m/>
    <m/>
    <m/>
    <m/>
    <m/>
    <m/>
    <m/>
    <m/>
    <m/>
    <m/>
    <m/>
    <m/>
    <m/>
    <m/>
    <m/>
    <m/>
    <m/>
    <m/>
    <m/>
    <m/>
    <m/>
    <m/>
    <m/>
    <m/>
    <m/>
    <n v="0"/>
  </r>
  <r>
    <x v="2"/>
    <x v="3"/>
    <x v="23"/>
    <x v="10"/>
    <m/>
    <m/>
    <m/>
    <n v="0"/>
    <m/>
    <m/>
    <m/>
    <m/>
    <m/>
    <m/>
    <m/>
    <m/>
    <m/>
    <m/>
    <m/>
    <m/>
    <m/>
    <m/>
    <m/>
    <m/>
    <m/>
    <m/>
    <m/>
    <m/>
    <m/>
    <m/>
    <m/>
    <m/>
    <m/>
    <m/>
    <n v="0"/>
  </r>
  <r>
    <x v="2"/>
    <x v="3"/>
    <x v="24"/>
    <x v="10"/>
    <m/>
    <m/>
    <m/>
    <n v="0"/>
    <m/>
    <m/>
    <m/>
    <m/>
    <m/>
    <m/>
    <m/>
    <m/>
    <m/>
    <m/>
    <m/>
    <m/>
    <m/>
    <m/>
    <m/>
    <m/>
    <m/>
    <m/>
    <m/>
    <m/>
    <m/>
    <m/>
    <m/>
    <m/>
    <m/>
    <m/>
    <n v="0"/>
  </r>
  <r>
    <x v="2"/>
    <x v="3"/>
    <x v="25"/>
    <x v="10"/>
    <m/>
    <m/>
    <m/>
    <n v="0"/>
    <m/>
    <m/>
    <m/>
    <m/>
    <m/>
    <m/>
    <m/>
    <m/>
    <m/>
    <m/>
    <m/>
    <m/>
    <m/>
    <m/>
    <m/>
    <m/>
    <m/>
    <m/>
    <m/>
    <m/>
    <m/>
    <m/>
    <m/>
    <m/>
    <m/>
    <m/>
    <n v="0"/>
  </r>
  <r>
    <x v="2"/>
    <x v="3"/>
    <x v="26"/>
    <x v="10"/>
    <m/>
    <m/>
    <m/>
    <n v="0"/>
    <m/>
    <m/>
    <m/>
    <m/>
    <m/>
    <m/>
    <m/>
    <m/>
    <m/>
    <m/>
    <m/>
    <m/>
    <m/>
    <m/>
    <m/>
    <m/>
    <m/>
    <m/>
    <m/>
    <m/>
    <m/>
    <m/>
    <m/>
    <m/>
    <m/>
    <m/>
    <n v="0"/>
  </r>
  <r>
    <x v="2"/>
    <x v="3"/>
    <x v="27"/>
    <x v="10"/>
    <m/>
    <m/>
    <m/>
    <n v="0"/>
    <m/>
    <m/>
    <m/>
    <m/>
    <m/>
    <m/>
    <m/>
    <m/>
    <m/>
    <m/>
    <m/>
    <m/>
    <m/>
    <m/>
    <m/>
    <m/>
    <m/>
    <m/>
    <m/>
    <m/>
    <m/>
    <m/>
    <m/>
    <m/>
    <m/>
    <m/>
    <n v="0"/>
  </r>
  <r>
    <x v="2"/>
    <x v="3"/>
    <x v="28"/>
    <x v="10"/>
    <m/>
    <m/>
    <m/>
    <n v="0"/>
    <m/>
    <m/>
    <m/>
    <m/>
    <m/>
    <m/>
    <m/>
    <m/>
    <m/>
    <m/>
    <m/>
    <m/>
    <m/>
    <m/>
    <m/>
    <m/>
    <m/>
    <m/>
    <m/>
    <m/>
    <m/>
    <m/>
    <m/>
    <m/>
    <m/>
    <m/>
    <n v="0"/>
  </r>
  <r>
    <x v="2"/>
    <x v="0"/>
    <x v="0"/>
    <x v="2"/>
    <n v="47250475"/>
    <m/>
    <m/>
    <n v="37806763"/>
    <m/>
    <m/>
    <m/>
    <m/>
    <m/>
    <m/>
    <m/>
    <m/>
    <m/>
    <m/>
    <m/>
    <m/>
    <m/>
    <m/>
    <m/>
    <m/>
    <m/>
    <m/>
    <m/>
    <m/>
    <m/>
    <m/>
    <m/>
    <m/>
    <m/>
    <m/>
    <n v="0"/>
  </r>
  <r>
    <x v="2"/>
    <x v="0"/>
    <x v="1"/>
    <x v="2"/>
    <n v="14125716"/>
    <m/>
    <m/>
    <n v="35570803"/>
    <m/>
    <m/>
    <m/>
    <m/>
    <m/>
    <m/>
    <m/>
    <m/>
    <m/>
    <m/>
    <m/>
    <m/>
    <m/>
    <m/>
    <m/>
    <m/>
    <m/>
    <m/>
    <m/>
    <m/>
    <m/>
    <m/>
    <m/>
    <m/>
    <m/>
    <m/>
    <n v="0"/>
  </r>
  <r>
    <x v="2"/>
    <x v="0"/>
    <x v="2"/>
    <x v="2"/>
    <n v="150287783"/>
    <m/>
    <m/>
    <n v="20535116"/>
    <m/>
    <m/>
    <m/>
    <m/>
    <m/>
    <m/>
    <m/>
    <m/>
    <m/>
    <m/>
    <m/>
    <m/>
    <m/>
    <m/>
    <m/>
    <m/>
    <m/>
    <m/>
    <m/>
    <m/>
    <m/>
    <m/>
    <m/>
    <m/>
    <m/>
    <m/>
    <n v="0"/>
  </r>
  <r>
    <x v="2"/>
    <x v="0"/>
    <x v="3"/>
    <x v="2"/>
    <n v="77338847"/>
    <m/>
    <m/>
    <n v="42509482"/>
    <m/>
    <m/>
    <m/>
    <m/>
    <m/>
    <m/>
    <m/>
    <m/>
    <m/>
    <m/>
    <m/>
    <m/>
    <m/>
    <m/>
    <m/>
    <m/>
    <m/>
    <m/>
    <m/>
    <m/>
    <m/>
    <m/>
    <m/>
    <m/>
    <m/>
    <m/>
    <n v="0"/>
  </r>
  <r>
    <x v="2"/>
    <x v="0"/>
    <x v="4"/>
    <x v="2"/>
    <n v="86670644"/>
    <m/>
    <m/>
    <n v="19474447"/>
    <m/>
    <m/>
    <m/>
    <m/>
    <m/>
    <m/>
    <m/>
    <m/>
    <m/>
    <m/>
    <m/>
    <m/>
    <m/>
    <m/>
    <m/>
    <m/>
    <m/>
    <m/>
    <m/>
    <m/>
    <m/>
    <m/>
    <m/>
    <m/>
    <m/>
    <m/>
    <n v="0"/>
  </r>
  <r>
    <x v="2"/>
    <x v="0"/>
    <x v="5"/>
    <x v="2"/>
    <n v="21382542"/>
    <m/>
    <m/>
    <n v="39898327"/>
    <m/>
    <m/>
    <m/>
    <m/>
    <m/>
    <m/>
    <m/>
    <m/>
    <m/>
    <m/>
    <m/>
    <m/>
    <m/>
    <m/>
    <m/>
    <m/>
    <m/>
    <m/>
    <m/>
    <m/>
    <m/>
    <m/>
    <m/>
    <m/>
    <m/>
    <m/>
    <n v="0"/>
  </r>
  <r>
    <x v="2"/>
    <x v="0"/>
    <x v="6"/>
    <x v="2"/>
    <n v="24275113"/>
    <m/>
    <m/>
    <n v="24846425"/>
    <m/>
    <m/>
    <m/>
    <m/>
    <m/>
    <m/>
    <m/>
    <m/>
    <m/>
    <m/>
    <m/>
    <m/>
    <m/>
    <m/>
    <m/>
    <m/>
    <m/>
    <m/>
    <m/>
    <m/>
    <m/>
    <m/>
    <m/>
    <m/>
    <m/>
    <m/>
    <n v="0"/>
  </r>
  <r>
    <x v="2"/>
    <x v="0"/>
    <x v="7"/>
    <x v="2"/>
    <n v="44024465"/>
    <m/>
    <m/>
    <n v="23440936"/>
    <m/>
    <m/>
    <m/>
    <m/>
    <m/>
    <m/>
    <m/>
    <m/>
    <m/>
    <m/>
    <m/>
    <m/>
    <m/>
    <m/>
    <m/>
    <m/>
    <m/>
    <m/>
    <m/>
    <m/>
    <m/>
    <m/>
    <m/>
    <m/>
    <m/>
    <m/>
    <n v="0"/>
  </r>
  <r>
    <x v="2"/>
    <x v="1"/>
    <x v="8"/>
    <x v="2"/>
    <n v="61415387"/>
    <m/>
    <m/>
    <n v="19324157"/>
    <m/>
    <m/>
    <m/>
    <m/>
    <m/>
    <m/>
    <m/>
    <m/>
    <m/>
    <m/>
    <m/>
    <m/>
    <m/>
    <m/>
    <m/>
    <m/>
    <m/>
    <m/>
    <m/>
    <m/>
    <m/>
    <m/>
    <m/>
    <m/>
    <m/>
    <m/>
    <n v="0"/>
  </r>
  <r>
    <x v="2"/>
    <x v="1"/>
    <x v="9"/>
    <x v="2"/>
    <n v="16903432"/>
    <m/>
    <m/>
    <n v="11947346"/>
    <m/>
    <m/>
    <m/>
    <m/>
    <m/>
    <m/>
    <m/>
    <m/>
    <m/>
    <m/>
    <m/>
    <m/>
    <m/>
    <m/>
    <m/>
    <m/>
    <m/>
    <m/>
    <m/>
    <m/>
    <m/>
    <m/>
    <m/>
    <m/>
    <m/>
    <m/>
    <n v="0"/>
  </r>
  <r>
    <x v="2"/>
    <x v="1"/>
    <x v="10"/>
    <x v="2"/>
    <n v="5775481"/>
    <m/>
    <m/>
    <n v="23394752"/>
    <m/>
    <m/>
    <m/>
    <m/>
    <m/>
    <m/>
    <m/>
    <m/>
    <m/>
    <m/>
    <m/>
    <m/>
    <m/>
    <m/>
    <m/>
    <m/>
    <m/>
    <m/>
    <m/>
    <m/>
    <m/>
    <m/>
    <m/>
    <m/>
    <m/>
    <m/>
    <n v="0"/>
  </r>
  <r>
    <x v="2"/>
    <x v="1"/>
    <x v="11"/>
    <x v="2"/>
    <n v="9432476"/>
    <m/>
    <m/>
    <n v="13773884"/>
    <m/>
    <m/>
    <m/>
    <m/>
    <m/>
    <m/>
    <m/>
    <m/>
    <m/>
    <m/>
    <m/>
    <m/>
    <m/>
    <m/>
    <m/>
    <m/>
    <m/>
    <m/>
    <m/>
    <m/>
    <m/>
    <m/>
    <m/>
    <m/>
    <m/>
    <m/>
    <n v="0"/>
  </r>
  <r>
    <x v="2"/>
    <x v="1"/>
    <x v="12"/>
    <x v="2"/>
    <n v="12124244"/>
    <m/>
    <m/>
    <n v="46471672"/>
    <m/>
    <m/>
    <m/>
    <m/>
    <m/>
    <m/>
    <m/>
    <m/>
    <m/>
    <m/>
    <m/>
    <m/>
    <m/>
    <m/>
    <m/>
    <m/>
    <m/>
    <m/>
    <m/>
    <m/>
    <m/>
    <m/>
    <m/>
    <m/>
    <m/>
    <m/>
    <n v="0"/>
  </r>
  <r>
    <x v="2"/>
    <x v="1"/>
    <x v="13"/>
    <x v="2"/>
    <n v="58301436"/>
    <m/>
    <m/>
    <n v="39518566"/>
    <m/>
    <m/>
    <m/>
    <m/>
    <m/>
    <m/>
    <m/>
    <m/>
    <m/>
    <m/>
    <m/>
    <m/>
    <m/>
    <m/>
    <m/>
    <m/>
    <m/>
    <m/>
    <m/>
    <m/>
    <m/>
    <m/>
    <m/>
    <m/>
    <m/>
    <m/>
    <n v="0"/>
  </r>
  <r>
    <x v="2"/>
    <x v="1"/>
    <x v="14"/>
    <x v="2"/>
    <n v="64603984"/>
    <m/>
    <m/>
    <n v="35142398"/>
    <m/>
    <m/>
    <m/>
    <m/>
    <m/>
    <m/>
    <m/>
    <m/>
    <m/>
    <m/>
    <m/>
    <m/>
    <m/>
    <m/>
    <m/>
    <m/>
    <m/>
    <m/>
    <m/>
    <m/>
    <m/>
    <m/>
    <m/>
    <m/>
    <m/>
    <m/>
    <n v="0"/>
  </r>
  <r>
    <x v="2"/>
    <x v="2"/>
    <x v="15"/>
    <x v="2"/>
    <n v="17801402"/>
    <m/>
    <m/>
    <n v="23627977"/>
    <m/>
    <m/>
    <m/>
    <m/>
    <m/>
    <m/>
    <m/>
    <m/>
    <m/>
    <m/>
    <m/>
    <m/>
    <m/>
    <m/>
    <m/>
    <m/>
    <m/>
    <m/>
    <m/>
    <m/>
    <m/>
    <m/>
    <m/>
    <m/>
    <m/>
    <m/>
    <n v="0"/>
  </r>
  <r>
    <x v="2"/>
    <x v="2"/>
    <x v="16"/>
    <x v="2"/>
    <n v="107317811"/>
    <m/>
    <m/>
    <n v="23211253"/>
    <m/>
    <m/>
    <m/>
    <m/>
    <m/>
    <m/>
    <m/>
    <m/>
    <m/>
    <m/>
    <m/>
    <m/>
    <m/>
    <m/>
    <m/>
    <m/>
    <m/>
    <m/>
    <m/>
    <m/>
    <m/>
    <m/>
    <m/>
    <m/>
    <m/>
    <m/>
    <n v="0"/>
  </r>
  <r>
    <x v="2"/>
    <x v="2"/>
    <x v="17"/>
    <x v="2"/>
    <n v="44438307"/>
    <m/>
    <m/>
    <n v="32489577"/>
    <m/>
    <m/>
    <m/>
    <m/>
    <m/>
    <m/>
    <m/>
    <m/>
    <m/>
    <m/>
    <m/>
    <m/>
    <m/>
    <m/>
    <m/>
    <m/>
    <m/>
    <m/>
    <m/>
    <m/>
    <m/>
    <m/>
    <m/>
    <m/>
    <m/>
    <m/>
    <n v="0"/>
  </r>
  <r>
    <x v="2"/>
    <x v="2"/>
    <x v="18"/>
    <x v="2"/>
    <n v="26474907"/>
    <m/>
    <m/>
    <n v="16314724"/>
    <m/>
    <m/>
    <m/>
    <m/>
    <m/>
    <m/>
    <m/>
    <m/>
    <m/>
    <m/>
    <m/>
    <m/>
    <m/>
    <m/>
    <m/>
    <m/>
    <m/>
    <m/>
    <m/>
    <m/>
    <m/>
    <m/>
    <m/>
    <m/>
    <m/>
    <m/>
    <n v="0"/>
  </r>
  <r>
    <x v="2"/>
    <x v="2"/>
    <x v="19"/>
    <x v="2"/>
    <n v="9867847"/>
    <m/>
    <m/>
    <n v="4898943"/>
    <m/>
    <m/>
    <m/>
    <m/>
    <m/>
    <m/>
    <m/>
    <m/>
    <m/>
    <m/>
    <m/>
    <m/>
    <m/>
    <m/>
    <m/>
    <m/>
    <m/>
    <m/>
    <m/>
    <m/>
    <m/>
    <m/>
    <m/>
    <m/>
    <m/>
    <m/>
    <n v="0"/>
  </r>
  <r>
    <x v="2"/>
    <x v="2"/>
    <x v="20"/>
    <x v="2"/>
    <n v="6128785"/>
    <m/>
    <m/>
    <n v="13104915"/>
    <m/>
    <m/>
    <m/>
    <m/>
    <m/>
    <m/>
    <m/>
    <m/>
    <m/>
    <m/>
    <m/>
    <m/>
    <m/>
    <m/>
    <m/>
    <m/>
    <m/>
    <m/>
    <m/>
    <m/>
    <m/>
    <m/>
    <m/>
    <m/>
    <m/>
    <m/>
    <n v="0"/>
  </r>
  <r>
    <x v="2"/>
    <x v="2"/>
    <x v="21"/>
    <x v="2"/>
    <n v="11373831"/>
    <m/>
    <m/>
    <n v="13227665"/>
    <m/>
    <m/>
    <m/>
    <m/>
    <m/>
    <m/>
    <m/>
    <m/>
    <m/>
    <m/>
    <m/>
    <m/>
    <m/>
    <m/>
    <m/>
    <m/>
    <m/>
    <m/>
    <m/>
    <m/>
    <m/>
    <m/>
    <m/>
    <m/>
    <m/>
    <m/>
    <n v="0"/>
  </r>
  <r>
    <x v="2"/>
    <x v="3"/>
    <x v="22"/>
    <x v="2"/>
    <n v="41772257"/>
    <m/>
    <m/>
    <n v="12618212"/>
    <m/>
    <m/>
    <m/>
    <m/>
    <m/>
    <m/>
    <m/>
    <m/>
    <m/>
    <m/>
    <m/>
    <m/>
    <m/>
    <m/>
    <m/>
    <m/>
    <m/>
    <m/>
    <m/>
    <m/>
    <m/>
    <m/>
    <m/>
    <m/>
    <m/>
    <m/>
    <n v="0"/>
  </r>
  <r>
    <x v="2"/>
    <x v="3"/>
    <x v="23"/>
    <x v="2"/>
    <n v="166837573"/>
    <m/>
    <m/>
    <n v="20107680"/>
    <m/>
    <m/>
    <m/>
    <m/>
    <m/>
    <m/>
    <m/>
    <m/>
    <m/>
    <m/>
    <m/>
    <m/>
    <m/>
    <m/>
    <m/>
    <m/>
    <m/>
    <m/>
    <m/>
    <m/>
    <m/>
    <m/>
    <m/>
    <m/>
    <m/>
    <m/>
    <n v="0"/>
  </r>
  <r>
    <x v="2"/>
    <x v="3"/>
    <x v="24"/>
    <x v="2"/>
    <n v="104577592"/>
    <m/>
    <m/>
    <n v="11155895"/>
    <m/>
    <m/>
    <m/>
    <m/>
    <m/>
    <m/>
    <m/>
    <m/>
    <m/>
    <m/>
    <m/>
    <m/>
    <m/>
    <m/>
    <m/>
    <m/>
    <m/>
    <m/>
    <m/>
    <m/>
    <m/>
    <m/>
    <m/>
    <m/>
    <m/>
    <m/>
    <n v="0"/>
  </r>
  <r>
    <x v="2"/>
    <x v="3"/>
    <x v="25"/>
    <x v="2"/>
    <n v="13764128"/>
    <m/>
    <m/>
    <n v="13459331"/>
    <m/>
    <m/>
    <m/>
    <m/>
    <m/>
    <m/>
    <m/>
    <m/>
    <m/>
    <m/>
    <m/>
    <m/>
    <m/>
    <m/>
    <m/>
    <m/>
    <m/>
    <m/>
    <m/>
    <m/>
    <m/>
    <m/>
    <m/>
    <m/>
    <m/>
    <m/>
    <n v="0"/>
  </r>
  <r>
    <x v="2"/>
    <x v="3"/>
    <x v="26"/>
    <x v="2"/>
    <n v="177548368"/>
    <m/>
    <m/>
    <n v="12888540"/>
    <m/>
    <m/>
    <m/>
    <m/>
    <m/>
    <m/>
    <m/>
    <m/>
    <m/>
    <m/>
    <m/>
    <m/>
    <m/>
    <m/>
    <m/>
    <m/>
    <m/>
    <m/>
    <m/>
    <m/>
    <m/>
    <m/>
    <m/>
    <m/>
    <m/>
    <m/>
    <n v="0"/>
  </r>
  <r>
    <x v="2"/>
    <x v="3"/>
    <x v="27"/>
    <x v="2"/>
    <n v="3819197"/>
    <m/>
    <m/>
    <n v="7506723"/>
    <m/>
    <m/>
    <m/>
    <m/>
    <m/>
    <m/>
    <m/>
    <m/>
    <m/>
    <m/>
    <m/>
    <m/>
    <m/>
    <m/>
    <m/>
    <m/>
    <m/>
    <m/>
    <m/>
    <m/>
    <m/>
    <m/>
    <m/>
    <m/>
    <m/>
    <m/>
    <n v="0"/>
  </r>
  <r>
    <x v="2"/>
    <x v="3"/>
    <x v="28"/>
    <x v="2"/>
    <n v="86673072"/>
    <m/>
    <m/>
    <n v="14439019"/>
    <m/>
    <m/>
    <m/>
    <m/>
    <m/>
    <m/>
    <m/>
    <m/>
    <m/>
    <m/>
    <m/>
    <m/>
    <m/>
    <m/>
    <m/>
    <m/>
    <m/>
    <m/>
    <m/>
    <m/>
    <m/>
    <m/>
    <m/>
    <m/>
    <m/>
    <m/>
    <n v="0"/>
  </r>
  <r>
    <x v="2"/>
    <x v="0"/>
    <x v="0"/>
    <x v="8"/>
    <m/>
    <n v="23811919"/>
    <m/>
    <n v="1384066"/>
    <m/>
    <m/>
    <m/>
    <m/>
    <m/>
    <m/>
    <m/>
    <m/>
    <m/>
    <m/>
    <m/>
    <m/>
    <m/>
    <m/>
    <m/>
    <m/>
    <m/>
    <m/>
    <m/>
    <m/>
    <m/>
    <m/>
    <m/>
    <m/>
    <m/>
    <m/>
    <n v="0"/>
  </r>
  <r>
    <x v="2"/>
    <x v="0"/>
    <x v="1"/>
    <x v="8"/>
    <m/>
    <n v="1780000"/>
    <m/>
    <n v="1213566"/>
    <m/>
    <m/>
    <m/>
    <m/>
    <m/>
    <m/>
    <m/>
    <m/>
    <m/>
    <m/>
    <m/>
    <m/>
    <m/>
    <m/>
    <m/>
    <m/>
    <m/>
    <m/>
    <m/>
    <m/>
    <m/>
    <m/>
    <m/>
    <m/>
    <m/>
    <m/>
    <n v="0"/>
  </r>
  <r>
    <x v="2"/>
    <x v="0"/>
    <x v="2"/>
    <x v="8"/>
    <m/>
    <n v="0"/>
    <m/>
    <n v="0"/>
    <m/>
    <m/>
    <m/>
    <m/>
    <m/>
    <m/>
    <m/>
    <m/>
    <m/>
    <m/>
    <m/>
    <m/>
    <m/>
    <m/>
    <m/>
    <m/>
    <m/>
    <m/>
    <m/>
    <m/>
    <m/>
    <m/>
    <m/>
    <m/>
    <m/>
    <m/>
    <n v="0"/>
  </r>
  <r>
    <x v="2"/>
    <x v="0"/>
    <x v="3"/>
    <x v="8"/>
    <m/>
    <n v="0"/>
    <m/>
    <n v="867690"/>
    <m/>
    <m/>
    <m/>
    <m/>
    <m/>
    <m/>
    <m/>
    <m/>
    <m/>
    <m/>
    <m/>
    <m/>
    <m/>
    <m/>
    <m/>
    <m/>
    <m/>
    <m/>
    <m/>
    <m/>
    <m/>
    <m/>
    <m/>
    <m/>
    <m/>
    <m/>
    <n v="0"/>
  </r>
  <r>
    <x v="2"/>
    <x v="0"/>
    <x v="4"/>
    <x v="8"/>
    <m/>
    <n v="0"/>
    <m/>
    <n v="867690"/>
    <m/>
    <m/>
    <m/>
    <m/>
    <m/>
    <m/>
    <m/>
    <m/>
    <m/>
    <m/>
    <m/>
    <m/>
    <m/>
    <m/>
    <m/>
    <m/>
    <m/>
    <m/>
    <m/>
    <m/>
    <m/>
    <m/>
    <m/>
    <m/>
    <m/>
    <m/>
    <n v="0"/>
  </r>
  <r>
    <x v="2"/>
    <x v="0"/>
    <x v="5"/>
    <x v="8"/>
    <m/>
    <n v="0"/>
    <m/>
    <n v="0"/>
    <m/>
    <m/>
    <m/>
    <m/>
    <m/>
    <m/>
    <m/>
    <m/>
    <m/>
    <m/>
    <m/>
    <m/>
    <m/>
    <m/>
    <m/>
    <m/>
    <m/>
    <m/>
    <m/>
    <m/>
    <m/>
    <m/>
    <m/>
    <m/>
    <m/>
    <m/>
    <n v="0"/>
  </r>
  <r>
    <x v="2"/>
    <x v="0"/>
    <x v="6"/>
    <x v="8"/>
    <m/>
    <n v="0"/>
    <m/>
    <n v="0"/>
    <m/>
    <m/>
    <m/>
    <m/>
    <m/>
    <m/>
    <m/>
    <m/>
    <m/>
    <m/>
    <m/>
    <m/>
    <m/>
    <m/>
    <m/>
    <m/>
    <m/>
    <m/>
    <m/>
    <m/>
    <m/>
    <m/>
    <m/>
    <m/>
    <m/>
    <m/>
    <n v="0"/>
  </r>
  <r>
    <x v="2"/>
    <x v="0"/>
    <x v="7"/>
    <x v="8"/>
    <m/>
    <n v="0"/>
    <m/>
    <n v="0"/>
    <m/>
    <m/>
    <m/>
    <m/>
    <m/>
    <m/>
    <m/>
    <m/>
    <m/>
    <m/>
    <m/>
    <m/>
    <m/>
    <m/>
    <m/>
    <m/>
    <m/>
    <m/>
    <m/>
    <m/>
    <m/>
    <m/>
    <m/>
    <m/>
    <m/>
    <m/>
    <n v="0"/>
  </r>
  <r>
    <x v="2"/>
    <x v="1"/>
    <x v="8"/>
    <x v="8"/>
    <m/>
    <n v="0"/>
    <m/>
    <n v="0"/>
    <m/>
    <m/>
    <m/>
    <m/>
    <m/>
    <m/>
    <m/>
    <m/>
    <m/>
    <m/>
    <m/>
    <m/>
    <m/>
    <m/>
    <m/>
    <m/>
    <m/>
    <m/>
    <m/>
    <m/>
    <m/>
    <m/>
    <m/>
    <m/>
    <m/>
    <m/>
    <n v="0"/>
  </r>
  <r>
    <x v="2"/>
    <x v="1"/>
    <x v="9"/>
    <x v="8"/>
    <m/>
    <n v="0"/>
    <m/>
    <n v="1211128"/>
    <m/>
    <m/>
    <m/>
    <m/>
    <m/>
    <m/>
    <m/>
    <m/>
    <m/>
    <m/>
    <m/>
    <m/>
    <m/>
    <m/>
    <m/>
    <m/>
    <m/>
    <m/>
    <m/>
    <m/>
    <m/>
    <m/>
    <m/>
    <m/>
    <m/>
    <m/>
    <n v="0"/>
  </r>
  <r>
    <x v="2"/>
    <x v="1"/>
    <x v="10"/>
    <x v="8"/>
    <m/>
    <n v="0"/>
    <m/>
    <n v="0"/>
    <m/>
    <m/>
    <m/>
    <m/>
    <m/>
    <m/>
    <m/>
    <m/>
    <m/>
    <m/>
    <m/>
    <m/>
    <m/>
    <m/>
    <m/>
    <m/>
    <m/>
    <m/>
    <m/>
    <m/>
    <m/>
    <m/>
    <m/>
    <m/>
    <m/>
    <m/>
    <n v="0"/>
  </r>
  <r>
    <x v="2"/>
    <x v="1"/>
    <x v="11"/>
    <x v="8"/>
    <m/>
    <n v="0"/>
    <m/>
    <n v="0"/>
    <m/>
    <m/>
    <m/>
    <m/>
    <m/>
    <m/>
    <m/>
    <m/>
    <m/>
    <m/>
    <m/>
    <m/>
    <m/>
    <m/>
    <m/>
    <m/>
    <m/>
    <m/>
    <m/>
    <m/>
    <m/>
    <m/>
    <m/>
    <m/>
    <m/>
    <m/>
    <n v="0"/>
  </r>
  <r>
    <x v="2"/>
    <x v="1"/>
    <x v="12"/>
    <x v="8"/>
    <m/>
    <n v="0"/>
    <m/>
    <n v="0"/>
    <m/>
    <m/>
    <m/>
    <m/>
    <m/>
    <m/>
    <m/>
    <m/>
    <m/>
    <m/>
    <m/>
    <m/>
    <m/>
    <m/>
    <m/>
    <m/>
    <m/>
    <m/>
    <m/>
    <m/>
    <m/>
    <m/>
    <m/>
    <m/>
    <m/>
    <m/>
    <n v="0"/>
  </r>
  <r>
    <x v="2"/>
    <x v="1"/>
    <x v="13"/>
    <x v="8"/>
    <m/>
    <n v="0"/>
    <m/>
    <n v="0"/>
    <m/>
    <m/>
    <m/>
    <m/>
    <m/>
    <m/>
    <m/>
    <m/>
    <m/>
    <m/>
    <m/>
    <m/>
    <m/>
    <m/>
    <m/>
    <m/>
    <m/>
    <m/>
    <m/>
    <m/>
    <m/>
    <m/>
    <m/>
    <m/>
    <m/>
    <m/>
    <n v="0"/>
  </r>
  <r>
    <x v="2"/>
    <x v="1"/>
    <x v="14"/>
    <x v="8"/>
    <m/>
    <n v="0"/>
    <m/>
    <n v="0"/>
    <m/>
    <m/>
    <m/>
    <m/>
    <m/>
    <m/>
    <m/>
    <m/>
    <m/>
    <m/>
    <m/>
    <m/>
    <m/>
    <m/>
    <m/>
    <m/>
    <m/>
    <m/>
    <m/>
    <m/>
    <m/>
    <m/>
    <m/>
    <m/>
    <m/>
    <m/>
    <n v="0"/>
  </r>
  <r>
    <x v="2"/>
    <x v="2"/>
    <x v="15"/>
    <x v="8"/>
    <m/>
    <n v="0"/>
    <m/>
    <n v="0"/>
    <m/>
    <m/>
    <m/>
    <m/>
    <m/>
    <m/>
    <m/>
    <m/>
    <m/>
    <m/>
    <m/>
    <m/>
    <m/>
    <m/>
    <m/>
    <m/>
    <m/>
    <m/>
    <m/>
    <m/>
    <m/>
    <m/>
    <m/>
    <m/>
    <m/>
    <m/>
    <n v="0"/>
  </r>
  <r>
    <x v="2"/>
    <x v="2"/>
    <x v="16"/>
    <x v="8"/>
    <m/>
    <n v="0"/>
    <m/>
    <n v="0"/>
    <m/>
    <m/>
    <m/>
    <m/>
    <m/>
    <m/>
    <m/>
    <m/>
    <m/>
    <m/>
    <m/>
    <m/>
    <m/>
    <m/>
    <m/>
    <m/>
    <m/>
    <m/>
    <m/>
    <m/>
    <m/>
    <m/>
    <m/>
    <m/>
    <m/>
    <m/>
    <n v="0"/>
  </r>
  <r>
    <x v="2"/>
    <x v="2"/>
    <x v="17"/>
    <x v="8"/>
    <m/>
    <n v="0"/>
    <m/>
    <n v="0"/>
    <m/>
    <m/>
    <m/>
    <m/>
    <m/>
    <m/>
    <m/>
    <m/>
    <m/>
    <m/>
    <m/>
    <m/>
    <m/>
    <m/>
    <m/>
    <m/>
    <m/>
    <m/>
    <m/>
    <m/>
    <m/>
    <m/>
    <m/>
    <m/>
    <m/>
    <m/>
    <n v="0"/>
  </r>
  <r>
    <x v="2"/>
    <x v="2"/>
    <x v="18"/>
    <x v="8"/>
    <m/>
    <n v="0"/>
    <m/>
    <n v="0"/>
    <m/>
    <m/>
    <m/>
    <m/>
    <m/>
    <m/>
    <m/>
    <m/>
    <m/>
    <m/>
    <m/>
    <m/>
    <m/>
    <m/>
    <m/>
    <m/>
    <m/>
    <m/>
    <m/>
    <m/>
    <m/>
    <m/>
    <m/>
    <m/>
    <m/>
    <m/>
    <n v="0"/>
  </r>
  <r>
    <x v="2"/>
    <x v="2"/>
    <x v="19"/>
    <x v="8"/>
    <m/>
    <n v="0"/>
    <m/>
    <n v="0"/>
    <m/>
    <m/>
    <m/>
    <m/>
    <m/>
    <m/>
    <m/>
    <m/>
    <m/>
    <m/>
    <m/>
    <m/>
    <m/>
    <m/>
    <m/>
    <m/>
    <m/>
    <m/>
    <m/>
    <m/>
    <m/>
    <m/>
    <m/>
    <m/>
    <m/>
    <m/>
    <n v="0"/>
  </r>
  <r>
    <x v="2"/>
    <x v="2"/>
    <x v="20"/>
    <x v="8"/>
    <m/>
    <n v="0"/>
    <m/>
    <n v="0"/>
    <m/>
    <m/>
    <m/>
    <m/>
    <m/>
    <m/>
    <m/>
    <m/>
    <m/>
    <m/>
    <m/>
    <m/>
    <m/>
    <m/>
    <m/>
    <m/>
    <m/>
    <m/>
    <m/>
    <m/>
    <m/>
    <m/>
    <m/>
    <m/>
    <m/>
    <m/>
    <n v="0"/>
  </r>
  <r>
    <x v="2"/>
    <x v="2"/>
    <x v="21"/>
    <x v="8"/>
    <m/>
    <n v="0"/>
    <m/>
    <n v="0"/>
    <m/>
    <m/>
    <m/>
    <m/>
    <m/>
    <m/>
    <m/>
    <m/>
    <m/>
    <m/>
    <m/>
    <m/>
    <m/>
    <m/>
    <m/>
    <m/>
    <m/>
    <m/>
    <m/>
    <m/>
    <m/>
    <m/>
    <m/>
    <m/>
    <m/>
    <m/>
    <n v="0"/>
  </r>
  <r>
    <x v="2"/>
    <x v="3"/>
    <x v="22"/>
    <x v="8"/>
    <m/>
    <n v="0"/>
    <m/>
    <n v="0"/>
    <m/>
    <m/>
    <m/>
    <m/>
    <m/>
    <m/>
    <m/>
    <m/>
    <m/>
    <m/>
    <m/>
    <m/>
    <m/>
    <m/>
    <m/>
    <m/>
    <m/>
    <m/>
    <m/>
    <m/>
    <m/>
    <m/>
    <m/>
    <m/>
    <m/>
    <m/>
    <n v="0"/>
  </r>
  <r>
    <x v="2"/>
    <x v="3"/>
    <x v="23"/>
    <x v="8"/>
    <m/>
    <n v="0"/>
    <m/>
    <n v="0"/>
    <m/>
    <m/>
    <m/>
    <m/>
    <m/>
    <m/>
    <m/>
    <m/>
    <m/>
    <m/>
    <m/>
    <m/>
    <m/>
    <m/>
    <m/>
    <m/>
    <m/>
    <m/>
    <m/>
    <m/>
    <m/>
    <m/>
    <m/>
    <m/>
    <m/>
    <m/>
    <n v="0"/>
  </r>
  <r>
    <x v="2"/>
    <x v="3"/>
    <x v="24"/>
    <x v="8"/>
    <m/>
    <n v="0"/>
    <m/>
    <n v="0"/>
    <m/>
    <m/>
    <m/>
    <m/>
    <m/>
    <m/>
    <m/>
    <m/>
    <m/>
    <m/>
    <m/>
    <m/>
    <m/>
    <m/>
    <m/>
    <m/>
    <m/>
    <m/>
    <m/>
    <m/>
    <m/>
    <m/>
    <m/>
    <m/>
    <m/>
    <m/>
    <n v="0"/>
  </r>
  <r>
    <x v="2"/>
    <x v="3"/>
    <x v="25"/>
    <x v="8"/>
    <m/>
    <n v="0"/>
    <m/>
    <n v="0"/>
    <m/>
    <m/>
    <m/>
    <m/>
    <m/>
    <m/>
    <m/>
    <m/>
    <m/>
    <m/>
    <m/>
    <m/>
    <m/>
    <m/>
    <m/>
    <m/>
    <m/>
    <m/>
    <m/>
    <m/>
    <m/>
    <m/>
    <m/>
    <m/>
    <m/>
    <m/>
    <n v="0"/>
  </r>
  <r>
    <x v="2"/>
    <x v="3"/>
    <x v="26"/>
    <x v="8"/>
    <m/>
    <n v="0"/>
    <m/>
    <n v="0"/>
    <m/>
    <m/>
    <m/>
    <m/>
    <m/>
    <m/>
    <m/>
    <m/>
    <m/>
    <m/>
    <m/>
    <m/>
    <m/>
    <m/>
    <m/>
    <m/>
    <m/>
    <m/>
    <m/>
    <m/>
    <m/>
    <m/>
    <m/>
    <m/>
    <m/>
    <m/>
    <n v="0"/>
  </r>
  <r>
    <x v="2"/>
    <x v="3"/>
    <x v="27"/>
    <x v="8"/>
    <m/>
    <n v="0"/>
    <m/>
    <n v="0"/>
    <m/>
    <m/>
    <m/>
    <m/>
    <m/>
    <m/>
    <m/>
    <m/>
    <m/>
    <m/>
    <m/>
    <m/>
    <m/>
    <m/>
    <m/>
    <m/>
    <m/>
    <m/>
    <m/>
    <m/>
    <m/>
    <m/>
    <m/>
    <m/>
    <m/>
    <m/>
    <n v="0"/>
  </r>
  <r>
    <x v="2"/>
    <x v="3"/>
    <x v="28"/>
    <x v="8"/>
    <m/>
    <n v="0"/>
    <m/>
    <n v="0"/>
    <m/>
    <m/>
    <m/>
    <m/>
    <m/>
    <m/>
    <m/>
    <m/>
    <m/>
    <m/>
    <m/>
    <m/>
    <m/>
    <m/>
    <m/>
    <m/>
    <m/>
    <m/>
    <m/>
    <m/>
    <m/>
    <m/>
    <m/>
    <m/>
    <m/>
    <m/>
    <n v="0"/>
  </r>
  <r>
    <x v="2"/>
    <x v="0"/>
    <x v="0"/>
    <x v="6"/>
    <m/>
    <n v="16510035"/>
    <m/>
    <n v="2134139"/>
    <m/>
    <m/>
    <m/>
    <m/>
    <m/>
    <m/>
    <m/>
    <m/>
    <m/>
    <m/>
    <m/>
    <m/>
    <m/>
    <m/>
    <m/>
    <m/>
    <m/>
    <m/>
    <m/>
    <m/>
    <m/>
    <m/>
    <m/>
    <m/>
    <m/>
    <m/>
    <n v="0"/>
  </r>
  <r>
    <x v="2"/>
    <x v="0"/>
    <x v="1"/>
    <x v="6"/>
    <m/>
    <n v="6466201"/>
    <m/>
    <n v="2397914"/>
    <m/>
    <m/>
    <m/>
    <m/>
    <m/>
    <m/>
    <m/>
    <m/>
    <m/>
    <m/>
    <m/>
    <m/>
    <m/>
    <m/>
    <m/>
    <m/>
    <m/>
    <m/>
    <m/>
    <m/>
    <m/>
    <m/>
    <m/>
    <m/>
    <m/>
    <m/>
    <n v="0"/>
  </r>
  <r>
    <x v="2"/>
    <x v="0"/>
    <x v="2"/>
    <x v="6"/>
    <m/>
    <n v="0"/>
    <m/>
    <n v="576175"/>
    <m/>
    <m/>
    <m/>
    <m/>
    <m/>
    <m/>
    <m/>
    <m/>
    <m/>
    <m/>
    <m/>
    <m/>
    <m/>
    <m/>
    <m/>
    <m/>
    <m/>
    <m/>
    <m/>
    <m/>
    <m/>
    <m/>
    <m/>
    <m/>
    <m/>
    <m/>
    <n v="0"/>
  </r>
  <r>
    <x v="2"/>
    <x v="0"/>
    <x v="3"/>
    <x v="6"/>
    <m/>
    <n v="0"/>
    <m/>
    <n v="789454"/>
    <m/>
    <m/>
    <m/>
    <m/>
    <m/>
    <m/>
    <m/>
    <m/>
    <m/>
    <m/>
    <m/>
    <m/>
    <m/>
    <m/>
    <m/>
    <m/>
    <m/>
    <m/>
    <m/>
    <m/>
    <m/>
    <m/>
    <m/>
    <m/>
    <m/>
    <m/>
    <n v="0"/>
  </r>
  <r>
    <x v="2"/>
    <x v="0"/>
    <x v="4"/>
    <x v="6"/>
    <m/>
    <n v="0"/>
    <m/>
    <n v="374435"/>
    <m/>
    <m/>
    <m/>
    <m/>
    <m/>
    <m/>
    <m/>
    <m/>
    <m/>
    <m/>
    <m/>
    <m/>
    <m/>
    <m/>
    <m/>
    <m/>
    <m/>
    <m/>
    <m/>
    <m/>
    <m/>
    <m/>
    <m/>
    <m/>
    <m/>
    <m/>
    <n v="0"/>
  </r>
  <r>
    <x v="2"/>
    <x v="0"/>
    <x v="5"/>
    <x v="6"/>
    <m/>
    <n v="0"/>
    <m/>
    <n v="580914"/>
    <m/>
    <m/>
    <m/>
    <m/>
    <m/>
    <m/>
    <m/>
    <m/>
    <m/>
    <m/>
    <m/>
    <m/>
    <m/>
    <m/>
    <m/>
    <m/>
    <m/>
    <m/>
    <m/>
    <m/>
    <m/>
    <m/>
    <m/>
    <m/>
    <m/>
    <m/>
    <n v="0"/>
  </r>
  <r>
    <x v="2"/>
    <x v="0"/>
    <x v="6"/>
    <x v="6"/>
    <m/>
    <n v="0"/>
    <m/>
    <n v="585654"/>
    <m/>
    <m/>
    <m/>
    <m/>
    <m/>
    <m/>
    <m/>
    <m/>
    <m/>
    <m/>
    <m/>
    <m/>
    <m/>
    <m/>
    <m/>
    <m/>
    <m/>
    <m/>
    <m/>
    <m/>
    <m/>
    <m/>
    <m/>
    <m/>
    <m/>
    <m/>
    <n v="0"/>
  </r>
  <r>
    <x v="2"/>
    <x v="0"/>
    <x v="7"/>
    <x v="6"/>
    <m/>
    <n v="0"/>
    <m/>
    <n v="360216"/>
    <m/>
    <m/>
    <m/>
    <m/>
    <m/>
    <m/>
    <m/>
    <m/>
    <m/>
    <m/>
    <m/>
    <m/>
    <m/>
    <m/>
    <m/>
    <m/>
    <m/>
    <m/>
    <m/>
    <m/>
    <m/>
    <m/>
    <m/>
    <m/>
    <m/>
    <m/>
    <n v="0"/>
  </r>
  <r>
    <x v="2"/>
    <x v="1"/>
    <x v="8"/>
    <x v="6"/>
    <m/>
    <n v="0"/>
    <m/>
    <n v="341257"/>
    <m/>
    <m/>
    <m/>
    <m/>
    <m/>
    <m/>
    <m/>
    <m/>
    <m/>
    <m/>
    <m/>
    <m/>
    <m/>
    <m/>
    <m/>
    <m/>
    <m/>
    <m/>
    <m/>
    <m/>
    <m/>
    <m/>
    <m/>
    <m/>
    <m/>
    <m/>
    <n v="0"/>
  </r>
  <r>
    <x v="2"/>
    <x v="1"/>
    <x v="9"/>
    <x v="6"/>
    <m/>
    <n v="0"/>
    <m/>
    <n v="393394"/>
    <m/>
    <m/>
    <m/>
    <m/>
    <m/>
    <m/>
    <m/>
    <m/>
    <m/>
    <m/>
    <m/>
    <m/>
    <m/>
    <m/>
    <m/>
    <m/>
    <m/>
    <m/>
    <m/>
    <m/>
    <m/>
    <m/>
    <m/>
    <m/>
    <m/>
    <m/>
    <n v="0"/>
  </r>
  <r>
    <x v="2"/>
    <x v="1"/>
    <x v="10"/>
    <x v="6"/>
    <m/>
    <n v="0"/>
    <m/>
    <n v="374435"/>
    <m/>
    <m/>
    <m/>
    <m/>
    <m/>
    <m/>
    <m/>
    <m/>
    <m/>
    <m/>
    <m/>
    <m/>
    <m/>
    <m/>
    <m/>
    <m/>
    <m/>
    <m/>
    <m/>
    <m/>
    <m/>
    <m/>
    <m/>
    <m/>
    <m/>
    <m/>
    <n v="0"/>
  </r>
  <r>
    <x v="2"/>
    <x v="1"/>
    <x v="11"/>
    <x v="6"/>
    <m/>
    <n v="0"/>
    <m/>
    <n v="557216"/>
    <m/>
    <m/>
    <m/>
    <m/>
    <m/>
    <m/>
    <m/>
    <m/>
    <m/>
    <m/>
    <m/>
    <m/>
    <m/>
    <m/>
    <m/>
    <m/>
    <m/>
    <m/>
    <m/>
    <m/>
    <m/>
    <m/>
    <m/>
    <m/>
    <m/>
    <m/>
    <n v="0"/>
  </r>
  <r>
    <x v="2"/>
    <x v="1"/>
    <x v="12"/>
    <x v="6"/>
    <m/>
    <n v="0"/>
    <m/>
    <n v="557216"/>
    <m/>
    <m/>
    <m/>
    <m/>
    <m/>
    <m/>
    <m/>
    <m/>
    <m/>
    <m/>
    <m/>
    <m/>
    <m/>
    <m/>
    <m/>
    <m/>
    <m/>
    <m/>
    <m/>
    <m/>
    <m/>
    <m/>
    <m/>
    <m/>
    <m/>
    <m/>
    <n v="0"/>
  </r>
  <r>
    <x v="2"/>
    <x v="1"/>
    <x v="13"/>
    <x v="6"/>
    <m/>
    <n v="0"/>
    <m/>
    <n v="379175"/>
    <m/>
    <m/>
    <m/>
    <m/>
    <m/>
    <m/>
    <m/>
    <m/>
    <m/>
    <m/>
    <m/>
    <m/>
    <m/>
    <m/>
    <m/>
    <m/>
    <m/>
    <m/>
    <m/>
    <m/>
    <m/>
    <m/>
    <m/>
    <m/>
    <m/>
    <m/>
    <n v="0"/>
  </r>
  <r>
    <x v="2"/>
    <x v="1"/>
    <x v="14"/>
    <x v="6"/>
    <m/>
    <n v="0"/>
    <m/>
    <n v="360216"/>
    <m/>
    <m/>
    <m/>
    <m/>
    <m/>
    <m/>
    <m/>
    <m/>
    <m/>
    <m/>
    <m/>
    <m/>
    <m/>
    <m/>
    <m/>
    <m/>
    <m/>
    <m/>
    <m/>
    <m/>
    <m/>
    <m/>
    <m/>
    <m/>
    <m/>
    <m/>
    <n v="0"/>
  </r>
  <r>
    <x v="2"/>
    <x v="2"/>
    <x v="15"/>
    <x v="6"/>
    <m/>
    <n v="0"/>
    <m/>
    <n v="580914"/>
    <m/>
    <m/>
    <m/>
    <m/>
    <m/>
    <m/>
    <m/>
    <m/>
    <m/>
    <m/>
    <m/>
    <m/>
    <m/>
    <m/>
    <m/>
    <m/>
    <m/>
    <m/>
    <m/>
    <m/>
    <m/>
    <m/>
    <m/>
    <m/>
    <m/>
    <m/>
    <n v="0"/>
  </r>
  <r>
    <x v="2"/>
    <x v="2"/>
    <x v="16"/>
    <x v="6"/>
    <m/>
    <n v="0"/>
    <m/>
    <n v="557216"/>
    <m/>
    <m/>
    <m/>
    <m/>
    <m/>
    <m/>
    <m/>
    <m/>
    <m/>
    <m/>
    <m/>
    <m/>
    <m/>
    <m/>
    <m/>
    <m/>
    <m/>
    <m/>
    <m/>
    <m/>
    <m/>
    <m/>
    <m/>
    <m/>
    <m/>
    <m/>
    <n v="0"/>
  </r>
  <r>
    <x v="2"/>
    <x v="2"/>
    <x v="17"/>
    <x v="6"/>
    <m/>
    <n v="0"/>
    <m/>
    <n v="369695"/>
    <m/>
    <m/>
    <m/>
    <m/>
    <m/>
    <m/>
    <m/>
    <m/>
    <m/>
    <m/>
    <m/>
    <m/>
    <m/>
    <m/>
    <m/>
    <m/>
    <m/>
    <m/>
    <m/>
    <m/>
    <m/>
    <m/>
    <m/>
    <m/>
    <m/>
    <m/>
    <n v="0"/>
  </r>
  <r>
    <x v="2"/>
    <x v="2"/>
    <x v="18"/>
    <x v="6"/>
    <m/>
    <n v="0"/>
    <m/>
    <n v="360216"/>
    <m/>
    <m/>
    <m/>
    <m/>
    <m/>
    <m/>
    <m/>
    <m/>
    <m/>
    <m/>
    <m/>
    <m/>
    <m/>
    <m/>
    <m/>
    <m/>
    <m/>
    <m/>
    <m/>
    <m/>
    <m/>
    <m/>
    <m/>
    <m/>
    <m/>
    <m/>
    <n v="0"/>
  </r>
  <r>
    <x v="2"/>
    <x v="2"/>
    <x v="19"/>
    <x v="6"/>
    <m/>
    <n v="0"/>
    <m/>
    <n v="585654"/>
    <m/>
    <m/>
    <m/>
    <m/>
    <m/>
    <m/>
    <m/>
    <m/>
    <m/>
    <m/>
    <m/>
    <m/>
    <m/>
    <m/>
    <m/>
    <m/>
    <m/>
    <m/>
    <m/>
    <m/>
    <m/>
    <m/>
    <m/>
    <m/>
    <m/>
    <m/>
    <n v="0"/>
  </r>
  <r>
    <x v="2"/>
    <x v="2"/>
    <x v="20"/>
    <x v="6"/>
    <m/>
    <n v="0"/>
    <m/>
    <n v="547736"/>
    <m/>
    <m/>
    <m/>
    <m/>
    <m/>
    <m/>
    <m/>
    <m/>
    <m/>
    <m/>
    <m/>
    <m/>
    <m/>
    <m/>
    <m/>
    <m/>
    <m/>
    <m/>
    <m/>
    <m/>
    <m/>
    <m/>
    <m/>
    <m/>
    <m/>
    <m/>
    <n v="0"/>
  </r>
  <r>
    <x v="2"/>
    <x v="2"/>
    <x v="21"/>
    <x v="6"/>
    <m/>
    <n v="0"/>
    <m/>
    <n v="360216"/>
    <m/>
    <m/>
    <m/>
    <m/>
    <m/>
    <m/>
    <m/>
    <m/>
    <m/>
    <m/>
    <m/>
    <m/>
    <m/>
    <m/>
    <m/>
    <m/>
    <m/>
    <m/>
    <m/>
    <m/>
    <m/>
    <m/>
    <m/>
    <m/>
    <m/>
    <m/>
    <n v="0"/>
  </r>
  <r>
    <x v="2"/>
    <x v="3"/>
    <x v="22"/>
    <x v="6"/>
    <m/>
    <n v="0"/>
    <m/>
    <n v="379175"/>
    <m/>
    <m/>
    <m/>
    <m/>
    <m/>
    <m/>
    <m/>
    <m/>
    <m/>
    <m/>
    <m/>
    <m/>
    <m/>
    <m/>
    <m/>
    <m/>
    <m/>
    <m/>
    <m/>
    <m/>
    <m/>
    <m/>
    <m/>
    <m/>
    <m/>
    <m/>
    <n v="0"/>
  </r>
  <r>
    <x v="2"/>
    <x v="3"/>
    <x v="23"/>
    <x v="6"/>
    <m/>
    <n v="0"/>
    <m/>
    <n v="379175"/>
    <m/>
    <m/>
    <m/>
    <m/>
    <m/>
    <m/>
    <m/>
    <m/>
    <m/>
    <m/>
    <m/>
    <m/>
    <m/>
    <m/>
    <m/>
    <m/>
    <m/>
    <m/>
    <m/>
    <m/>
    <m/>
    <m/>
    <m/>
    <m/>
    <m/>
    <m/>
    <n v="0"/>
  </r>
  <r>
    <x v="2"/>
    <x v="3"/>
    <x v="24"/>
    <x v="6"/>
    <m/>
    <n v="0"/>
    <m/>
    <n v="566695"/>
    <m/>
    <m/>
    <m/>
    <m/>
    <m/>
    <m/>
    <m/>
    <m/>
    <m/>
    <m/>
    <m/>
    <m/>
    <m/>
    <m/>
    <m/>
    <m/>
    <m/>
    <m/>
    <m/>
    <m/>
    <m/>
    <m/>
    <m/>
    <m/>
    <m/>
    <m/>
    <n v="0"/>
  </r>
  <r>
    <x v="2"/>
    <x v="3"/>
    <x v="25"/>
    <x v="6"/>
    <m/>
    <n v="0"/>
    <m/>
    <n v="576175"/>
    <m/>
    <m/>
    <m/>
    <m/>
    <m/>
    <m/>
    <m/>
    <m/>
    <m/>
    <m/>
    <m/>
    <m/>
    <m/>
    <m/>
    <m/>
    <m/>
    <m/>
    <m/>
    <m/>
    <m/>
    <m/>
    <m/>
    <m/>
    <m/>
    <m/>
    <m/>
    <n v="0"/>
  </r>
  <r>
    <x v="2"/>
    <x v="3"/>
    <x v="26"/>
    <x v="6"/>
    <m/>
    <n v="0"/>
    <m/>
    <n v="576175"/>
    <m/>
    <m/>
    <m/>
    <m/>
    <m/>
    <m/>
    <m/>
    <m/>
    <m/>
    <m/>
    <m/>
    <m/>
    <m/>
    <m/>
    <m/>
    <m/>
    <m/>
    <m/>
    <m/>
    <m/>
    <m/>
    <m/>
    <m/>
    <m/>
    <m/>
    <m/>
    <n v="0"/>
  </r>
  <r>
    <x v="2"/>
    <x v="3"/>
    <x v="27"/>
    <x v="6"/>
    <m/>
    <n v="0"/>
    <m/>
    <n v="350736"/>
    <m/>
    <m/>
    <m/>
    <m/>
    <m/>
    <m/>
    <m/>
    <m/>
    <m/>
    <m/>
    <m/>
    <m/>
    <m/>
    <m/>
    <m/>
    <m/>
    <m/>
    <m/>
    <m/>
    <m/>
    <m/>
    <m/>
    <m/>
    <m/>
    <m/>
    <m/>
    <n v="0"/>
  </r>
  <r>
    <x v="2"/>
    <x v="3"/>
    <x v="28"/>
    <x v="6"/>
    <m/>
    <n v="0"/>
    <m/>
    <n v="369695"/>
    <m/>
    <m/>
    <m/>
    <m/>
    <m/>
    <m/>
    <m/>
    <m/>
    <m/>
    <m/>
    <m/>
    <m/>
    <m/>
    <m/>
    <m/>
    <m/>
    <m/>
    <m/>
    <m/>
    <m/>
    <m/>
    <m/>
    <m/>
    <m/>
    <m/>
    <m/>
    <n v="0"/>
  </r>
  <r>
    <x v="2"/>
    <x v="0"/>
    <x v="0"/>
    <x v="5"/>
    <m/>
    <n v="2173998"/>
    <m/>
    <n v="321000"/>
    <m/>
    <m/>
    <m/>
    <m/>
    <m/>
    <m/>
    <m/>
    <m/>
    <m/>
    <m/>
    <m/>
    <m/>
    <m/>
    <m/>
    <m/>
    <m/>
    <m/>
    <m/>
    <m/>
    <m/>
    <m/>
    <m/>
    <m/>
    <m/>
    <m/>
    <m/>
    <n v="0"/>
  </r>
  <r>
    <x v="2"/>
    <x v="0"/>
    <x v="1"/>
    <x v="5"/>
    <m/>
    <n v="3120181"/>
    <m/>
    <n v="349700"/>
    <m/>
    <m/>
    <m/>
    <m/>
    <m/>
    <m/>
    <m/>
    <m/>
    <m/>
    <m/>
    <m/>
    <m/>
    <m/>
    <m/>
    <m/>
    <m/>
    <m/>
    <m/>
    <m/>
    <m/>
    <m/>
    <m/>
    <m/>
    <m/>
    <m/>
    <m/>
    <n v="0"/>
  </r>
  <r>
    <x v="2"/>
    <x v="0"/>
    <x v="2"/>
    <x v="5"/>
    <m/>
    <n v="0"/>
    <m/>
    <n v="285200"/>
    <m/>
    <m/>
    <m/>
    <m/>
    <m/>
    <m/>
    <m/>
    <m/>
    <m/>
    <m/>
    <m/>
    <m/>
    <m/>
    <m/>
    <m/>
    <m/>
    <m/>
    <m/>
    <m/>
    <m/>
    <m/>
    <m/>
    <m/>
    <m/>
    <m/>
    <m/>
    <n v="0"/>
  </r>
  <r>
    <x v="2"/>
    <x v="0"/>
    <x v="3"/>
    <x v="5"/>
    <m/>
    <n v="25157489"/>
    <m/>
    <n v="563900"/>
    <m/>
    <m/>
    <m/>
    <m/>
    <m/>
    <m/>
    <m/>
    <m/>
    <m/>
    <m/>
    <m/>
    <m/>
    <m/>
    <m/>
    <m/>
    <m/>
    <m/>
    <m/>
    <m/>
    <m/>
    <m/>
    <m/>
    <m/>
    <m/>
    <m/>
    <m/>
    <n v="0"/>
  </r>
  <r>
    <x v="2"/>
    <x v="0"/>
    <x v="4"/>
    <x v="5"/>
    <m/>
    <n v="7578076"/>
    <m/>
    <n v="214200"/>
    <m/>
    <m/>
    <m/>
    <m/>
    <m/>
    <m/>
    <m/>
    <m/>
    <m/>
    <m/>
    <m/>
    <m/>
    <m/>
    <m/>
    <m/>
    <m/>
    <m/>
    <m/>
    <m/>
    <m/>
    <m/>
    <m/>
    <m/>
    <m/>
    <m/>
    <m/>
    <n v="0"/>
  </r>
  <r>
    <x v="2"/>
    <x v="0"/>
    <x v="5"/>
    <x v="5"/>
    <m/>
    <n v="0"/>
    <m/>
    <n v="306800"/>
    <m/>
    <m/>
    <m/>
    <m/>
    <m/>
    <m/>
    <m/>
    <m/>
    <m/>
    <m/>
    <m/>
    <m/>
    <m/>
    <m/>
    <m/>
    <m/>
    <m/>
    <m/>
    <m/>
    <m/>
    <m/>
    <m/>
    <m/>
    <m/>
    <m/>
    <m/>
    <n v="0"/>
  </r>
  <r>
    <x v="2"/>
    <x v="0"/>
    <x v="6"/>
    <x v="5"/>
    <m/>
    <n v="1408158"/>
    <m/>
    <n v="164200"/>
    <m/>
    <m/>
    <m/>
    <m/>
    <m/>
    <m/>
    <m/>
    <m/>
    <m/>
    <m/>
    <m/>
    <m/>
    <m/>
    <m/>
    <m/>
    <m/>
    <m/>
    <m/>
    <m/>
    <m/>
    <m/>
    <m/>
    <m/>
    <m/>
    <m/>
    <m/>
    <n v="0"/>
  </r>
  <r>
    <x v="2"/>
    <x v="0"/>
    <x v="7"/>
    <x v="5"/>
    <m/>
    <n v="0"/>
    <m/>
    <n v="164200"/>
    <m/>
    <m/>
    <m/>
    <m/>
    <m/>
    <m/>
    <m/>
    <m/>
    <m/>
    <m/>
    <m/>
    <m/>
    <m/>
    <m/>
    <m/>
    <m/>
    <m/>
    <m/>
    <m/>
    <m/>
    <m/>
    <m/>
    <m/>
    <m/>
    <m/>
    <m/>
    <n v="0"/>
  </r>
  <r>
    <x v="2"/>
    <x v="1"/>
    <x v="8"/>
    <x v="5"/>
    <m/>
    <n v="0"/>
    <m/>
    <n v="249700"/>
    <m/>
    <m/>
    <m/>
    <m/>
    <m/>
    <m/>
    <m/>
    <m/>
    <m/>
    <m/>
    <m/>
    <m/>
    <m/>
    <m/>
    <m/>
    <m/>
    <m/>
    <m/>
    <m/>
    <m/>
    <m/>
    <m/>
    <m/>
    <m/>
    <m/>
    <m/>
    <n v="0"/>
  </r>
  <r>
    <x v="2"/>
    <x v="1"/>
    <x v="9"/>
    <x v="5"/>
    <m/>
    <n v="1358748"/>
    <m/>
    <n v="164200"/>
    <m/>
    <m/>
    <m/>
    <m/>
    <m/>
    <m/>
    <m/>
    <m/>
    <m/>
    <m/>
    <m/>
    <m/>
    <m/>
    <m/>
    <m/>
    <m/>
    <m/>
    <m/>
    <m/>
    <m/>
    <m/>
    <m/>
    <m/>
    <m/>
    <m/>
    <m/>
    <n v="0"/>
  </r>
  <r>
    <x v="2"/>
    <x v="1"/>
    <x v="10"/>
    <x v="5"/>
    <m/>
    <n v="0"/>
    <m/>
    <n v="0"/>
    <m/>
    <m/>
    <m/>
    <m/>
    <m/>
    <m/>
    <m/>
    <m/>
    <m/>
    <m/>
    <m/>
    <m/>
    <m/>
    <m/>
    <m/>
    <m/>
    <m/>
    <m/>
    <m/>
    <m/>
    <m/>
    <m/>
    <m/>
    <m/>
    <m/>
    <m/>
    <n v="0"/>
  </r>
  <r>
    <x v="2"/>
    <x v="1"/>
    <x v="11"/>
    <x v="5"/>
    <m/>
    <n v="0"/>
    <m/>
    <n v="99700"/>
    <m/>
    <m/>
    <m/>
    <m/>
    <m/>
    <m/>
    <m/>
    <m/>
    <m/>
    <m/>
    <m/>
    <m/>
    <m/>
    <m/>
    <m/>
    <m/>
    <m/>
    <m/>
    <m/>
    <m/>
    <m/>
    <m/>
    <m/>
    <m/>
    <m/>
    <m/>
    <n v="0"/>
  </r>
  <r>
    <x v="2"/>
    <x v="1"/>
    <x v="12"/>
    <x v="5"/>
    <m/>
    <n v="8152491"/>
    <m/>
    <n v="42600"/>
    <m/>
    <m/>
    <m/>
    <m/>
    <m/>
    <m/>
    <m/>
    <m/>
    <m/>
    <m/>
    <m/>
    <m/>
    <m/>
    <m/>
    <m/>
    <m/>
    <m/>
    <m/>
    <m/>
    <m/>
    <m/>
    <m/>
    <m/>
    <m/>
    <m/>
    <m/>
    <n v="0"/>
  </r>
  <r>
    <x v="2"/>
    <x v="1"/>
    <x v="13"/>
    <x v="5"/>
    <m/>
    <n v="0"/>
    <m/>
    <n v="171300"/>
    <m/>
    <m/>
    <m/>
    <m/>
    <m/>
    <m/>
    <m/>
    <m/>
    <m/>
    <m/>
    <m/>
    <m/>
    <m/>
    <m/>
    <m/>
    <m/>
    <m/>
    <m/>
    <m/>
    <m/>
    <m/>
    <m/>
    <m/>
    <m/>
    <m/>
    <m/>
    <n v="0"/>
  </r>
  <r>
    <x v="2"/>
    <x v="1"/>
    <x v="14"/>
    <x v="5"/>
    <m/>
    <n v="0"/>
    <m/>
    <n v="150000"/>
    <m/>
    <m/>
    <m/>
    <m/>
    <m/>
    <m/>
    <m/>
    <m/>
    <m/>
    <m/>
    <m/>
    <m/>
    <m/>
    <m/>
    <m/>
    <m/>
    <m/>
    <m/>
    <m/>
    <m/>
    <m/>
    <m/>
    <m/>
    <m/>
    <m/>
    <m/>
    <n v="0"/>
  </r>
  <r>
    <x v="2"/>
    <x v="2"/>
    <x v="15"/>
    <x v="5"/>
    <m/>
    <n v="2555858"/>
    <m/>
    <n v="199700"/>
    <m/>
    <m/>
    <m/>
    <m/>
    <m/>
    <m/>
    <m/>
    <m/>
    <m/>
    <m/>
    <m/>
    <m/>
    <m/>
    <m/>
    <m/>
    <m/>
    <m/>
    <m/>
    <m/>
    <m/>
    <m/>
    <m/>
    <m/>
    <m/>
    <m/>
    <m/>
    <n v="0"/>
  </r>
  <r>
    <x v="2"/>
    <x v="2"/>
    <x v="16"/>
    <x v="5"/>
    <m/>
    <n v="7291998"/>
    <m/>
    <n v="178400"/>
    <m/>
    <m/>
    <m/>
    <m/>
    <m/>
    <m/>
    <m/>
    <m/>
    <m/>
    <m/>
    <m/>
    <m/>
    <m/>
    <m/>
    <m/>
    <m/>
    <m/>
    <m/>
    <m/>
    <m/>
    <m/>
    <m/>
    <m/>
    <m/>
    <m/>
    <m/>
    <n v="0"/>
  </r>
  <r>
    <x v="2"/>
    <x v="2"/>
    <x v="17"/>
    <x v="5"/>
    <m/>
    <n v="3422523"/>
    <m/>
    <n v="157100"/>
    <m/>
    <m/>
    <m/>
    <m/>
    <m/>
    <m/>
    <m/>
    <m/>
    <m/>
    <m/>
    <m/>
    <m/>
    <m/>
    <m/>
    <m/>
    <m/>
    <m/>
    <m/>
    <m/>
    <m/>
    <m/>
    <m/>
    <m/>
    <m/>
    <m/>
    <m/>
    <n v="0"/>
  </r>
  <r>
    <x v="2"/>
    <x v="2"/>
    <x v="18"/>
    <x v="5"/>
    <m/>
    <n v="0"/>
    <m/>
    <n v="221000"/>
    <m/>
    <m/>
    <m/>
    <m/>
    <m/>
    <m/>
    <m/>
    <m/>
    <m/>
    <m/>
    <m/>
    <m/>
    <m/>
    <m/>
    <m/>
    <m/>
    <m/>
    <m/>
    <m/>
    <m/>
    <m/>
    <m/>
    <m/>
    <m/>
    <m/>
    <m/>
    <n v="0"/>
  </r>
  <r>
    <x v="2"/>
    <x v="2"/>
    <x v="19"/>
    <x v="5"/>
    <m/>
    <n v="2395766"/>
    <m/>
    <n v="185500"/>
    <m/>
    <m/>
    <m/>
    <m/>
    <m/>
    <m/>
    <m/>
    <m/>
    <m/>
    <m/>
    <m/>
    <m/>
    <m/>
    <m/>
    <m/>
    <m/>
    <m/>
    <m/>
    <m/>
    <m/>
    <m/>
    <m/>
    <m/>
    <m/>
    <m/>
    <m/>
    <n v="0"/>
  </r>
  <r>
    <x v="2"/>
    <x v="2"/>
    <x v="20"/>
    <x v="5"/>
    <m/>
    <n v="0"/>
    <m/>
    <n v="164200"/>
    <m/>
    <m/>
    <m/>
    <m/>
    <m/>
    <m/>
    <m/>
    <m/>
    <m/>
    <m/>
    <m/>
    <m/>
    <m/>
    <m/>
    <m/>
    <m/>
    <m/>
    <m/>
    <m/>
    <m/>
    <m/>
    <m/>
    <m/>
    <m/>
    <m/>
    <m/>
    <n v="0"/>
  </r>
  <r>
    <x v="2"/>
    <x v="2"/>
    <x v="21"/>
    <x v="5"/>
    <m/>
    <n v="0"/>
    <m/>
    <n v="0"/>
    <m/>
    <m/>
    <m/>
    <m/>
    <m/>
    <m/>
    <m/>
    <m/>
    <m/>
    <m/>
    <m/>
    <m/>
    <m/>
    <m/>
    <m/>
    <m/>
    <m/>
    <m/>
    <m/>
    <m/>
    <m/>
    <m/>
    <m/>
    <m/>
    <m/>
    <m/>
    <n v="0"/>
  </r>
  <r>
    <x v="2"/>
    <x v="3"/>
    <x v="22"/>
    <x v="5"/>
    <m/>
    <n v="0"/>
    <m/>
    <n v="178400"/>
    <m/>
    <m/>
    <m/>
    <m/>
    <m/>
    <m/>
    <m/>
    <m/>
    <m/>
    <m/>
    <m/>
    <m/>
    <m/>
    <m/>
    <m/>
    <m/>
    <m/>
    <m/>
    <m/>
    <m/>
    <m/>
    <m/>
    <m/>
    <m/>
    <m/>
    <m/>
    <n v="0"/>
  </r>
  <r>
    <x v="2"/>
    <x v="3"/>
    <x v="23"/>
    <x v="5"/>
    <m/>
    <n v="0"/>
    <m/>
    <n v="221000"/>
    <m/>
    <m/>
    <m/>
    <m/>
    <m/>
    <m/>
    <m/>
    <m/>
    <m/>
    <m/>
    <m/>
    <m/>
    <m/>
    <m/>
    <m/>
    <m/>
    <m/>
    <m/>
    <m/>
    <m/>
    <m/>
    <m/>
    <m/>
    <m/>
    <m/>
    <m/>
    <n v="0"/>
  </r>
  <r>
    <x v="2"/>
    <x v="3"/>
    <x v="24"/>
    <x v="5"/>
    <m/>
    <n v="0"/>
    <m/>
    <n v="178400"/>
    <m/>
    <m/>
    <m/>
    <m/>
    <m/>
    <m/>
    <m/>
    <m/>
    <m/>
    <m/>
    <m/>
    <m/>
    <m/>
    <m/>
    <m/>
    <m/>
    <m/>
    <m/>
    <m/>
    <m/>
    <m/>
    <m/>
    <m/>
    <m/>
    <m/>
    <m/>
    <n v="0"/>
  </r>
  <r>
    <x v="2"/>
    <x v="3"/>
    <x v="25"/>
    <x v="5"/>
    <m/>
    <n v="0"/>
    <m/>
    <n v="157100"/>
    <m/>
    <m/>
    <m/>
    <m/>
    <m/>
    <m/>
    <m/>
    <m/>
    <m/>
    <m/>
    <m/>
    <m/>
    <m/>
    <m/>
    <m/>
    <m/>
    <m/>
    <m/>
    <m/>
    <m/>
    <m/>
    <m/>
    <m/>
    <m/>
    <m/>
    <m/>
    <n v="0"/>
  </r>
  <r>
    <x v="2"/>
    <x v="3"/>
    <x v="26"/>
    <x v="5"/>
    <m/>
    <n v="0"/>
    <m/>
    <n v="0"/>
    <m/>
    <m/>
    <m/>
    <m/>
    <m/>
    <m/>
    <m/>
    <m/>
    <m/>
    <m/>
    <m/>
    <m/>
    <m/>
    <m/>
    <m/>
    <m/>
    <m/>
    <m/>
    <m/>
    <m/>
    <m/>
    <m/>
    <m/>
    <m/>
    <m/>
    <m/>
    <n v="0"/>
  </r>
  <r>
    <x v="2"/>
    <x v="3"/>
    <x v="27"/>
    <x v="5"/>
    <m/>
    <n v="0"/>
    <m/>
    <n v="157100"/>
    <m/>
    <m/>
    <m/>
    <m/>
    <m/>
    <m/>
    <m/>
    <m/>
    <m/>
    <m/>
    <m/>
    <m/>
    <m/>
    <m/>
    <m/>
    <m/>
    <m/>
    <m/>
    <m/>
    <m/>
    <m/>
    <m/>
    <m/>
    <m/>
    <m/>
    <m/>
    <n v="0"/>
  </r>
  <r>
    <x v="2"/>
    <x v="3"/>
    <x v="28"/>
    <x v="5"/>
    <m/>
    <n v="0"/>
    <m/>
    <n v="164200"/>
    <m/>
    <m/>
    <m/>
    <m/>
    <m/>
    <m/>
    <m/>
    <m/>
    <m/>
    <m/>
    <m/>
    <m/>
    <m/>
    <m/>
    <m/>
    <m/>
    <m/>
    <m/>
    <m/>
    <m/>
    <m/>
    <m/>
    <m/>
    <m/>
    <m/>
    <m/>
    <n v="0"/>
  </r>
  <r>
    <x v="2"/>
    <x v="0"/>
    <x v="0"/>
    <x v="3"/>
    <m/>
    <m/>
    <m/>
    <n v="0"/>
    <m/>
    <m/>
    <m/>
    <m/>
    <m/>
    <m/>
    <m/>
    <m/>
    <m/>
    <m/>
    <m/>
    <m/>
    <m/>
    <m/>
    <m/>
    <m/>
    <m/>
    <m/>
    <m/>
    <m/>
    <m/>
    <m/>
    <m/>
    <m/>
    <m/>
    <m/>
    <n v="0"/>
  </r>
  <r>
    <x v="2"/>
    <x v="0"/>
    <x v="1"/>
    <x v="3"/>
    <m/>
    <m/>
    <m/>
    <n v="0"/>
    <m/>
    <m/>
    <m/>
    <m/>
    <m/>
    <m/>
    <m/>
    <m/>
    <m/>
    <m/>
    <m/>
    <m/>
    <m/>
    <m/>
    <m/>
    <m/>
    <m/>
    <m/>
    <m/>
    <m/>
    <m/>
    <m/>
    <m/>
    <m/>
    <m/>
    <m/>
    <n v="0"/>
  </r>
  <r>
    <x v="2"/>
    <x v="0"/>
    <x v="2"/>
    <x v="3"/>
    <m/>
    <m/>
    <m/>
    <n v="0"/>
    <m/>
    <m/>
    <m/>
    <m/>
    <m/>
    <m/>
    <m/>
    <m/>
    <m/>
    <m/>
    <m/>
    <m/>
    <m/>
    <m/>
    <m/>
    <m/>
    <m/>
    <m/>
    <m/>
    <m/>
    <m/>
    <m/>
    <m/>
    <m/>
    <m/>
    <m/>
    <n v="0"/>
  </r>
  <r>
    <x v="2"/>
    <x v="0"/>
    <x v="3"/>
    <x v="3"/>
    <m/>
    <m/>
    <m/>
    <n v="0"/>
    <m/>
    <m/>
    <m/>
    <m/>
    <m/>
    <m/>
    <m/>
    <m/>
    <m/>
    <m/>
    <m/>
    <m/>
    <m/>
    <m/>
    <m/>
    <m/>
    <m/>
    <m/>
    <m/>
    <m/>
    <m/>
    <m/>
    <m/>
    <m/>
    <m/>
    <m/>
    <n v="0"/>
  </r>
  <r>
    <x v="2"/>
    <x v="0"/>
    <x v="4"/>
    <x v="3"/>
    <m/>
    <m/>
    <m/>
    <n v="0"/>
    <m/>
    <m/>
    <m/>
    <m/>
    <m/>
    <m/>
    <m/>
    <m/>
    <m/>
    <m/>
    <m/>
    <m/>
    <m/>
    <m/>
    <m/>
    <m/>
    <m/>
    <m/>
    <m/>
    <m/>
    <m/>
    <m/>
    <m/>
    <m/>
    <m/>
    <m/>
    <n v="0"/>
  </r>
  <r>
    <x v="2"/>
    <x v="0"/>
    <x v="5"/>
    <x v="3"/>
    <m/>
    <m/>
    <m/>
    <n v="0"/>
    <m/>
    <m/>
    <m/>
    <m/>
    <m/>
    <m/>
    <m/>
    <m/>
    <m/>
    <m/>
    <m/>
    <m/>
    <m/>
    <m/>
    <m/>
    <m/>
    <m/>
    <m/>
    <m/>
    <m/>
    <m/>
    <m/>
    <m/>
    <m/>
    <m/>
    <m/>
    <n v="0"/>
  </r>
  <r>
    <x v="2"/>
    <x v="0"/>
    <x v="6"/>
    <x v="3"/>
    <m/>
    <m/>
    <m/>
    <n v="0"/>
    <m/>
    <m/>
    <m/>
    <m/>
    <m/>
    <m/>
    <m/>
    <m/>
    <m/>
    <m/>
    <m/>
    <m/>
    <m/>
    <m/>
    <m/>
    <m/>
    <m/>
    <m/>
    <m/>
    <m/>
    <m/>
    <m/>
    <m/>
    <m/>
    <m/>
    <m/>
    <n v="0"/>
  </r>
  <r>
    <x v="2"/>
    <x v="0"/>
    <x v="7"/>
    <x v="3"/>
    <m/>
    <m/>
    <m/>
    <n v="0"/>
    <m/>
    <m/>
    <m/>
    <m/>
    <m/>
    <m/>
    <m/>
    <m/>
    <m/>
    <m/>
    <m/>
    <m/>
    <m/>
    <m/>
    <m/>
    <m/>
    <m/>
    <m/>
    <m/>
    <m/>
    <m/>
    <m/>
    <m/>
    <m/>
    <m/>
    <m/>
    <n v="0"/>
  </r>
  <r>
    <x v="2"/>
    <x v="1"/>
    <x v="8"/>
    <x v="3"/>
    <m/>
    <m/>
    <m/>
    <n v="0"/>
    <m/>
    <m/>
    <m/>
    <m/>
    <m/>
    <m/>
    <m/>
    <m/>
    <m/>
    <m/>
    <m/>
    <m/>
    <m/>
    <m/>
    <m/>
    <m/>
    <m/>
    <m/>
    <m/>
    <m/>
    <m/>
    <m/>
    <m/>
    <m/>
    <m/>
    <m/>
    <n v="0"/>
  </r>
  <r>
    <x v="2"/>
    <x v="1"/>
    <x v="9"/>
    <x v="3"/>
    <m/>
    <m/>
    <m/>
    <n v="0"/>
    <m/>
    <m/>
    <m/>
    <m/>
    <m/>
    <m/>
    <m/>
    <m/>
    <m/>
    <m/>
    <m/>
    <m/>
    <m/>
    <m/>
    <m/>
    <m/>
    <m/>
    <m/>
    <m/>
    <m/>
    <m/>
    <m/>
    <m/>
    <m/>
    <m/>
    <m/>
    <n v="0"/>
  </r>
  <r>
    <x v="2"/>
    <x v="1"/>
    <x v="10"/>
    <x v="3"/>
    <m/>
    <m/>
    <m/>
    <n v="0"/>
    <m/>
    <m/>
    <m/>
    <m/>
    <m/>
    <m/>
    <m/>
    <m/>
    <m/>
    <m/>
    <m/>
    <m/>
    <m/>
    <m/>
    <m/>
    <m/>
    <m/>
    <m/>
    <m/>
    <m/>
    <m/>
    <m/>
    <m/>
    <m/>
    <m/>
    <m/>
    <n v="0"/>
  </r>
  <r>
    <x v="2"/>
    <x v="1"/>
    <x v="11"/>
    <x v="3"/>
    <m/>
    <m/>
    <m/>
    <n v="601800"/>
    <m/>
    <m/>
    <m/>
    <m/>
    <m/>
    <m/>
    <m/>
    <m/>
    <m/>
    <m/>
    <m/>
    <m/>
    <m/>
    <m/>
    <m/>
    <m/>
    <m/>
    <m/>
    <m/>
    <m/>
    <m/>
    <m/>
    <m/>
    <m/>
    <m/>
    <m/>
    <n v="0"/>
  </r>
  <r>
    <x v="2"/>
    <x v="1"/>
    <x v="12"/>
    <x v="3"/>
    <m/>
    <m/>
    <m/>
    <n v="0"/>
    <m/>
    <m/>
    <m/>
    <m/>
    <m/>
    <m/>
    <m/>
    <m/>
    <m/>
    <m/>
    <m/>
    <m/>
    <m/>
    <m/>
    <m/>
    <m/>
    <m/>
    <m/>
    <m/>
    <m/>
    <m/>
    <m/>
    <m/>
    <m/>
    <m/>
    <m/>
    <n v="0"/>
  </r>
  <r>
    <x v="2"/>
    <x v="1"/>
    <x v="13"/>
    <x v="3"/>
    <m/>
    <m/>
    <m/>
    <n v="0"/>
    <m/>
    <m/>
    <m/>
    <m/>
    <m/>
    <m/>
    <m/>
    <m/>
    <m/>
    <m/>
    <m/>
    <m/>
    <m/>
    <m/>
    <m/>
    <m/>
    <m/>
    <m/>
    <m/>
    <m/>
    <m/>
    <m/>
    <m/>
    <m/>
    <m/>
    <m/>
    <n v="0"/>
  </r>
  <r>
    <x v="2"/>
    <x v="1"/>
    <x v="14"/>
    <x v="3"/>
    <m/>
    <m/>
    <m/>
    <n v="0"/>
    <m/>
    <m/>
    <m/>
    <m/>
    <m/>
    <m/>
    <m/>
    <m/>
    <m/>
    <m/>
    <m/>
    <m/>
    <m/>
    <m/>
    <m/>
    <m/>
    <m/>
    <m/>
    <m/>
    <m/>
    <m/>
    <m/>
    <m/>
    <m/>
    <m/>
    <m/>
    <n v="0"/>
  </r>
  <r>
    <x v="2"/>
    <x v="2"/>
    <x v="15"/>
    <x v="3"/>
    <m/>
    <m/>
    <m/>
    <n v="0"/>
    <m/>
    <m/>
    <m/>
    <m/>
    <m/>
    <m/>
    <m/>
    <m/>
    <m/>
    <m/>
    <m/>
    <m/>
    <m/>
    <m/>
    <m/>
    <m/>
    <m/>
    <m/>
    <m/>
    <m/>
    <m/>
    <m/>
    <m/>
    <m/>
    <m/>
    <m/>
    <n v="0"/>
  </r>
  <r>
    <x v="2"/>
    <x v="2"/>
    <x v="16"/>
    <x v="3"/>
    <m/>
    <m/>
    <m/>
    <n v="0"/>
    <m/>
    <m/>
    <m/>
    <m/>
    <m/>
    <m/>
    <m/>
    <m/>
    <m/>
    <m/>
    <m/>
    <m/>
    <m/>
    <m/>
    <m/>
    <m/>
    <m/>
    <m/>
    <m/>
    <m/>
    <m/>
    <m/>
    <m/>
    <m/>
    <m/>
    <m/>
    <n v="0"/>
  </r>
  <r>
    <x v="2"/>
    <x v="2"/>
    <x v="17"/>
    <x v="3"/>
    <m/>
    <m/>
    <m/>
    <n v="451800"/>
    <m/>
    <m/>
    <m/>
    <m/>
    <m/>
    <m/>
    <m/>
    <m/>
    <m/>
    <m/>
    <m/>
    <m/>
    <m/>
    <m/>
    <m/>
    <m/>
    <m/>
    <m/>
    <m/>
    <m/>
    <m/>
    <m/>
    <m/>
    <m/>
    <m/>
    <m/>
    <n v="0"/>
  </r>
  <r>
    <x v="2"/>
    <x v="2"/>
    <x v="18"/>
    <x v="3"/>
    <m/>
    <m/>
    <m/>
    <n v="0"/>
    <m/>
    <m/>
    <m/>
    <m/>
    <m/>
    <m/>
    <m/>
    <m/>
    <m/>
    <m/>
    <m/>
    <m/>
    <m/>
    <m/>
    <m/>
    <m/>
    <m/>
    <m/>
    <m/>
    <m/>
    <m/>
    <m/>
    <m/>
    <m/>
    <m/>
    <m/>
    <n v="0"/>
  </r>
  <r>
    <x v="2"/>
    <x v="2"/>
    <x v="19"/>
    <x v="3"/>
    <m/>
    <m/>
    <m/>
    <n v="0"/>
    <m/>
    <m/>
    <m/>
    <m/>
    <m/>
    <m/>
    <m/>
    <m/>
    <m/>
    <m/>
    <m/>
    <m/>
    <m/>
    <m/>
    <m/>
    <m/>
    <m/>
    <m/>
    <m/>
    <m/>
    <m/>
    <m/>
    <m/>
    <m/>
    <m/>
    <m/>
    <n v="0"/>
  </r>
  <r>
    <x v="2"/>
    <x v="2"/>
    <x v="20"/>
    <x v="3"/>
    <m/>
    <m/>
    <m/>
    <n v="0"/>
    <m/>
    <m/>
    <m/>
    <m/>
    <m/>
    <m/>
    <m/>
    <m/>
    <m/>
    <m/>
    <m/>
    <m/>
    <m/>
    <m/>
    <m/>
    <m/>
    <m/>
    <m/>
    <m/>
    <m/>
    <m/>
    <m/>
    <m/>
    <m/>
    <m/>
    <m/>
    <n v="0"/>
  </r>
  <r>
    <x v="2"/>
    <x v="2"/>
    <x v="21"/>
    <x v="3"/>
    <m/>
    <m/>
    <m/>
    <n v="0"/>
    <m/>
    <m/>
    <m/>
    <m/>
    <m/>
    <m/>
    <m/>
    <m/>
    <m/>
    <m/>
    <m/>
    <m/>
    <m/>
    <m/>
    <m/>
    <m/>
    <m/>
    <m/>
    <m/>
    <m/>
    <m/>
    <m/>
    <m/>
    <m/>
    <m/>
    <m/>
    <n v="0"/>
  </r>
  <r>
    <x v="2"/>
    <x v="3"/>
    <x v="22"/>
    <x v="3"/>
    <m/>
    <m/>
    <m/>
    <n v="0"/>
    <m/>
    <m/>
    <m/>
    <m/>
    <m/>
    <m/>
    <m/>
    <m/>
    <m/>
    <m/>
    <m/>
    <m/>
    <m/>
    <m/>
    <m/>
    <m/>
    <m/>
    <m/>
    <m/>
    <m/>
    <m/>
    <m/>
    <m/>
    <m/>
    <m/>
    <m/>
    <n v="0"/>
  </r>
  <r>
    <x v="2"/>
    <x v="3"/>
    <x v="23"/>
    <x v="3"/>
    <m/>
    <m/>
    <m/>
    <n v="0"/>
    <m/>
    <m/>
    <m/>
    <m/>
    <m/>
    <m/>
    <m/>
    <m/>
    <m/>
    <m/>
    <m/>
    <m/>
    <m/>
    <m/>
    <m/>
    <m/>
    <m/>
    <m/>
    <m/>
    <m/>
    <m/>
    <m/>
    <m/>
    <m/>
    <m/>
    <m/>
    <n v="0"/>
  </r>
  <r>
    <x v="2"/>
    <x v="3"/>
    <x v="24"/>
    <x v="3"/>
    <m/>
    <m/>
    <m/>
    <n v="0"/>
    <m/>
    <m/>
    <m/>
    <m/>
    <m/>
    <m/>
    <m/>
    <m/>
    <m/>
    <m/>
    <m/>
    <m/>
    <m/>
    <m/>
    <m/>
    <m/>
    <m/>
    <m/>
    <m/>
    <m/>
    <m/>
    <m/>
    <m/>
    <m/>
    <m/>
    <m/>
    <n v="0"/>
  </r>
  <r>
    <x v="2"/>
    <x v="3"/>
    <x v="25"/>
    <x v="3"/>
    <m/>
    <m/>
    <m/>
    <n v="0"/>
    <m/>
    <m/>
    <m/>
    <m/>
    <m/>
    <m/>
    <m/>
    <m/>
    <m/>
    <m/>
    <m/>
    <m/>
    <m/>
    <m/>
    <m/>
    <m/>
    <m/>
    <m/>
    <m/>
    <m/>
    <m/>
    <m/>
    <m/>
    <m/>
    <m/>
    <m/>
    <n v="0"/>
  </r>
  <r>
    <x v="2"/>
    <x v="3"/>
    <x v="26"/>
    <x v="3"/>
    <m/>
    <m/>
    <m/>
    <n v="0"/>
    <m/>
    <m/>
    <m/>
    <m/>
    <m/>
    <m/>
    <m/>
    <m/>
    <m/>
    <m/>
    <m/>
    <m/>
    <m/>
    <m/>
    <m/>
    <m/>
    <m/>
    <m/>
    <m/>
    <m/>
    <m/>
    <m/>
    <m/>
    <m/>
    <m/>
    <m/>
    <n v="0"/>
  </r>
  <r>
    <x v="2"/>
    <x v="3"/>
    <x v="27"/>
    <x v="3"/>
    <m/>
    <m/>
    <m/>
    <n v="0"/>
    <m/>
    <m/>
    <m/>
    <m/>
    <m/>
    <m/>
    <m/>
    <m/>
    <m/>
    <m/>
    <m/>
    <m/>
    <m/>
    <m/>
    <m/>
    <m/>
    <m/>
    <m/>
    <m/>
    <m/>
    <m/>
    <m/>
    <m/>
    <m/>
    <m/>
    <m/>
    <n v="0"/>
  </r>
  <r>
    <x v="2"/>
    <x v="3"/>
    <x v="28"/>
    <x v="3"/>
    <m/>
    <m/>
    <m/>
    <n v="0"/>
    <m/>
    <m/>
    <m/>
    <m/>
    <m/>
    <m/>
    <m/>
    <m/>
    <m/>
    <m/>
    <m/>
    <m/>
    <m/>
    <m/>
    <m/>
    <m/>
    <m/>
    <m/>
    <m/>
    <m/>
    <m/>
    <m/>
    <m/>
    <m/>
    <m/>
    <m/>
    <n v="0"/>
  </r>
  <r>
    <x v="2"/>
    <x v="0"/>
    <x v="0"/>
    <x v="9"/>
    <n v="14237587"/>
    <n v="7783907"/>
    <m/>
    <n v="0"/>
    <m/>
    <m/>
    <m/>
    <m/>
    <m/>
    <m/>
    <m/>
    <m/>
    <m/>
    <m/>
    <m/>
    <m/>
    <m/>
    <m/>
    <m/>
    <m/>
    <m/>
    <m/>
    <m/>
    <m/>
    <m/>
    <m/>
    <m/>
    <m/>
    <m/>
    <m/>
    <n v="0"/>
  </r>
  <r>
    <x v="2"/>
    <x v="0"/>
    <x v="1"/>
    <x v="9"/>
    <n v="14461630"/>
    <n v="4731066"/>
    <m/>
    <n v="0"/>
    <m/>
    <m/>
    <m/>
    <m/>
    <m/>
    <m/>
    <m/>
    <m/>
    <m/>
    <m/>
    <m/>
    <m/>
    <m/>
    <m/>
    <m/>
    <m/>
    <m/>
    <m/>
    <m/>
    <m/>
    <m/>
    <m/>
    <m/>
    <m/>
    <m/>
    <m/>
    <n v="0"/>
  </r>
  <r>
    <x v="2"/>
    <x v="0"/>
    <x v="2"/>
    <x v="9"/>
    <n v="17474124"/>
    <n v="0"/>
    <m/>
    <n v="0"/>
    <m/>
    <m/>
    <m/>
    <m/>
    <m/>
    <m/>
    <m/>
    <m/>
    <m/>
    <m/>
    <m/>
    <m/>
    <m/>
    <m/>
    <m/>
    <m/>
    <m/>
    <m/>
    <m/>
    <m/>
    <m/>
    <m/>
    <m/>
    <m/>
    <m/>
    <m/>
    <n v="0"/>
  </r>
  <r>
    <x v="2"/>
    <x v="0"/>
    <x v="3"/>
    <x v="9"/>
    <n v="20014367"/>
    <n v="1381330"/>
    <m/>
    <n v="0"/>
    <m/>
    <m/>
    <m/>
    <m/>
    <m/>
    <m/>
    <m/>
    <m/>
    <m/>
    <m/>
    <m/>
    <m/>
    <m/>
    <m/>
    <m/>
    <m/>
    <m/>
    <m/>
    <m/>
    <m/>
    <m/>
    <m/>
    <m/>
    <m/>
    <m/>
    <m/>
    <n v="0"/>
  </r>
  <r>
    <x v="2"/>
    <x v="0"/>
    <x v="4"/>
    <x v="9"/>
    <n v="7739402"/>
    <n v="5200000"/>
    <m/>
    <n v="0"/>
    <m/>
    <m/>
    <m/>
    <m/>
    <m/>
    <m/>
    <m/>
    <m/>
    <m/>
    <m/>
    <m/>
    <m/>
    <m/>
    <m/>
    <m/>
    <m/>
    <m/>
    <m/>
    <m/>
    <m/>
    <m/>
    <m/>
    <m/>
    <m/>
    <m/>
    <m/>
    <n v="0"/>
  </r>
  <r>
    <x v="2"/>
    <x v="0"/>
    <x v="5"/>
    <x v="9"/>
    <n v="14938276"/>
    <n v="0"/>
    <m/>
    <n v="0"/>
    <m/>
    <m/>
    <m/>
    <m/>
    <m/>
    <m/>
    <m/>
    <m/>
    <m/>
    <m/>
    <m/>
    <m/>
    <m/>
    <m/>
    <m/>
    <m/>
    <m/>
    <m/>
    <m/>
    <m/>
    <m/>
    <m/>
    <m/>
    <m/>
    <m/>
    <m/>
    <n v="0"/>
  </r>
  <r>
    <x v="2"/>
    <x v="0"/>
    <x v="6"/>
    <x v="9"/>
    <n v="15405384"/>
    <n v="0"/>
    <m/>
    <n v="0"/>
    <m/>
    <m/>
    <m/>
    <m/>
    <m/>
    <m/>
    <m/>
    <m/>
    <m/>
    <m/>
    <m/>
    <m/>
    <m/>
    <m/>
    <m/>
    <m/>
    <m/>
    <m/>
    <m/>
    <m/>
    <m/>
    <m/>
    <m/>
    <m/>
    <m/>
    <m/>
    <n v="0"/>
  </r>
  <r>
    <x v="2"/>
    <x v="0"/>
    <x v="7"/>
    <x v="9"/>
    <n v="17009133"/>
    <n v="0"/>
    <m/>
    <n v="0"/>
    <m/>
    <m/>
    <m/>
    <m/>
    <m/>
    <m/>
    <m/>
    <m/>
    <m/>
    <m/>
    <m/>
    <m/>
    <m/>
    <m/>
    <m/>
    <m/>
    <m/>
    <m/>
    <m/>
    <m/>
    <m/>
    <m/>
    <m/>
    <m/>
    <m/>
    <m/>
    <n v="0"/>
  </r>
  <r>
    <x v="2"/>
    <x v="1"/>
    <x v="8"/>
    <x v="9"/>
    <n v="17134303"/>
    <n v="0"/>
    <m/>
    <n v="0"/>
    <m/>
    <m/>
    <m/>
    <m/>
    <m/>
    <m/>
    <m/>
    <m/>
    <m/>
    <m/>
    <m/>
    <m/>
    <m/>
    <m/>
    <m/>
    <m/>
    <m/>
    <m/>
    <m/>
    <m/>
    <m/>
    <m/>
    <m/>
    <m/>
    <m/>
    <m/>
    <n v="0"/>
  </r>
  <r>
    <x v="2"/>
    <x v="1"/>
    <x v="9"/>
    <x v="9"/>
    <n v="19962156"/>
    <n v="0"/>
    <m/>
    <n v="0"/>
    <m/>
    <m/>
    <m/>
    <m/>
    <m/>
    <m/>
    <m/>
    <m/>
    <m/>
    <m/>
    <m/>
    <m/>
    <m/>
    <m/>
    <m/>
    <m/>
    <m/>
    <m/>
    <m/>
    <m/>
    <m/>
    <m/>
    <m/>
    <m/>
    <m/>
    <m/>
    <n v="0"/>
  </r>
  <r>
    <x v="2"/>
    <x v="1"/>
    <x v="10"/>
    <x v="9"/>
    <n v="8414677"/>
    <n v="0"/>
    <m/>
    <n v="0"/>
    <m/>
    <m/>
    <m/>
    <m/>
    <m/>
    <m/>
    <m/>
    <m/>
    <m/>
    <m/>
    <m/>
    <m/>
    <m/>
    <m/>
    <m/>
    <m/>
    <m/>
    <m/>
    <m/>
    <m/>
    <m/>
    <m/>
    <m/>
    <m/>
    <m/>
    <m/>
    <n v="0"/>
  </r>
  <r>
    <x v="2"/>
    <x v="1"/>
    <x v="11"/>
    <x v="9"/>
    <n v="15306730"/>
    <n v="0"/>
    <m/>
    <n v="0"/>
    <m/>
    <m/>
    <m/>
    <m/>
    <m/>
    <m/>
    <m/>
    <m/>
    <m/>
    <m/>
    <m/>
    <m/>
    <m/>
    <m/>
    <m/>
    <m/>
    <m/>
    <m/>
    <m/>
    <m/>
    <m/>
    <m/>
    <m/>
    <m/>
    <m/>
    <m/>
    <n v="0"/>
  </r>
  <r>
    <x v="2"/>
    <x v="1"/>
    <x v="12"/>
    <x v="9"/>
    <n v="27268225"/>
    <n v="0"/>
    <m/>
    <n v="0"/>
    <m/>
    <m/>
    <m/>
    <m/>
    <m/>
    <m/>
    <m/>
    <m/>
    <m/>
    <m/>
    <m/>
    <m/>
    <m/>
    <m/>
    <m/>
    <m/>
    <m/>
    <m/>
    <m/>
    <m/>
    <m/>
    <m/>
    <m/>
    <m/>
    <m/>
    <m/>
    <n v="0"/>
  </r>
  <r>
    <x v="2"/>
    <x v="1"/>
    <x v="13"/>
    <x v="9"/>
    <n v="13436259"/>
    <n v="1365000"/>
    <m/>
    <n v="0"/>
    <m/>
    <m/>
    <m/>
    <m/>
    <m/>
    <m/>
    <m/>
    <m/>
    <m/>
    <m/>
    <m/>
    <m/>
    <m/>
    <m/>
    <m/>
    <m/>
    <m/>
    <m/>
    <m/>
    <m/>
    <m/>
    <m/>
    <m/>
    <m/>
    <m/>
    <m/>
    <n v="0"/>
  </r>
  <r>
    <x v="2"/>
    <x v="1"/>
    <x v="14"/>
    <x v="9"/>
    <n v="18584090"/>
    <n v="0"/>
    <m/>
    <n v="0"/>
    <m/>
    <m/>
    <m/>
    <m/>
    <m/>
    <m/>
    <m/>
    <m/>
    <m/>
    <m/>
    <m/>
    <m/>
    <m/>
    <m/>
    <m/>
    <m/>
    <m/>
    <m/>
    <m/>
    <m/>
    <m/>
    <m/>
    <m/>
    <m/>
    <m/>
    <m/>
    <n v="0"/>
  </r>
  <r>
    <x v="2"/>
    <x v="2"/>
    <x v="15"/>
    <x v="9"/>
    <n v="8962423"/>
    <n v="0"/>
    <m/>
    <n v="0"/>
    <m/>
    <m/>
    <m/>
    <m/>
    <m/>
    <m/>
    <m/>
    <m/>
    <m/>
    <m/>
    <m/>
    <m/>
    <m/>
    <m/>
    <m/>
    <m/>
    <m/>
    <m/>
    <m/>
    <m/>
    <m/>
    <m/>
    <m/>
    <m/>
    <m/>
    <m/>
    <n v="0"/>
  </r>
  <r>
    <x v="2"/>
    <x v="2"/>
    <x v="16"/>
    <x v="9"/>
    <n v="14015733"/>
    <n v="1365000"/>
    <m/>
    <n v="0"/>
    <m/>
    <m/>
    <m/>
    <m/>
    <m/>
    <m/>
    <m/>
    <m/>
    <m/>
    <m/>
    <m/>
    <m/>
    <m/>
    <m/>
    <m/>
    <m/>
    <m/>
    <m/>
    <m/>
    <m/>
    <m/>
    <m/>
    <m/>
    <m/>
    <m/>
    <m/>
    <n v="0"/>
  </r>
  <r>
    <x v="2"/>
    <x v="2"/>
    <x v="17"/>
    <x v="9"/>
    <n v="15362503"/>
    <n v="0"/>
    <m/>
    <n v="0"/>
    <m/>
    <m/>
    <m/>
    <m/>
    <m/>
    <m/>
    <m/>
    <m/>
    <m/>
    <m/>
    <m/>
    <m/>
    <m/>
    <m/>
    <m/>
    <m/>
    <m/>
    <m/>
    <m/>
    <m/>
    <m/>
    <m/>
    <m/>
    <m/>
    <m/>
    <m/>
    <n v="0"/>
  </r>
  <r>
    <x v="2"/>
    <x v="2"/>
    <x v="18"/>
    <x v="9"/>
    <n v="3150000"/>
    <n v="0"/>
    <m/>
    <n v="0"/>
    <m/>
    <m/>
    <m/>
    <m/>
    <m/>
    <m/>
    <m/>
    <m/>
    <m/>
    <m/>
    <m/>
    <m/>
    <m/>
    <m/>
    <m/>
    <m/>
    <m/>
    <m/>
    <m/>
    <m/>
    <m/>
    <m/>
    <m/>
    <m/>
    <m/>
    <m/>
    <n v="0"/>
  </r>
  <r>
    <x v="2"/>
    <x v="2"/>
    <x v="19"/>
    <x v="9"/>
    <n v="9162484"/>
    <n v="0"/>
    <m/>
    <n v="0"/>
    <m/>
    <m/>
    <m/>
    <m/>
    <m/>
    <m/>
    <m/>
    <m/>
    <m/>
    <m/>
    <m/>
    <m/>
    <m/>
    <m/>
    <m/>
    <m/>
    <m/>
    <m/>
    <m/>
    <m/>
    <m/>
    <m/>
    <m/>
    <m/>
    <m/>
    <m/>
    <n v="0"/>
  </r>
  <r>
    <x v="2"/>
    <x v="2"/>
    <x v="20"/>
    <x v="9"/>
    <n v="2934991"/>
    <n v="0"/>
    <m/>
    <n v="0"/>
    <m/>
    <m/>
    <m/>
    <m/>
    <m/>
    <m/>
    <m/>
    <m/>
    <m/>
    <m/>
    <m/>
    <m/>
    <m/>
    <m/>
    <m/>
    <m/>
    <m/>
    <m/>
    <m/>
    <m/>
    <m/>
    <m/>
    <m/>
    <m/>
    <m/>
    <m/>
    <n v="0"/>
  </r>
  <r>
    <x v="2"/>
    <x v="2"/>
    <x v="21"/>
    <x v="9"/>
    <n v="10042364"/>
    <n v="0"/>
    <m/>
    <n v="0"/>
    <m/>
    <m/>
    <m/>
    <m/>
    <m/>
    <m/>
    <m/>
    <m/>
    <m/>
    <m/>
    <m/>
    <m/>
    <m/>
    <m/>
    <m/>
    <m/>
    <m/>
    <m/>
    <m/>
    <m/>
    <m/>
    <m/>
    <m/>
    <m/>
    <m/>
    <m/>
    <n v="0"/>
  </r>
  <r>
    <x v="2"/>
    <x v="3"/>
    <x v="22"/>
    <x v="9"/>
    <n v="8887049"/>
    <n v="0"/>
    <m/>
    <n v="0"/>
    <m/>
    <m/>
    <m/>
    <m/>
    <m/>
    <m/>
    <m/>
    <m/>
    <m/>
    <m/>
    <m/>
    <m/>
    <m/>
    <m/>
    <m/>
    <m/>
    <m/>
    <m/>
    <m/>
    <m/>
    <m/>
    <m/>
    <m/>
    <m/>
    <m/>
    <m/>
    <n v="0"/>
  </r>
  <r>
    <x v="2"/>
    <x v="3"/>
    <x v="23"/>
    <x v="9"/>
    <n v="22134090"/>
    <n v="0"/>
    <m/>
    <n v="0"/>
    <m/>
    <m/>
    <m/>
    <m/>
    <m/>
    <m/>
    <m/>
    <m/>
    <m/>
    <m/>
    <m/>
    <m/>
    <m/>
    <m/>
    <m/>
    <m/>
    <m/>
    <m/>
    <m/>
    <m/>
    <m/>
    <m/>
    <m/>
    <m/>
    <m/>
    <m/>
    <n v="0"/>
  </r>
  <r>
    <x v="2"/>
    <x v="3"/>
    <x v="24"/>
    <x v="9"/>
    <n v="10753476"/>
    <n v="0"/>
    <m/>
    <n v="0"/>
    <m/>
    <m/>
    <m/>
    <m/>
    <m/>
    <m/>
    <m/>
    <m/>
    <m/>
    <m/>
    <m/>
    <m/>
    <m/>
    <m/>
    <m/>
    <m/>
    <m/>
    <m/>
    <m/>
    <m/>
    <m/>
    <m/>
    <m/>
    <m/>
    <m/>
    <m/>
    <n v="0"/>
  </r>
  <r>
    <x v="2"/>
    <x v="3"/>
    <x v="25"/>
    <x v="9"/>
    <n v="19050845"/>
    <n v="0"/>
    <m/>
    <n v="0"/>
    <m/>
    <m/>
    <m/>
    <m/>
    <m/>
    <m/>
    <m/>
    <m/>
    <m/>
    <m/>
    <m/>
    <m/>
    <m/>
    <m/>
    <m/>
    <m/>
    <m/>
    <m/>
    <m/>
    <m/>
    <m/>
    <m/>
    <m/>
    <m/>
    <m/>
    <m/>
    <n v="0"/>
  </r>
  <r>
    <x v="2"/>
    <x v="3"/>
    <x v="26"/>
    <x v="9"/>
    <n v="13247817"/>
    <n v="0"/>
    <m/>
    <n v="0"/>
    <m/>
    <m/>
    <m/>
    <m/>
    <m/>
    <m/>
    <m/>
    <m/>
    <m/>
    <m/>
    <m/>
    <m/>
    <m/>
    <m/>
    <m/>
    <m/>
    <m/>
    <m/>
    <m/>
    <m/>
    <m/>
    <m/>
    <m/>
    <m/>
    <m/>
    <m/>
    <n v="0"/>
  </r>
  <r>
    <x v="2"/>
    <x v="3"/>
    <x v="27"/>
    <x v="9"/>
    <n v="29313772"/>
    <n v="0"/>
    <m/>
    <n v="0"/>
    <m/>
    <m/>
    <m/>
    <m/>
    <m/>
    <m/>
    <m/>
    <m/>
    <m/>
    <m/>
    <m/>
    <m/>
    <m/>
    <m/>
    <m/>
    <m/>
    <m/>
    <m/>
    <m/>
    <m/>
    <m/>
    <m/>
    <m/>
    <m/>
    <m/>
    <m/>
    <n v="0"/>
  </r>
  <r>
    <x v="2"/>
    <x v="3"/>
    <x v="28"/>
    <x v="9"/>
    <n v="12766959"/>
    <n v="0"/>
    <m/>
    <n v="0"/>
    <m/>
    <m/>
    <m/>
    <m/>
    <m/>
    <m/>
    <m/>
    <m/>
    <m/>
    <m/>
    <m/>
    <m/>
    <m/>
    <m/>
    <m/>
    <m/>
    <m/>
    <m/>
    <m/>
    <m/>
    <m/>
    <m/>
    <m/>
    <m/>
    <m/>
    <m/>
    <n v="0"/>
  </r>
  <r>
    <x v="2"/>
    <x v="0"/>
    <x v="0"/>
    <x v="4"/>
    <n v="26924341"/>
    <n v="78764927"/>
    <m/>
    <m/>
    <m/>
    <m/>
    <m/>
    <m/>
    <m/>
    <m/>
    <m/>
    <m/>
    <m/>
    <m/>
    <m/>
    <m/>
    <m/>
    <m/>
    <m/>
    <m/>
    <m/>
    <m/>
    <m/>
    <m/>
    <m/>
    <m/>
    <m/>
    <m/>
    <m/>
    <m/>
    <n v="0"/>
  </r>
  <r>
    <x v="2"/>
    <x v="0"/>
    <x v="1"/>
    <x v="4"/>
    <n v="25998062"/>
    <n v="36416622"/>
    <m/>
    <m/>
    <m/>
    <m/>
    <m/>
    <m/>
    <m/>
    <m/>
    <m/>
    <m/>
    <m/>
    <m/>
    <m/>
    <m/>
    <m/>
    <m/>
    <m/>
    <m/>
    <m/>
    <m/>
    <m/>
    <m/>
    <m/>
    <m/>
    <m/>
    <m/>
    <m/>
    <m/>
    <n v="0"/>
  </r>
  <r>
    <x v="2"/>
    <x v="0"/>
    <x v="2"/>
    <x v="4"/>
    <m/>
    <n v="12413949"/>
    <m/>
    <m/>
    <m/>
    <m/>
    <m/>
    <m/>
    <m/>
    <m/>
    <m/>
    <m/>
    <m/>
    <m/>
    <m/>
    <m/>
    <m/>
    <m/>
    <m/>
    <m/>
    <m/>
    <m/>
    <m/>
    <m/>
    <m/>
    <m/>
    <m/>
    <m/>
    <m/>
    <m/>
    <n v="0"/>
  </r>
  <r>
    <x v="2"/>
    <x v="0"/>
    <x v="3"/>
    <x v="4"/>
    <n v="8525165"/>
    <n v="50929633"/>
    <m/>
    <m/>
    <m/>
    <m/>
    <m/>
    <m/>
    <m/>
    <m/>
    <m/>
    <m/>
    <m/>
    <m/>
    <m/>
    <m/>
    <m/>
    <m/>
    <m/>
    <m/>
    <m/>
    <m/>
    <m/>
    <m/>
    <m/>
    <m/>
    <m/>
    <m/>
    <m/>
    <m/>
    <n v="0"/>
  </r>
  <r>
    <x v="2"/>
    <x v="0"/>
    <x v="4"/>
    <x v="4"/>
    <n v="5266787"/>
    <n v="25865480"/>
    <m/>
    <m/>
    <m/>
    <m/>
    <m/>
    <m/>
    <m/>
    <m/>
    <m/>
    <m/>
    <m/>
    <m/>
    <m/>
    <m/>
    <m/>
    <m/>
    <m/>
    <m/>
    <m/>
    <m/>
    <m/>
    <m/>
    <m/>
    <m/>
    <m/>
    <m/>
    <m/>
    <m/>
    <n v="0"/>
  </r>
  <r>
    <x v="2"/>
    <x v="0"/>
    <x v="5"/>
    <x v="4"/>
    <n v="4934655"/>
    <n v="19921007"/>
    <m/>
    <m/>
    <m/>
    <m/>
    <m/>
    <m/>
    <m/>
    <m/>
    <m/>
    <m/>
    <m/>
    <m/>
    <m/>
    <m/>
    <m/>
    <m/>
    <m/>
    <m/>
    <m/>
    <m/>
    <m/>
    <m/>
    <m/>
    <m/>
    <m/>
    <m/>
    <m/>
    <m/>
    <n v="0"/>
  </r>
  <r>
    <x v="2"/>
    <x v="0"/>
    <x v="6"/>
    <x v="4"/>
    <n v="5682148"/>
    <n v="32397447"/>
    <m/>
    <m/>
    <m/>
    <m/>
    <m/>
    <m/>
    <m/>
    <m/>
    <m/>
    <m/>
    <m/>
    <m/>
    <m/>
    <m/>
    <m/>
    <m/>
    <m/>
    <m/>
    <m/>
    <m/>
    <m/>
    <m/>
    <m/>
    <m/>
    <m/>
    <m/>
    <m/>
    <m/>
    <n v="0"/>
  </r>
  <r>
    <x v="2"/>
    <x v="0"/>
    <x v="7"/>
    <x v="4"/>
    <m/>
    <n v="11137014"/>
    <m/>
    <m/>
    <m/>
    <m/>
    <m/>
    <m/>
    <m/>
    <m/>
    <m/>
    <m/>
    <m/>
    <m/>
    <m/>
    <m/>
    <m/>
    <m/>
    <m/>
    <m/>
    <m/>
    <m/>
    <m/>
    <m/>
    <m/>
    <m/>
    <m/>
    <m/>
    <m/>
    <m/>
    <n v="0"/>
  </r>
  <r>
    <x v="2"/>
    <x v="1"/>
    <x v="8"/>
    <x v="4"/>
    <n v="26120089"/>
    <n v="47625924"/>
    <m/>
    <m/>
    <m/>
    <m/>
    <m/>
    <m/>
    <m/>
    <m/>
    <m/>
    <m/>
    <m/>
    <m/>
    <m/>
    <m/>
    <m/>
    <m/>
    <m/>
    <m/>
    <m/>
    <m/>
    <m/>
    <m/>
    <m/>
    <m/>
    <m/>
    <m/>
    <m/>
    <m/>
    <n v="0"/>
  </r>
  <r>
    <x v="2"/>
    <x v="1"/>
    <x v="9"/>
    <x v="4"/>
    <n v="5250602"/>
    <n v="18587876"/>
    <m/>
    <m/>
    <m/>
    <m/>
    <m/>
    <m/>
    <m/>
    <m/>
    <m/>
    <m/>
    <m/>
    <m/>
    <m/>
    <m/>
    <m/>
    <m/>
    <m/>
    <m/>
    <m/>
    <m/>
    <m/>
    <m/>
    <m/>
    <m/>
    <m/>
    <m/>
    <m/>
    <m/>
    <n v="0"/>
  </r>
  <r>
    <x v="2"/>
    <x v="1"/>
    <x v="10"/>
    <x v="4"/>
    <n v="6306945"/>
    <n v="27330333"/>
    <m/>
    <m/>
    <m/>
    <m/>
    <m/>
    <m/>
    <m/>
    <m/>
    <m/>
    <m/>
    <m/>
    <m/>
    <m/>
    <m/>
    <m/>
    <m/>
    <m/>
    <m/>
    <m/>
    <m/>
    <m/>
    <m/>
    <m/>
    <m/>
    <m/>
    <m/>
    <m/>
    <m/>
    <n v="0"/>
  </r>
  <r>
    <x v="2"/>
    <x v="1"/>
    <x v="11"/>
    <x v="4"/>
    <n v="8056352"/>
    <n v="30870640"/>
    <m/>
    <m/>
    <m/>
    <m/>
    <m/>
    <m/>
    <m/>
    <m/>
    <m/>
    <m/>
    <m/>
    <m/>
    <m/>
    <m/>
    <m/>
    <m/>
    <m/>
    <m/>
    <m/>
    <m/>
    <m/>
    <m/>
    <m/>
    <m/>
    <m/>
    <m/>
    <m/>
    <m/>
    <n v="0"/>
  </r>
  <r>
    <x v="2"/>
    <x v="1"/>
    <x v="12"/>
    <x v="4"/>
    <n v="2807725"/>
    <n v="18000955"/>
    <m/>
    <m/>
    <m/>
    <m/>
    <m/>
    <m/>
    <m/>
    <m/>
    <m/>
    <m/>
    <m/>
    <m/>
    <m/>
    <m/>
    <m/>
    <m/>
    <m/>
    <m/>
    <m/>
    <m/>
    <m/>
    <m/>
    <m/>
    <m/>
    <m/>
    <m/>
    <m/>
    <m/>
    <n v="0"/>
  </r>
  <r>
    <x v="2"/>
    <x v="1"/>
    <x v="13"/>
    <x v="4"/>
    <m/>
    <n v="12363892"/>
    <m/>
    <m/>
    <m/>
    <m/>
    <m/>
    <m/>
    <m/>
    <m/>
    <m/>
    <m/>
    <m/>
    <m/>
    <m/>
    <m/>
    <m/>
    <m/>
    <m/>
    <m/>
    <m/>
    <m/>
    <m/>
    <m/>
    <m/>
    <m/>
    <m/>
    <m/>
    <m/>
    <m/>
    <n v="0"/>
  </r>
  <r>
    <x v="2"/>
    <x v="1"/>
    <x v="14"/>
    <x v="4"/>
    <n v="5856736"/>
    <n v="25921899"/>
    <m/>
    <m/>
    <m/>
    <m/>
    <m/>
    <m/>
    <m/>
    <m/>
    <m/>
    <m/>
    <m/>
    <m/>
    <m/>
    <m/>
    <m/>
    <m/>
    <m/>
    <m/>
    <m/>
    <m/>
    <m/>
    <m/>
    <m/>
    <m/>
    <m/>
    <m/>
    <m/>
    <m/>
    <n v="0"/>
  </r>
  <r>
    <x v="2"/>
    <x v="2"/>
    <x v="15"/>
    <x v="4"/>
    <n v="11720597"/>
    <n v="27417947"/>
    <m/>
    <m/>
    <m/>
    <m/>
    <m/>
    <m/>
    <m/>
    <m/>
    <m/>
    <m/>
    <m/>
    <m/>
    <m/>
    <m/>
    <m/>
    <m/>
    <m/>
    <m/>
    <m/>
    <m/>
    <m/>
    <m/>
    <m/>
    <m/>
    <m/>
    <m/>
    <m/>
    <m/>
    <n v="0"/>
  </r>
  <r>
    <x v="2"/>
    <x v="2"/>
    <x v="16"/>
    <x v="4"/>
    <n v="9499877"/>
    <n v="41917674"/>
    <m/>
    <m/>
    <m/>
    <m/>
    <m/>
    <m/>
    <m/>
    <m/>
    <m/>
    <m/>
    <m/>
    <m/>
    <m/>
    <m/>
    <m/>
    <m/>
    <m/>
    <m/>
    <m/>
    <m/>
    <m/>
    <m/>
    <m/>
    <m/>
    <m/>
    <m/>
    <m/>
    <m/>
    <n v="0"/>
  </r>
  <r>
    <x v="2"/>
    <x v="2"/>
    <x v="17"/>
    <x v="4"/>
    <n v="30422417"/>
    <n v="47560828"/>
    <m/>
    <m/>
    <m/>
    <m/>
    <m/>
    <m/>
    <m/>
    <m/>
    <m/>
    <m/>
    <m/>
    <m/>
    <m/>
    <m/>
    <m/>
    <m/>
    <m/>
    <m/>
    <m/>
    <m/>
    <m/>
    <m/>
    <m/>
    <m/>
    <m/>
    <m/>
    <m/>
    <m/>
    <n v="0"/>
  </r>
  <r>
    <x v="2"/>
    <x v="2"/>
    <x v="18"/>
    <x v="4"/>
    <m/>
    <n v="12814399"/>
    <m/>
    <m/>
    <m/>
    <m/>
    <m/>
    <m/>
    <m/>
    <m/>
    <m/>
    <m/>
    <m/>
    <m/>
    <m/>
    <m/>
    <m/>
    <m/>
    <m/>
    <m/>
    <m/>
    <m/>
    <m/>
    <m/>
    <m/>
    <m/>
    <m/>
    <m/>
    <m/>
    <m/>
    <n v="0"/>
  </r>
  <r>
    <x v="2"/>
    <x v="2"/>
    <x v="19"/>
    <x v="4"/>
    <n v="22546761"/>
    <n v="19911133"/>
    <m/>
    <m/>
    <m/>
    <m/>
    <m/>
    <m/>
    <m/>
    <m/>
    <m/>
    <m/>
    <m/>
    <m/>
    <m/>
    <m/>
    <m/>
    <m/>
    <m/>
    <m/>
    <m/>
    <m/>
    <m/>
    <m/>
    <m/>
    <m/>
    <m/>
    <m/>
    <m/>
    <m/>
    <n v="0"/>
  </r>
  <r>
    <x v="2"/>
    <x v="2"/>
    <x v="20"/>
    <x v="4"/>
    <n v="10280723"/>
    <n v="34610939"/>
    <m/>
    <m/>
    <m/>
    <m/>
    <m/>
    <m/>
    <m/>
    <m/>
    <m/>
    <m/>
    <m/>
    <m/>
    <m/>
    <m/>
    <m/>
    <m/>
    <m/>
    <m/>
    <m/>
    <m/>
    <m/>
    <m/>
    <m/>
    <m/>
    <m/>
    <m/>
    <m/>
    <m/>
    <n v="0"/>
  </r>
  <r>
    <x v="2"/>
    <x v="2"/>
    <x v="21"/>
    <x v="4"/>
    <m/>
    <n v="14322093"/>
    <m/>
    <m/>
    <m/>
    <m/>
    <m/>
    <m/>
    <m/>
    <m/>
    <m/>
    <m/>
    <m/>
    <m/>
    <m/>
    <m/>
    <m/>
    <m/>
    <m/>
    <m/>
    <m/>
    <m/>
    <m/>
    <m/>
    <m/>
    <m/>
    <m/>
    <m/>
    <m/>
    <m/>
    <n v="0"/>
  </r>
  <r>
    <x v="2"/>
    <x v="3"/>
    <x v="22"/>
    <x v="4"/>
    <m/>
    <n v="8469517"/>
    <m/>
    <m/>
    <m/>
    <m/>
    <m/>
    <m/>
    <m/>
    <m/>
    <m/>
    <m/>
    <m/>
    <m/>
    <m/>
    <m/>
    <m/>
    <m/>
    <m/>
    <m/>
    <m/>
    <m/>
    <m/>
    <m/>
    <m/>
    <m/>
    <m/>
    <m/>
    <m/>
    <m/>
    <n v="0"/>
  </r>
  <r>
    <x v="2"/>
    <x v="3"/>
    <x v="23"/>
    <x v="4"/>
    <n v="7136186"/>
    <n v="23055119"/>
    <m/>
    <m/>
    <m/>
    <m/>
    <m/>
    <m/>
    <m/>
    <m/>
    <m/>
    <m/>
    <m/>
    <m/>
    <m/>
    <m/>
    <m/>
    <m/>
    <m/>
    <m/>
    <m/>
    <m/>
    <m/>
    <m/>
    <m/>
    <m/>
    <m/>
    <m/>
    <m/>
    <m/>
    <n v="0"/>
  </r>
  <r>
    <x v="2"/>
    <x v="3"/>
    <x v="24"/>
    <x v="4"/>
    <n v="9708167"/>
    <n v="26864008"/>
    <m/>
    <m/>
    <m/>
    <m/>
    <m/>
    <m/>
    <m/>
    <m/>
    <m/>
    <m/>
    <m/>
    <m/>
    <m/>
    <m/>
    <m/>
    <m/>
    <m/>
    <m/>
    <m/>
    <m/>
    <m/>
    <m/>
    <m/>
    <m/>
    <m/>
    <m/>
    <m/>
    <m/>
    <n v="0"/>
  </r>
  <r>
    <x v="2"/>
    <x v="3"/>
    <x v="25"/>
    <x v="4"/>
    <n v="7763698"/>
    <n v="23552537"/>
    <m/>
    <m/>
    <m/>
    <m/>
    <m/>
    <m/>
    <m/>
    <m/>
    <m/>
    <m/>
    <m/>
    <m/>
    <m/>
    <m/>
    <m/>
    <m/>
    <m/>
    <m/>
    <m/>
    <m/>
    <m/>
    <m/>
    <m/>
    <m/>
    <m/>
    <m/>
    <m/>
    <m/>
    <n v="0"/>
  </r>
  <r>
    <x v="2"/>
    <x v="3"/>
    <x v="26"/>
    <x v="4"/>
    <s v=" "/>
    <n v="21474652"/>
    <m/>
    <m/>
    <m/>
    <m/>
    <m/>
    <m/>
    <m/>
    <m/>
    <m/>
    <m/>
    <m/>
    <m/>
    <m/>
    <m/>
    <m/>
    <m/>
    <m/>
    <m/>
    <m/>
    <m/>
    <m/>
    <m/>
    <m/>
    <m/>
    <m/>
    <m/>
    <m/>
    <m/>
    <n v="0"/>
  </r>
  <r>
    <x v="2"/>
    <x v="3"/>
    <x v="27"/>
    <x v="4"/>
    <n v="12238946"/>
    <n v="27031577"/>
    <m/>
    <m/>
    <m/>
    <m/>
    <m/>
    <m/>
    <m/>
    <m/>
    <m/>
    <m/>
    <m/>
    <m/>
    <m/>
    <m/>
    <m/>
    <m/>
    <m/>
    <m/>
    <m/>
    <m/>
    <m/>
    <m/>
    <m/>
    <m/>
    <m/>
    <m/>
    <m/>
    <m/>
    <n v="0"/>
  </r>
  <r>
    <x v="2"/>
    <x v="3"/>
    <x v="28"/>
    <x v="4"/>
    <n v="8103757"/>
    <n v="25070595"/>
    <m/>
    <m/>
    <m/>
    <m/>
    <m/>
    <m/>
    <m/>
    <m/>
    <m/>
    <m/>
    <m/>
    <m/>
    <m/>
    <m/>
    <m/>
    <m/>
    <m/>
    <m/>
    <m/>
    <m/>
    <m/>
    <m/>
    <m/>
    <m/>
    <m/>
    <m/>
    <m/>
    <m/>
    <n v="0"/>
  </r>
  <r>
    <x v="2"/>
    <x v="0"/>
    <x v="0"/>
    <x v="7"/>
    <m/>
    <n v="9623441"/>
    <m/>
    <m/>
    <m/>
    <m/>
    <m/>
    <m/>
    <m/>
    <m/>
    <m/>
    <m/>
    <m/>
    <m/>
    <m/>
    <m/>
    <m/>
    <m/>
    <m/>
    <m/>
    <m/>
    <m/>
    <m/>
    <m/>
    <m/>
    <m/>
    <m/>
    <m/>
    <m/>
    <m/>
    <n v="0"/>
  </r>
  <r>
    <x v="2"/>
    <x v="0"/>
    <x v="1"/>
    <x v="7"/>
    <m/>
    <n v="5397221"/>
    <m/>
    <m/>
    <m/>
    <m/>
    <m/>
    <m/>
    <m/>
    <m/>
    <m/>
    <m/>
    <m/>
    <m/>
    <m/>
    <m/>
    <m/>
    <m/>
    <m/>
    <m/>
    <m/>
    <m/>
    <m/>
    <m/>
    <m/>
    <m/>
    <m/>
    <m/>
    <m/>
    <m/>
    <n v="0"/>
  </r>
  <r>
    <x v="2"/>
    <x v="0"/>
    <x v="2"/>
    <x v="7"/>
    <m/>
    <n v="0"/>
    <m/>
    <m/>
    <m/>
    <m/>
    <m/>
    <m/>
    <m/>
    <m/>
    <m/>
    <m/>
    <m/>
    <m/>
    <m/>
    <m/>
    <m/>
    <m/>
    <m/>
    <m/>
    <m/>
    <m/>
    <m/>
    <m/>
    <m/>
    <m/>
    <m/>
    <m/>
    <m/>
    <m/>
    <n v="0"/>
  </r>
  <r>
    <x v="2"/>
    <x v="0"/>
    <x v="3"/>
    <x v="7"/>
    <m/>
    <n v="5343738"/>
    <m/>
    <m/>
    <m/>
    <m/>
    <m/>
    <m/>
    <m/>
    <m/>
    <m/>
    <m/>
    <m/>
    <m/>
    <m/>
    <m/>
    <m/>
    <m/>
    <m/>
    <m/>
    <m/>
    <m/>
    <m/>
    <m/>
    <m/>
    <m/>
    <m/>
    <m/>
    <m/>
    <m/>
    <n v="0"/>
  </r>
  <r>
    <x v="2"/>
    <x v="0"/>
    <x v="4"/>
    <x v="7"/>
    <m/>
    <n v="4316722"/>
    <m/>
    <m/>
    <m/>
    <m/>
    <m/>
    <m/>
    <m/>
    <m/>
    <m/>
    <m/>
    <m/>
    <m/>
    <m/>
    <m/>
    <m/>
    <m/>
    <m/>
    <m/>
    <m/>
    <m/>
    <m/>
    <m/>
    <m/>
    <m/>
    <m/>
    <m/>
    <m/>
    <m/>
    <n v="0"/>
  </r>
  <r>
    <x v="2"/>
    <x v="0"/>
    <x v="5"/>
    <x v="7"/>
    <m/>
    <n v="0"/>
    <m/>
    <m/>
    <m/>
    <m/>
    <m/>
    <m/>
    <m/>
    <m/>
    <m/>
    <m/>
    <m/>
    <m/>
    <m/>
    <m/>
    <m/>
    <m/>
    <m/>
    <m/>
    <m/>
    <m/>
    <m/>
    <m/>
    <m/>
    <m/>
    <m/>
    <m/>
    <m/>
    <m/>
    <n v="0"/>
  </r>
  <r>
    <x v="2"/>
    <x v="0"/>
    <x v="6"/>
    <x v="7"/>
    <m/>
    <n v="3017000"/>
    <m/>
    <m/>
    <m/>
    <m/>
    <m/>
    <m/>
    <m/>
    <m/>
    <m/>
    <m/>
    <m/>
    <m/>
    <m/>
    <m/>
    <m/>
    <m/>
    <m/>
    <m/>
    <m/>
    <m/>
    <m/>
    <m/>
    <m/>
    <m/>
    <m/>
    <m/>
    <m/>
    <m/>
    <n v="0"/>
  </r>
  <r>
    <x v="2"/>
    <x v="0"/>
    <x v="7"/>
    <x v="7"/>
    <m/>
    <n v="0"/>
    <m/>
    <m/>
    <m/>
    <m/>
    <m/>
    <m/>
    <m/>
    <m/>
    <m/>
    <m/>
    <m/>
    <m/>
    <m/>
    <m/>
    <m/>
    <m/>
    <m/>
    <m/>
    <m/>
    <m/>
    <m/>
    <m/>
    <m/>
    <m/>
    <m/>
    <m/>
    <m/>
    <m/>
    <n v="0"/>
  </r>
  <r>
    <x v="2"/>
    <x v="1"/>
    <x v="8"/>
    <x v="7"/>
    <m/>
    <n v="0"/>
    <m/>
    <m/>
    <m/>
    <m/>
    <m/>
    <m/>
    <m/>
    <m/>
    <m/>
    <m/>
    <m/>
    <m/>
    <m/>
    <m/>
    <m/>
    <m/>
    <m/>
    <m/>
    <m/>
    <m/>
    <m/>
    <m/>
    <m/>
    <m/>
    <m/>
    <m/>
    <m/>
    <m/>
    <n v="0"/>
  </r>
  <r>
    <x v="2"/>
    <x v="1"/>
    <x v="9"/>
    <x v="7"/>
    <m/>
    <n v="7298829"/>
    <m/>
    <m/>
    <m/>
    <m/>
    <m/>
    <m/>
    <m/>
    <m/>
    <m/>
    <m/>
    <m/>
    <m/>
    <m/>
    <m/>
    <m/>
    <m/>
    <m/>
    <m/>
    <m/>
    <m/>
    <m/>
    <m/>
    <m/>
    <m/>
    <m/>
    <m/>
    <m/>
    <m/>
    <n v="0"/>
  </r>
  <r>
    <x v="2"/>
    <x v="1"/>
    <x v="10"/>
    <x v="7"/>
    <m/>
    <n v="0"/>
    <m/>
    <m/>
    <m/>
    <m/>
    <m/>
    <m/>
    <m/>
    <m/>
    <m/>
    <m/>
    <m/>
    <m/>
    <m/>
    <m/>
    <m/>
    <m/>
    <m/>
    <m/>
    <m/>
    <m/>
    <m/>
    <m/>
    <m/>
    <m/>
    <m/>
    <m/>
    <m/>
    <m/>
    <n v="0"/>
  </r>
  <r>
    <x v="2"/>
    <x v="1"/>
    <x v="11"/>
    <x v="7"/>
    <m/>
    <n v="0"/>
    <m/>
    <m/>
    <m/>
    <m/>
    <m/>
    <m/>
    <m/>
    <m/>
    <m/>
    <m/>
    <m/>
    <m/>
    <m/>
    <m/>
    <m/>
    <m/>
    <m/>
    <m/>
    <m/>
    <m/>
    <m/>
    <m/>
    <m/>
    <m/>
    <m/>
    <m/>
    <m/>
    <m/>
    <n v="0"/>
  </r>
  <r>
    <x v="2"/>
    <x v="1"/>
    <x v="12"/>
    <x v="7"/>
    <m/>
    <n v="0"/>
    <m/>
    <m/>
    <m/>
    <m/>
    <m/>
    <m/>
    <m/>
    <m/>
    <m/>
    <m/>
    <m/>
    <m/>
    <m/>
    <m/>
    <m/>
    <m/>
    <m/>
    <m/>
    <m/>
    <m/>
    <m/>
    <m/>
    <m/>
    <m/>
    <m/>
    <m/>
    <m/>
    <m/>
    <n v="0"/>
  </r>
  <r>
    <x v="2"/>
    <x v="1"/>
    <x v="13"/>
    <x v="7"/>
    <m/>
    <n v="0"/>
    <m/>
    <m/>
    <m/>
    <m/>
    <m/>
    <m/>
    <m/>
    <m/>
    <m/>
    <m/>
    <m/>
    <m/>
    <m/>
    <m/>
    <m/>
    <m/>
    <m/>
    <m/>
    <m/>
    <m/>
    <m/>
    <m/>
    <m/>
    <m/>
    <m/>
    <m/>
    <m/>
    <m/>
    <n v="0"/>
  </r>
  <r>
    <x v="2"/>
    <x v="1"/>
    <x v="14"/>
    <x v="7"/>
    <m/>
    <n v="0"/>
    <m/>
    <m/>
    <m/>
    <m/>
    <m/>
    <m/>
    <m/>
    <m/>
    <m/>
    <m/>
    <m/>
    <m/>
    <m/>
    <m/>
    <m/>
    <m/>
    <m/>
    <m/>
    <m/>
    <m/>
    <m/>
    <m/>
    <m/>
    <m/>
    <m/>
    <m/>
    <m/>
    <m/>
    <n v="0"/>
  </r>
  <r>
    <x v="2"/>
    <x v="2"/>
    <x v="15"/>
    <x v="7"/>
    <m/>
    <n v="0"/>
    <m/>
    <m/>
    <m/>
    <m/>
    <m/>
    <m/>
    <m/>
    <m/>
    <m/>
    <m/>
    <m/>
    <m/>
    <m/>
    <m/>
    <m/>
    <m/>
    <m/>
    <m/>
    <m/>
    <m/>
    <m/>
    <m/>
    <m/>
    <m/>
    <m/>
    <m/>
    <m/>
    <m/>
    <n v="0"/>
  </r>
  <r>
    <x v="2"/>
    <x v="2"/>
    <x v="16"/>
    <x v="7"/>
    <m/>
    <n v="0"/>
    <m/>
    <m/>
    <m/>
    <m/>
    <m/>
    <m/>
    <m/>
    <m/>
    <m/>
    <m/>
    <m/>
    <m/>
    <m/>
    <m/>
    <m/>
    <m/>
    <m/>
    <m/>
    <m/>
    <m/>
    <m/>
    <m/>
    <m/>
    <m/>
    <m/>
    <m/>
    <m/>
    <m/>
    <n v="0"/>
  </r>
  <r>
    <x v="2"/>
    <x v="2"/>
    <x v="17"/>
    <x v="7"/>
    <m/>
    <n v="1710249"/>
    <m/>
    <m/>
    <m/>
    <m/>
    <m/>
    <m/>
    <m/>
    <m/>
    <m/>
    <m/>
    <m/>
    <m/>
    <m/>
    <m/>
    <m/>
    <m/>
    <m/>
    <m/>
    <m/>
    <m/>
    <m/>
    <m/>
    <m/>
    <m/>
    <m/>
    <m/>
    <m/>
    <m/>
    <n v="0"/>
  </r>
  <r>
    <x v="2"/>
    <x v="2"/>
    <x v="18"/>
    <x v="7"/>
    <m/>
    <n v="0"/>
    <m/>
    <m/>
    <m/>
    <m/>
    <m/>
    <m/>
    <m/>
    <m/>
    <m/>
    <m/>
    <m/>
    <m/>
    <m/>
    <m/>
    <m/>
    <m/>
    <m/>
    <m/>
    <m/>
    <m/>
    <m/>
    <m/>
    <m/>
    <m/>
    <m/>
    <m/>
    <m/>
    <m/>
    <n v="0"/>
  </r>
  <r>
    <x v="2"/>
    <x v="2"/>
    <x v="19"/>
    <x v="7"/>
    <m/>
    <n v="5465000"/>
    <m/>
    <m/>
    <m/>
    <m/>
    <m/>
    <m/>
    <m/>
    <m/>
    <m/>
    <m/>
    <m/>
    <m/>
    <m/>
    <m/>
    <m/>
    <m/>
    <m/>
    <m/>
    <m/>
    <m/>
    <m/>
    <m/>
    <m/>
    <m/>
    <m/>
    <m/>
    <m/>
    <m/>
    <n v="0"/>
  </r>
  <r>
    <x v="2"/>
    <x v="2"/>
    <x v="20"/>
    <x v="7"/>
    <m/>
    <n v="0"/>
    <m/>
    <m/>
    <m/>
    <m/>
    <m/>
    <m/>
    <m/>
    <m/>
    <m/>
    <m/>
    <m/>
    <m/>
    <m/>
    <m/>
    <m/>
    <m/>
    <m/>
    <m/>
    <m/>
    <m/>
    <m/>
    <m/>
    <m/>
    <m/>
    <m/>
    <m/>
    <m/>
    <m/>
    <n v="0"/>
  </r>
  <r>
    <x v="2"/>
    <x v="2"/>
    <x v="21"/>
    <x v="7"/>
    <m/>
    <n v="0"/>
    <m/>
    <m/>
    <m/>
    <m/>
    <m/>
    <m/>
    <m/>
    <m/>
    <m/>
    <m/>
    <m/>
    <m/>
    <m/>
    <m/>
    <m/>
    <m/>
    <m/>
    <m/>
    <m/>
    <m/>
    <m/>
    <m/>
    <m/>
    <m/>
    <m/>
    <m/>
    <m/>
    <m/>
    <n v="0"/>
  </r>
  <r>
    <x v="2"/>
    <x v="3"/>
    <x v="22"/>
    <x v="7"/>
    <m/>
    <n v="0"/>
    <m/>
    <m/>
    <m/>
    <m/>
    <m/>
    <m/>
    <m/>
    <m/>
    <m/>
    <m/>
    <m/>
    <m/>
    <m/>
    <m/>
    <m/>
    <m/>
    <m/>
    <m/>
    <m/>
    <m/>
    <m/>
    <m/>
    <m/>
    <m/>
    <m/>
    <m/>
    <m/>
    <m/>
    <n v="0"/>
  </r>
  <r>
    <x v="2"/>
    <x v="3"/>
    <x v="23"/>
    <x v="7"/>
    <m/>
    <n v="0"/>
    <m/>
    <m/>
    <m/>
    <m/>
    <m/>
    <m/>
    <m/>
    <m/>
    <m/>
    <m/>
    <m/>
    <m/>
    <m/>
    <m/>
    <m/>
    <m/>
    <m/>
    <m/>
    <m/>
    <m/>
    <m/>
    <m/>
    <m/>
    <m/>
    <m/>
    <m/>
    <m/>
    <m/>
    <n v="0"/>
  </r>
  <r>
    <x v="2"/>
    <x v="3"/>
    <x v="24"/>
    <x v="7"/>
    <m/>
    <n v="0"/>
    <m/>
    <m/>
    <m/>
    <m/>
    <m/>
    <m/>
    <m/>
    <m/>
    <m/>
    <m/>
    <m/>
    <m/>
    <m/>
    <m/>
    <m/>
    <m/>
    <m/>
    <m/>
    <m/>
    <m/>
    <m/>
    <m/>
    <m/>
    <m/>
    <m/>
    <m/>
    <m/>
    <m/>
    <n v="0"/>
  </r>
  <r>
    <x v="2"/>
    <x v="3"/>
    <x v="25"/>
    <x v="7"/>
    <m/>
    <n v="0"/>
    <m/>
    <m/>
    <m/>
    <m/>
    <m/>
    <m/>
    <m/>
    <m/>
    <m/>
    <m/>
    <m/>
    <m/>
    <m/>
    <m/>
    <m/>
    <m/>
    <m/>
    <m/>
    <m/>
    <m/>
    <m/>
    <m/>
    <m/>
    <m/>
    <m/>
    <m/>
    <m/>
    <m/>
    <n v="0"/>
  </r>
  <r>
    <x v="2"/>
    <x v="3"/>
    <x v="26"/>
    <x v="7"/>
    <m/>
    <n v="0"/>
    <m/>
    <m/>
    <m/>
    <m/>
    <m/>
    <m/>
    <m/>
    <m/>
    <m/>
    <m/>
    <m/>
    <m/>
    <m/>
    <m/>
    <m/>
    <m/>
    <m/>
    <m/>
    <m/>
    <m/>
    <m/>
    <m/>
    <m/>
    <m/>
    <m/>
    <m/>
    <m/>
    <m/>
    <n v="0"/>
  </r>
  <r>
    <x v="2"/>
    <x v="3"/>
    <x v="27"/>
    <x v="7"/>
    <m/>
    <n v="0"/>
    <m/>
    <m/>
    <m/>
    <m/>
    <m/>
    <m/>
    <m/>
    <m/>
    <m/>
    <m/>
    <m/>
    <m/>
    <m/>
    <m/>
    <m/>
    <m/>
    <m/>
    <m/>
    <m/>
    <m/>
    <m/>
    <m/>
    <m/>
    <m/>
    <m/>
    <m/>
    <m/>
    <m/>
    <n v="0"/>
  </r>
  <r>
    <x v="2"/>
    <x v="3"/>
    <x v="28"/>
    <x v="7"/>
    <m/>
    <n v="0"/>
    <m/>
    <m/>
    <m/>
    <m/>
    <m/>
    <m/>
    <m/>
    <m/>
    <m/>
    <m/>
    <m/>
    <m/>
    <m/>
    <m/>
    <m/>
    <m/>
    <m/>
    <m/>
    <m/>
    <m/>
    <m/>
    <m/>
    <m/>
    <m/>
    <m/>
    <m/>
    <m/>
    <m/>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2:E11" firstHeaderRow="1" firstDataRow="2" firstDataCol="1"/>
  <pivotFields count="36">
    <pivotField axis="axisCol" showAll="0">
      <items count="4">
        <item x="0"/>
        <item x="1"/>
        <item x="2"/>
        <item t="default"/>
      </items>
    </pivotField>
    <pivotField showAll="0">
      <items count="17">
        <item h="1" m="1" x="14"/>
        <item h="1" m="1" x="8"/>
        <item h="1" m="1" x="15"/>
        <item h="1" m="1" x="4"/>
        <item h="1" m="1" x="9"/>
        <item h="1" m="1" x="10"/>
        <item h="1" m="1" x="5"/>
        <item h="1" m="1" x="11"/>
        <item h="1" m="1" x="13"/>
        <item h="1" m="1" x="12"/>
        <item h="1" m="1" x="6"/>
        <item h="1" m="1" x="7"/>
        <item h="1" x="0"/>
        <item h="1" x="2"/>
        <item h="1" x="1"/>
        <item x="3"/>
        <item t="default"/>
      </items>
    </pivotField>
    <pivotField axis="axisRow" showAll="0">
      <items count="98">
        <item m="1" x="79"/>
        <item m="1" x="33"/>
        <item m="1" x="59"/>
        <item m="1" x="54"/>
        <item m="1" x="36"/>
        <item m="1" x="29"/>
        <item m="1" x="64"/>
        <item m="1" x="48"/>
        <item m="1" x="42"/>
        <item m="1" x="93"/>
        <item m="1" x="71"/>
        <item m="1" x="92"/>
        <item m="1" x="45"/>
        <item m="1" x="60"/>
        <item m="1" x="82"/>
        <item m="1" x="73"/>
        <item m="1" x="76"/>
        <item m="1" x="95"/>
        <item m="1" x="58"/>
        <item m="1" x="96"/>
        <item m="1" x="94"/>
        <item m="1" x="87"/>
        <item m="1" x="68"/>
        <item m="1" x="57"/>
        <item m="1" x="78"/>
        <item m="1" x="72"/>
        <item m="1" x="52"/>
        <item m="1" x="83"/>
        <item m="1" x="74"/>
        <item m="1" x="63"/>
        <item m="1" x="55"/>
        <item m="1" x="38"/>
        <item m="1" x="86"/>
        <item m="1" x="56"/>
        <item m="1" x="77"/>
        <item m="1" x="88"/>
        <item m="1" x="81"/>
        <item m="1" x="66"/>
        <item m="1" x="44"/>
        <item m="1" x="91"/>
        <item m="1" x="30"/>
        <item m="1" x="51"/>
        <item m="1" x="46"/>
        <item m="1" x="34"/>
        <item m="1" x="84"/>
        <item m="1" x="39"/>
        <item m="1" x="37"/>
        <item x="9"/>
        <item m="1" x="53"/>
        <item m="1" x="61"/>
        <item m="1" x="40"/>
        <item m="1" x="62"/>
        <item m="1" x="65"/>
        <item m="1" x="32"/>
        <item m="1" x="69"/>
        <item m="1" x="41"/>
        <item m="1" x="67"/>
        <item m="1" x="35"/>
        <item m="1" x="89"/>
        <item m="1" x="50"/>
        <item m="1" x="47"/>
        <item m="1" x="80"/>
        <item m="1" x="90"/>
        <item m="1" x="85"/>
        <item m="1" x="31"/>
        <item m="1" x="49"/>
        <item m="1" x="70"/>
        <item x="0"/>
        <item x="1"/>
        <item x="2"/>
        <item x="3"/>
        <item x="4"/>
        <item x="5"/>
        <item x="6"/>
        <item x="7"/>
        <item m="1" x="43"/>
        <item x="10"/>
        <item x="11"/>
        <item x="12"/>
        <item m="1" x="75"/>
        <item x="14"/>
        <item x="15"/>
        <item x="16"/>
        <item x="17"/>
        <item x="18"/>
        <item x="19"/>
        <item x="20"/>
        <item x="21"/>
        <item x="22"/>
        <item x="23"/>
        <item x="24"/>
        <item x="25"/>
        <item x="26"/>
        <item x="27"/>
        <item x="28"/>
        <item x="8"/>
        <item x="13"/>
        <item t="default"/>
      </items>
    </pivotField>
    <pivotField showAll="0">
      <items count="13">
        <item x="6"/>
        <item x="4"/>
        <item x="10"/>
        <item x="7"/>
        <item x="11"/>
        <item x="2"/>
        <item x="9"/>
        <item x="8"/>
        <item x="1"/>
        <item x="5"/>
        <item x="3"/>
        <item x="0"/>
        <item t="default"/>
      </items>
    </pivotField>
    <pivotField dataField="1" showAll="0"/>
    <pivotField showAll="0"/>
    <pivotField showAll="0"/>
    <pivotField showAll="0"/>
    <pivotField showAll="0"/>
    <pivotField showAll="0"/>
    <pivotField showAll="0"/>
    <pivotField showAll="0"/>
    <pivotField showAll="0"/>
    <pivotField showAll="0"/>
    <pivotField showAll="0"/>
    <pivotField numFmtId="165" showAll="0"/>
    <pivotField numFmtId="165" showAll="0"/>
    <pivotField numFmtId="165" showAll="0"/>
    <pivotField showAll="0"/>
    <pivotField showAll="0"/>
    <pivotField showAll="0"/>
    <pivotField showAll="0"/>
    <pivotField numFmtId="164" showAll="0"/>
    <pivotField numFmtId="164" showAll="0"/>
    <pivotField numFmtId="164"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8">
    <i>
      <x v="88"/>
    </i>
    <i>
      <x v="89"/>
    </i>
    <i>
      <x v="90"/>
    </i>
    <i>
      <x v="91"/>
    </i>
    <i>
      <x v="92"/>
    </i>
    <i>
      <x v="93"/>
    </i>
    <i>
      <x v="94"/>
    </i>
    <i t="grand">
      <x/>
    </i>
  </rowItems>
  <colFields count="1">
    <field x="0"/>
  </colFields>
  <colItems count="4">
    <i>
      <x/>
    </i>
    <i>
      <x v="1"/>
    </i>
    <i>
      <x v="2"/>
    </i>
    <i t="grand">
      <x/>
    </i>
  </colItems>
  <dataFields count="1">
    <dataField name="Sum of DAK Fisik Reguler" fld="4" baseField="0" baseItem="0" numFmtId="165"/>
  </dataFields>
  <formats count="1">
    <format dxfId="35">
      <pivotArea outline="0" collapsedLevelsAreSubtotals="1" fieldPosition="0"/>
    </format>
  </formats>
  <chartFormats count="3">
    <chartFormat chart="3" format="4" series="1">
      <pivotArea type="data" outline="0" fieldPosition="0">
        <references count="2">
          <reference field="4294967294" count="1" selected="0">
            <x v="0"/>
          </reference>
          <reference field="0" count="1" selected="0">
            <x v="0"/>
          </reference>
        </references>
      </pivotArea>
    </chartFormat>
    <chartFormat chart="3" format="5" series="1">
      <pivotArea type="data" outline="0" fieldPosition="0">
        <references count="2">
          <reference field="4294967294" count="1" selected="0">
            <x v="0"/>
          </reference>
          <reference field="0" count="1" selected="0">
            <x v="1"/>
          </reference>
        </references>
      </pivotArea>
    </chartFormat>
    <chartFormat chart="3"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E12" firstHeaderRow="1" firstDataRow="2" firstDataCol="1"/>
  <pivotFields count="36">
    <pivotField axis="axisCol" showAll="0">
      <items count="4">
        <item x="0"/>
        <item x="1"/>
        <item x="2"/>
        <item t="default"/>
      </items>
    </pivotField>
    <pivotField showAll="0">
      <items count="17">
        <item h="1" m="1" x="14"/>
        <item h="1" m="1" x="8"/>
        <item h="1" m="1" x="15"/>
        <item h="1" m="1" x="4"/>
        <item h="1" m="1" x="9"/>
        <item h="1" m="1" x="10"/>
        <item h="1" m="1" x="5"/>
        <item h="1" m="1" x="11"/>
        <item h="1" m="1" x="13"/>
        <item h="1" m="1" x="12"/>
        <item h="1" m="1" x="6"/>
        <item h="1" m="1" x="7"/>
        <item h="1" x="0"/>
        <item h="1" x="2"/>
        <item h="1" x="1"/>
        <item x="3"/>
        <item t="default"/>
      </items>
    </pivotField>
    <pivotField axis="axisRow" showAll="0">
      <items count="98">
        <item m="1" x="79"/>
        <item m="1" x="33"/>
        <item m="1" x="59"/>
        <item m="1" x="54"/>
        <item m="1" x="36"/>
        <item m="1" x="29"/>
        <item m="1" x="64"/>
        <item m="1" x="48"/>
        <item m="1" x="42"/>
        <item m="1" x="93"/>
        <item m="1" x="71"/>
        <item m="1" x="92"/>
        <item m="1" x="45"/>
        <item m="1" x="60"/>
        <item m="1" x="82"/>
        <item m="1" x="73"/>
        <item m="1" x="76"/>
        <item m="1" x="95"/>
        <item m="1" x="58"/>
        <item m="1" x="96"/>
        <item m="1" x="94"/>
        <item m="1" x="87"/>
        <item m="1" x="68"/>
        <item m="1" x="57"/>
        <item m="1" x="78"/>
        <item m="1" x="72"/>
        <item m="1" x="52"/>
        <item m="1" x="83"/>
        <item m="1" x="74"/>
        <item m="1" x="63"/>
        <item m="1" x="55"/>
        <item m="1" x="38"/>
        <item m="1" x="86"/>
        <item m="1" x="56"/>
        <item m="1" x="77"/>
        <item m="1" x="88"/>
        <item m="1" x="81"/>
        <item m="1" x="66"/>
        <item m="1" x="44"/>
        <item m="1" x="91"/>
        <item m="1" x="30"/>
        <item m="1" x="51"/>
        <item m="1" x="46"/>
        <item m="1" x="34"/>
        <item m="1" x="84"/>
        <item m="1" x="39"/>
        <item m="1" x="37"/>
        <item x="9"/>
        <item m="1" x="53"/>
        <item m="1" x="61"/>
        <item m="1" x="40"/>
        <item m="1" x="62"/>
        <item m="1" x="65"/>
        <item m="1" x="32"/>
        <item m="1" x="69"/>
        <item m="1" x="41"/>
        <item m="1" x="67"/>
        <item m="1" x="35"/>
        <item m="1" x="89"/>
        <item m="1" x="50"/>
        <item m="1" x="47"/>
        <item m="1" x="80"/>
        <item m="1" x="90"/>
        <item m="1" x="85"/>
        <item m="1" x="31"/>
        <item m="1" x="49"/>
        <item m="1" x="70"/>
        <item x="0"/>
        <item x="1"/>
        <item x="2"/>
        <item x="3"/>
        <item x="4"/>
        <item x="5"/>
        <item x="6"/>
        <item x="7"/>
        <item m="1" x="43"/>
        <item x="10"/>
        <item x="11"/>
        <item x="12"/>
        <item m="1" x="75"/>
        <item x="14"/>
        <item x="15"/>
        <item x="16"/>
        <item x="17"/>
        <item x="18"/>
        <item x="19"/>
        <item x="20"/>
        <item x="21"/>
        <item x="22"/>
        <item x="23"/>
        <item x="24"/>
        <item x="25"/>
        <item x="26"/>
        <item x="27"/>
        <item x="28"/>
        <item x="8"/>
        <item x="13"/>
        <item t="default"/>
      </items>
    </pivotField>
    <pivotField showAll="0">
      <items count="13">
        <item x="6"/>
        <item x="4"/>
        <item x="10"/>
        <item x="7"/>
        <item x="11"/>
        <item x="2"/>
        <item x="9"/>
        <item x="8"/>
        <item x="1"/>
        <item x="5"/>
        <item x="3"/>
        <item x="0"/>
        <item t="default"/>
      </items>
    </pivotField>
    <pivotField showAll="0"/>
    <pivotField dataField="1" showAll="0"/>
    <pivotField showAll="0"/>
    <pivotField showAll="0"/>
    <pivotField showAll="0"/>
    <pivotField showAll="0"/>
    <pivotField showAll="0"/>
    <pivotField showAll="0"/>
    <pivotField showAll="0"/>
    <pivotField showAll="0"/>
    <pivotField showAll="0"/>
    <pivotField numFmtId="165" showAll="0"/>
    <pivotField numFmtId="165" showAll="0"/>
    <pivotField numFmtId="165" showAll="0"/>
    <pivotField showAll="0"/>
    <pivotField showAll="0"/>
    <pivotField showAll="0"/>
    <pivotField showAll="0"/>
    <pivotField numFmtId="164" showAll="0"/>
    <pivotField numFmtId="164" showAll="0"/>
    <pivotField numFmtId="164"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8">
    <i>
      <x v="88"/>
    </i>
    <i>
      <x v="89"/>
    </i>
    <i>
      <x v="90"/>
    </i>
    <i>
      <x v="91"/>
    </i>
    <i>
      <x v="92"/>
    </i>
    <i>
      <x v="93"/>
    </i>
    <i>
      <x v="94"/>
    </i>
    <i t="grand">
      <x/>
    </i>
  </rowItems>
  <colFields count="1">
    <field x="0"/>
  </colFields>
  <colItems count="4">
    <i>
      <x/>
    </i>
    <i>
      <x v="1"/>
    </i>
    <i>
      <x v="2"/>
    </i>
    <i t="grand">
      <x/>
    </i>
  </colItems>
  <dataFields count="1">
    <dataField name="Sum of DAK Fisik Penugasan" fld="5" baseField="0" baseItem="0" numFmtId="165"/>
  </dataFields>
  <formats count="1">
    <format dxfId="34">
      <pivotArea outline="0" collapsedLevelsAreSubtotals="1" fieldPosition="0"/>
    </format>
  </formats>
  <chartFormats count="3">
    <chartFormat chart="3" format="4" series="1">
      <pivotArea type="data" outline="0" fieldPosition="0">
        <references count="2">
          <reference field="4294967294" count="1" selected="0">
            <x v="0"/>
          </reference>
          <reference field="0" count="1" selected="0">
            <x v="0"/>
          </reference>
        </references>
      </pivotArea>
    </chartFormat>
    <chartFormat chart="3" format="5" series="1">
      <pivotArea type="data" outline="0" fieldPosition="0">
        <references count="2">
          <reference field="4294967294" count="1" selected="0">
            <x v="0"/>
          </reference>
          <reference field="0" count="1" selected="0">
            <x v="1"/>
          </reference>
        </references>
      </pivotArea>
    </chartFormat>
    <chartFormat chart="3"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4"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E12" firstHeaderRow="1" firstDataRow="2" firstDataCol="1"/>
  <pivotFields count="36">
    <pivotField axis="axisCol" showAll="0">
      <items count="4">
        <item x="0"/>
        <item x="1"/>
        <item x="2"/>
        <item t="default"/>
      </items>
    </pivotField>
    <pivotField showAll="0">
      <items count="17">
        <item h="1" m="1" x="14"/>
        <item h="1" m="1" x="8"/>
        <item h="1" m="1" x="15"/>
        <item h="1" m="1" x="4"/>
        <item h="1" m="1" x="9"/>
        <item h="1" m="1" x="10"/>
        <item h="1" m="1" x="5"/>
        <item h="1" m="1" x="11"/>
        <item h="1" m="1" x="13"/>
        <item h="1" m="1" x="12"/>
        <item h="1" m="1" x="6"/>
        <item h="1" m="1" x="7"/>
        <item h="1" x="0"/>
        <item h="1" x="2"/>
        <item h="1" x="1"/>
        <item x="3"/>
        <item t="default"/>
      </items>
    </pivotField>
    <pivotField axis="axisRow" showAll="0">
      <items count="98">
        <item m="1" x="79"/>
        <item m="1" x="33"/>
        <item m="1" x="59"/>
        <item m="1" x="54"/>
        <item m="1" x="36"/>
        <item m="1" x="29"/>
        <item m="1" x="64"/>
        <item m="1" x="48"/>
        <item m="1" x="42"/>
        <item m="1" x="93"/>
        <item m="1" x="71"/>
        <item m="1" x="92"/>
        <item m="1" x="45"/>
        <item m="1" x="60"/>
        <item m="1" x="82"/>
        <item m="1" x="73"/>
        <item m="1" x="76"/>
        <item m="1" x="95"/>
        <item m="1" x="58"/>
        <item m="1" x="96"/>
        <item m="1" x="94"/>
        <item m="1" x="87"/>
        <item m="1" x="68"/>
        <item m="1" x="57"/>
        <item m="1" x="78"/>
        <item m="1" x="72"/>
        <item m="1" x="52"/>
        <item m="1" x="83"/>
        <item m="1" x="74"/>
        <item m="1" x="63"/>
        <item m="1" x="55"/>
        <item m="1" x="38"/>
        <item m="1" x="86"/>
        <item m="1" x="56"/>
        <item m="1" x="77"/>
        <item m="1" x="88"/>
        <item m="1" x="81"/>
        <item m="1" x="66"/>
        <item m="1" x="44"/>
        <item m="1" x="91"/>
        <item m="1" x="30"/>
        <item m="1" x="51"/>
        <item m="1" x="46"/>
        <item m="1" x="34"/>
        <item m="1" x="84"/>
        <item m="1" x="39"/>
        <item m="1" x="37"/>
        <item x="9"/>
        <item m="1" x="53"/>
        <item m="1" x="61"/>
        <item m="1" x="40"/>
        <item m="1" x="62"/>
        <item m="1" x="65"/>
        <item m="1" x="32"/>
        <item m="1" x="69"/>
        <item m="1" x="41"/>
        <item m="1" x="67"/>
        <item m="1" x="35"/>
        <item m="1" x="89"/>
        <item m="1" x="50"/>
        <item m="1" x="47"/>
        <item m="1" x="80"/>
        <item m="1" x="90"/>
        <item m="1" x="85"/>
        <item m="1" x="31"/>
        <item m="1" x="49"/>
        <item m="1" x="70"/>
        <item x="0"/>
        <item x="1"/>
        <item x="2"/>
        <item x="3"/>
        <item x="4"/>
        <item x="5"/>
        <item x="6"/>
        <item x="7"/>
        <item m="1" x="43"/>
        <item x="10"/>
        <item x="11"/>
        <item x="12"/>
        <item m="1" x="75"/>
        <item x="14"/>
        <item x="15"/>
        <item x="16"/>
        <item x="17"/>
        <item x="18"/>
        <item x="19"/>
        <item x="20"/>
        <item x="21"/>
        <item x="22"/>
        <item x="23"/>
        <item x="24"/>
        <item x="25"/>
        <item x="26"/>
        <item x="27"/>
        <item x="28"/>
        <item x="8"/>
        <item x="13"/>
        <item t="default"/>
      </items>
    </pivotField>
    <pivotField showAll="0">
      <items count="13">
        <item x="6"/>
        <item x="4"/>
        <item x="10"/>
        <item x="7"/>
        <item x="11"/>
        <item x="2"/>
        <item x="9"/>
        <item x="8"/>
        <item x="1"/>
        <item x="5"/>
        <item x="3"/>
        <item x="0"/>
        <item t="default"/>
      </items>
    </pivotField>
    <pivotField showAll="0"/>
    <pivotField showAll="0"/>
    <pivotField dataField="1" showAll="0"/>
    <pivotField showAll="0"/>
    <pivotField showAll="0"/>
    <pivotField showAll="0"/>
    <pivotField showAll="0"/>
    <pivotField showAll="0"/>
    <pivotField showAll="0"/>
    <pivotField showAll="0"/>
    <pivotField showAll="0"/>
    <pivotField numFmtId="165" showAll="0"/>
    <pivotField numFmtId="165" showAll="0"/>
    <pivotField numFmtId="165" showAll="0"/>
    <pivotField showAll="0"/>
    <pivotField showAll="0"/>
    <pivotField showAll="0"/>
    <pivotField showAll="0"/>
    <pivotField numFmtId="164" showAll="0"/>
    <pivotField numFmtId="164" showAll="0"/>
    <pivotField numFmtId="164"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8">
    <i>
      <x v="88"/>
    </i>
    <i>
      <x v="89"/>
    </i>
    <i>
      <x v="90"/>
    </i>
    <i>
      <x v="91"/>
    </i>
    <i>
      <x v="92"/>
    </i>
    <i>
      <x v="93"/>
    </i>
    <i>
      <x v="94"/>
    </i>
    <i t="grand">
      <x/>
    </i>
  </rowItems>
  <colFields count="1">
    <field x="0"/>
  </colFields>
  <colItems count="4">
    <i>
      <x/>
    </i>
    <i>
      <x v="1"/>
    </i>
    <i>
      <x v="2"/>
    </i>
    <i t="grand">
      <x/>
    </i>
  </colItems>
  <dataFields count="1">
    <dataField name="Sum of DAK Fisik Afirmasi" fld="6" baseField="0" baseItem="0" numFmtId="165"/>
  </dataFields>
  <formats count="1">
    <format dxfId="33">
      <pivotArea outline="0" collapsedLevelsAreSubtotals="1" fieldPosition="0"/>
    </format>
  </formats>
  <chartFormats count="3">
    <chartFormat chart="2" format="4" series="1">
      <pivotArea type="data" outline="0" fieldPosition="0">
        <references count="2">
          <reference field="4294967294" count="1" selected="0">
            <x v="0"/>
          </reference>
          <reference field="0" count="1" selected="0">
            <x v="0"/>
          </reference>
        </references>
      </pivotArea>
    </chartFormat>
    <chartFormat chart="2" format="5" series="1">
      <pivotArea type="data" outline="0" fieldPosition="0">
        <references count="2">
          <reference field="4294967294" count="1" selected="0">
            <x v="0"/>
          </reference>
          <reference field="0" count="1" selected="0">
            <x v="1"/>
          </reference>
        </references>
      </pivotArea>
    </chartFormat>
    <chartFormat chart="2"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5"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E12" firstHeaderRow="1" firstDataRow="2" firstDataCol="1"/>
  <pivotFields count="36">
    <pivotField axis="axisCol" showAll="0">
      <items count="4">
        <item x="0"/>
        <item x="1"/>
        <item x="2"/>
        <item t="default"/>
      </items>
    </pivotField>
    <pivotField showAll="0">
      <items count="17">
        <item h="1" m="1" x="14"/>
        <item h="1" m="1" x="8"/>
        <item h="1" m="1" x="15"/>
        <item h="1" m="1" x="4"/>
        <item h="1" m="1" x="9"/>
        <item h="1" m="1" x="10"/>
        <item h="1" m="1" x="5"/>
        <item h="1" m="1" x="11"/>
        <item h="1" m="1" x="13"/>
        <item h="1" m="1" x="12"/>
        <item h="1" m="1" x="6"/>
        <item h="1" m="1" x="7"/>
        <item h="1" x="0"/>
        <item h="1" x="2"/>
        <item h="1" x="1"/>
        <item x="3"/>
        <item t="default"/>
      </items>
    </pivotField>
    <pivotField axis="axisRow" showAll="0">
      <items count="98">
        <item m="1" x="79"/>
        <item m="1" x="33"/>
        <item m="1" x="59"/>
        <item m="1" x="54"/>
        <item m="1" x="36"/>
        <item m="1" x="29"/>
        <item m="1" x="64"/>
        <item m="1" x="48"/>
        <item m="1" x="42"/>
        <item m="1" x="93"/>
        <item m="1" x="71"/>
        <item m="1" x="92"/>
        <item m="1" x="45"/>
        <item m="1" x="60"/>
        <item m="1" x="82"/>
        <item m="1" x="73"/>
        <item m="1" x="76"/>
        <item m="1" x="95"/>
        <item m="1" x="58"/>
        <item m="1" x="96"/>
        <item m="1" x="94"/>
        <item m="1" x="87"/>
        <item m="1" x="68"/>
        <item m="1" x="57"/>
        <item m="1" x="78"/>
        <item m="1" x="72"/>
        <item m="1" x="52"/>
        <item m="1" x="83"/>
        <item m="1" x="74"/>
        <item m="1" x="63"/>
        <item m="1" x="55"/>
        <item m="1" x="38"/>
        <item m="1" x="86"/>
        <item m="1" x="56"/>
        <item m="1" x="77"/>
        <item m="1" x="88"/>
        <item m="1" x="81"/>
        <item m="1" x="66"/>
        <item m="1" x="44"/>
        <item m="1" x="91"/>
        <item m="1" x="30"/>
        <item m="1" x="51"/>
        <item m="1" x="46"/>
        <item m="1" x="34"/>
        <item m="1" x="84"/>
        <item m="1" x="39"/>
        <item m="1" x="37"/>
        <item x="9"/>
        <item m="1" x="53"/>
        <item m="1" x="61"/>
        <item m="1" x="40"/>
        <item m="1" x="62"/>
        <item m="1" x="65"/>
        <item m="1" x="32"/>
        <item m="1" x="69"/>
        <item m="1" x="41"/>
        <item m="1" x="67"/>
        <item m="1" x="35"/>
        <item m="1" x="89"/>
        <item m="1" x="50"/>
        <item m="1" x="47"/>
        <item m="1" x="80"/>
        <item m="1" x="90"/>
        <item m="1" x="85"/>
        <item m="1" x="31"/>
        <item m="1" x="49"/>
        <item m="1" x="70"/>
        <item x="0"/>
        <item x="1"/>
        <item x="2"/>
        <item x="3"/>
        <item x="4"/>
        <item x="5"/>
        <item x="6"/>
        <item x="7"/>
        <item m="1" x="43"/>
        <item x="10"/>
        <item x="11"/>
        <item x="12"/>
        <item m="1" x="75"/>
        <item x="14"/>
        <item x="15"/>
        <item x="16"/>
        <item x="17"/>
        <item x="18"/>
        <item x="19"/>
        <item x="20"/>
        <item x="21"/>
        <item x="22"/>
        <item x="23"/>
        <item x="24"/>
        <item x="25"/>
        <item x="26"/>
        <item x="27"/>
        <item x="28"/>
        <item x="8"/>
        <item x="13"/>
        <item t="default"/>
      </items>
    </pivotField>
    <pivotField showAll="0">
      <items count="13">
        <item x="6"/>
        <item x="4"/>
        <item x="10"/>
        <item x="7"/>
        <item x="11"/>
        <item x="2"/>
        <item x="9"/>
        <item x="8"/>
        <item x="1"/>
        <item x="5"/>
        <item x="3"/>
        <item x="0"/>
        <item t="default"/>
      </items>
    </pivotField>
    <pivotField showAll="0"/>
    <pivotField showAll="0"/>
    <pivotField showAll="0"/>
    <pivotField dataField="1" showAll="0"/>
    <pivotField showAll="0"/>
    <pivotField showAll="0"/>
    <pivotField showAll="0"/>
    <pivotField showAll="0"/>
    <pivotField showAll="0"/>
    <pivotField showAll="0"/>
    <pivotField showAll="0"/>
    <pivotField numFmtId="165" showAll="0"/>
    <pivotField numFmtId="165" showAll="0"/>
    <pivotField numFmtId="165" showAll="0"/>
    <pivotField showAll="0"/>
    <pivotField showAll="0"/>
    <pivotField showAll="0"/>
    <pivotField showAll="0"/>
    <pivotField numFmtId="164" showAll="0"/>
    <pivotField numFmtId="164" showAll="0"/>
    <pivotField numFmtId="164"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8">
    <i>
      <x v="88"/>
    </i>
    <i>
      <x v="89"/>
    </i>
    <i>
      <x v="90"/>
    </i>
    <i>
      <x v="91"/>
    </i>
    <i>
      <x v="92"/>
    </i>
    <i>
      <x v="93"/>
    </i>
    <i>
      <x v="94"/>
    </i>
    <i t="grand">
      <x/>
    </i>
  </rowItems>
  <colFields count="1">
    <field x="0"/>
  </colFields>
  <colItems count="4">
    <i>
      <x/>
    </i>
    <i>
      <x v="1"/>
    </i>
    <i>
      <x v="2"/>
    </i>
    <i t="grand">
      <x/>
    </i>
  </colItems>
  <dataFields count="1">
    <dataField name="Sum of DAK Non Fisik" fld="7" baseField="0" baseItem="0" numFmtId="165"/>
  </dataFields>
  <formats count="1">
    <format dxfId="32">
      <pivotArea outline="0" collapsedLevelsAreSubtotals="1" fieldPosition="0"/>
    </format>
  </formats>
  <chartFormats count="3">
    <chartFormat chart="3" format="4" series="1">
      <pivotArea type="data" outline="0" fieldPosition="0">
        <references count="2">
          <reference field="4294967294" count="1" selected="0">
            <x v="0"/>
          </reference>
          <reference field="0" count="1" selected="0">
            <x v="0"/>
          </reference>
        </references>
      </pivotArea>
    </chartFormat>
    <chartFormat chart="3" format="5" series="1">
      <pivotArea type="data" outline="0" fieldPosition="0">
        <references count="2">
          <reference field="4294967294" count="1" selected="0">
            <x v="0"/>
          </reference>
          <reference field="0" count="1" selected="0">
            <x v="1"/>
          </reference>
        </references>
      </pivotArea>
    </chartFormat>
    <chartFormat chart="3"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ivotTable6"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E12" firstHeaderRow="1" firstDataRow="2" firstDataCol="1"/>
  <pivotFields count="36">
    <pivotField axis="axisCol" showAll="0">
      <items count="4">
        <item x="0"/>
        <item x="1"/>
        <item x="2"/>
        <item t="default"/>
      </items>
    </pivotField>
    <pivotField showAll="0">
      <items count="17">
        <item h="1" m="1" x="14"/>
        <item h="1" m="1" x="8"/>
        <item h="1" m="1" x="15"/>
        <item h="1" m="1" x="4"/>
        <item h="1" m="1" x="9"/>
        <item h="1" m="1" x="10"/>
        <item h="1" m="1" x="5"/>
        <item h="1" m="1" x="11"/>
        <item h="1" m="1" x="13"/>
        <item h="1" m="1" x="12"/>
        <item h="1" m="1" x="6"/>
        <item h="1" m="1" x="7"/>
        <item h="1" x="0"/>
        <item h="1" x="2"/>
        <item h="1" x="1"/>
        <item x="3"/>
        <item t="default"/>
      </items>
    </pivotField>
    <pivotField axis="axisRow" showAll="0">
      <items count="98">
        <item m="1" x="79"/>
        <item m="1" x="33"/>
        <item m="1" x="59"/>
        <item m="1" x="54"/>
        <item m="1" x="36"/>
        <item m="1" x="29"/>
        <item m="1" x="64"/>
        <item m="1" x="48"/>
        <item m="1" x="42"/>
        <item m="1" x="93"/>
        <item m="1" x="71"/>
        <item m="1" x="92"/>
        <item m="1" x="45"/>
        <item m="1" x="60"/>
        <item m="1" x="82"/>
        <item m="1" x="73"/>
        <item m="1" x="76"/>
        <item m="1" x="95"/>
        <item m="1" x="58"/>
        <item m="1" x="96"/>
        <item m="1" x="94"/>
        <item m="1" x="87"/>
        <item m="1" x="68"/>
        <item m="1" x="57"/>
        <item m="1" x="78"/>
        <item m="1" x="72"/>
        <item m="1" x="52"/>
        <item m="1" x="83"/>
        <item m="1" x="74"/>
        <item m="1" x="63"/>
        <item m="1" x="55"/>
        <item m="1" x="38"/>
        <item m="1" x="86"/>
        <item m="1" x="56"/>
        <item m="1" x="77"/>
        <item m="1" x="88"/>
        <item m="1" x="81"/>
        <item m="1" x="66"/>
        <item m="1" x="44"/>
        <item m="1" x="91"/>
        <item m="1" x="30"/>
        <item m="1" x="51"/>
        <item m="1" x="46"/>
        <item m="1" x="34"/>
        <item m="1" x="84"/>
        <item m="1" x="39"/>
        <item m="1" x="37"/>
        <item x="9"/>
        <item m="1" x="53"/>
        <item m="1" x="61"/>
        <item m="1" x="40"/>
        <item m="1" x="62"/>
        <item m="1" x="65"/>
        <item m="1" x="32"/>
        <item m="1" x="69"/>
        <item m="1" x="41"/>
        <item m="1" x="67"/>
        <item m="1" x="35"/>
        <item m="1" x="89"/>
        <item m="1" x="50"/>
        <item m="1" x="47"/>
        <item m="1" x="80"/>
        <item m="1" x="90"/>
        <item m="1" x="85"/>
        <item m="1" x="31"/>
        <item m="1" x="49"/>
        <item m="1" x="70"/>
        <item x="0"/>
        <item x="1"/>
        <item x="2"/>
        <item x="3"/>
        <item x="4"/>
        <item x="5"/>
        <item x="6"/>
        <item x="7"/>
        <item m="1" x="43"/>
        <item x="10"/>
        <item x="11"/>
        <item x="12"/>
        <item m="1" x="75"/>
        <item x="14"/>
        <item x="15"/>
        <item x="16"/>
        <item x="17"/>
        <item x="18"/>
        <item x="19"/>
        <item x="20"/>
        <item x="21"/>
        <item x="22"/>
        <item x="23"/>
        <item x="24"/>
        <item x="25"/>
        <item x="26"/>
        <item x="27"/>
        <item x="28"/>
        <item x="8"/>
        <item x="13"/>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dataField="1" showAll="0"/>
    <pivotField showAll="0"/>
    <pivotField showAll="0"/>
    <pivotField showAll="0"/>
    <pivotField showAll="0"/>
    <pivotField showAll="0"/>
    <pivotField showAll="0"/>
    <pivotField numFmtId="165" showAll="0"/>
    <pivotField numFmtId="165" showAll="0"/>
    <pivotField numFmtId="165" showAll="0"/>
    <pivotField showAll="0"/>
    <pivotField showAll="0"/>
    <pivotField showAll="0"/>
    <pivotField showAll="0"/>
    <pivotField numFmtId="164" showAll="0"/>
    <pivotField numFmtId="164" showAll="0"/>
    <pivotField numFmtId="164"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8">
    <i>
      <x v="88"/>
    </i>
    <i>
      <x v="89"/>
    </i>
    <i>
      <x v="90"/>
    </i>
    <i>
      <x v="91"/>
    </i>
    <i>
      <x v="92"/>
    </i>
    <i>
      <x v="93"/>
    </i>
    <i>
      <x v="94"/>
    </i>
    <i t="grand">
      <x/>
    </i>
  </rowItems>
  <colFields count="1">
    <field x="0"/>
  </colFields>
  <colItems count="4">
    <i>
      <x/>
    </i>
    <i>
      <x v="1"/>
    </i>
    <i>
      <x v="2"/>
    </i>
    <i t="grand">
      <x/>
    </i>
  </colItems>
  <dataFields count="1">
    <dataField name="Sum of DAU" fld="8" baseField="0" baseItem="0" numFmtId="165"/>
  </dataFields>
  <formats count="1">
    <format dxfId="31">
      <pivotArea outline="0" collapsedLevelsAreSubtotals="1" fieldPosition="0"/>
    </format>
  </formats>
  <chartFormats count="4">
    <chartFormat chart="2" format="4" series="1">
      <pivotArea type="data" outline="0" fieldPosition="0">
        <references count="2">
          <reference field="4294967294" count="1" selected="0">
            <x v="0"/>
          </reference>
          <reference field="0" count="1" selected="0">
            <x v="0"/>
          </reference>
        </references>
      </pivotArea>
    </chartFormat>
    <chartFormat chart="2" format="5" series="1">
      <pivotArea type="data" outline="0" fieldPosition="0">
        <references count="2">
          <reference field="4294967294" count="1" selected="0">
            <x v="0"/>
          </reference>
          <reference field="0" count="1" selected="0">
            <x v="1"/>
          </reference>
        </references>
      </pivotArea>
    </chartFormat>
    <chartFormat chart="2" format="6">
      <pivotArea type="data" outline="0" fieldPosition="0">
        <references count="3">
          <reference field="4294967294" count="1" selected="0">
            <x v="0"/>
          </reference>
          <reference field="0" count="1" selected="0">
            <x v="0"/>
          </reference>
          <reference field="2" count="1" selected="0">
            <x v="27"/>
          </reference>
        </references>
      </pivotArea>
    </chartFormat>
    <chartFormat chart="2" format="7"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E12" firstHeaderRow="1" firstDataRow="2" firstDataCol="1"/>
  <pivotFields count="36">
    <pivotField axis="axisCol" showAll="0">
      <items count="4">
        <item x="0"/>
        <item x="1"/>
        <item x="2"/>
        <item t="default"/>
      </items>
    </pivotField>
    <pivotField showAll="0">
      <items count="17">
        <item h="1" m="1" x="14"/>
        <item h="1" m="1" x="8"/>
        <item h="1" m="1" x="15"/>
        <item h="1" m="1" x="4"/>
        <item h="1" m="1" x="9"/>
        <item h="1" m="1" x="10"/>
        <item h="1" m="1" x="5"/>
        <item h="1" m="1" x="11"/>
        <item h="1" m="1" x="13"/>
        <item h="1" m="1" x="12"/>
        <item h="1" m="1" x="6"/>
        <item h="1" m="1" x="7"/>
        <item h="1" x="0"/>
        <item h="1" x="2"/>
        <item h="1" x="1"/>
        <item x="3"/>
        <item t="default"/>
      </items>
    </pivotField>
    <pivotField axis="axisRow" showAll="0">
      <items count="98">
        <item m="1" x="79"/>
        <item m="1" x="33"/>
        <item m="1" x="59"/>
        <item m="1" x="54"/>
        <item m="1" x="36"/>
        <item m="1" x="29"/>
        <item m="1" x="64"/>
        <item m="1" x="48"/>
        <item m="1" x="42"/>
        <item m="1" x="93"/>
        <item m="1" x="71"/>
        <item m="1" x="92"/>
        <item m="1" x="45"/>
        <item m="1" x="60"/>
        <item m="1" x="82"/>
        <item m="1" x="73"/>
        <item m="1" x="76"/>
        <item m="1" x="95"/>
        <item m="1" x="58"/>
        <item m="1" x="96"/>
        <item m="1" x="94"/>
        <item m="1" x="87"/>
        <item m="1" x="68"/>
        <item m="1" x="57"/>
        <item m="1" x="78"/>
        <item m="1" x="72"/>
        <item m="1" x="52"/>
        <item m="1" x="83"/>
        <item m="1" x="74"/>
        <item m="1" x="63"/>
        <item m="1" x="55"/>
        <item m="1" x="38"/>
        <item m="1" x="86"/>
        <item m="1" x="56"/>
        <item m="1" x="77"/>
        <item m="1" x="88"/>
        <item m="1" x="81"/>
        <item m="1" x="66"/>
        <item m="1" x="44"/>
        <item m="1" x="91"/>
        <item m="1" x="30"/>
        <item m="1" x="51"/>
        <item m="1" x="46"/>
        <item m="1" x="34"/>
        <item m="1" x="84"/>
        <item m="1" x="39"/>
        <item m="1" x="37"/>
        <item x="9"/>
        <item m="1" x="53"/>
        <item m="1" x="61"/>
        <item m="1" x="40"/>
        <item m="1" x="62"/>
        <item m="1" x="65"/>
        <item m="1" x="32"/>
        <item m="1" x="69"/>
        <item m="1" x="41"/>
        <item m="1" x="67"/>
        <item m="1" x="35"/>
        <item m="1" x="89"/>
        <item m="1" x="50"/>
        <item m="1" x="47"/>
        <item m="1" x="80"/>
        <item m="1" x="90"/>
        <item m="1" x="85"/>
        <item m="1" x="31"/>
        <item m="1" x="49"/>
        <item m="1" x="70"/>
        <item x="0"/>
        <item x="1"/>
        <item x="2"/>
        <item x="3"/>
        <item x="4"/>
        <item x="5"/>
        <item x="6"/>
        <item x="7"/>
        <item m="1" x="43"/>
        <item x="10"/>
        <item x="11"/>
        <item x="12"/>
        <item m="1" x="75"/>
        <item x="14"/>
        <item x="15"/>
        <item x="16"/>
        <item x="17"/>
        <item x="18"/>
        <item x="19"/>
        <item x="20"/>
        <item x="21"/>
        <item x="22"/>
        <item x="23"/>
        <item x="24"/>
        <item x="25"/>
        <item x="26"/>
        <item x="27"/>
        <item x="28"/>
        <item x="8"/>
        <item x="13"/>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dataField="1" showAll="0"/>
    <pivotField showAll="0"/>
    <pivotField showAll="0"/>
    <pivotField showAll="0"/>
    <pivotField showAll="0"/>
    <pivotField showAll="0"/>
    <pivotField numFmtId="165" showAll="0"/>
    <pivotField numFmtId="165" showAll="0"/>
    <pivotField numFmtId="165" showAll="0"/>
    <pivotField showAll="0"/>
    <pivotField showAll="0"/>
    <pivotField showAll="0"/>
    <pivotField showAll="0"/>
    <pivotField numFmtId="164" showAll="0"/>
    <pivotField numFmtId="164" showAll="0"/>
    <pivotField numFmtId="164"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8">
    <i>
      <x v="88"/>
    </i>
    <i>
      <x v="89"/>
    </i>
    <i>
      <x v="90"/>
    </i>
    <i>
      <x v="91"/>
    </i>
    <i>
      <x v="92"/>
    </i>
    <i>
      <x v="93"/>
    </i>
    <i>
      <x v="94"/>
    </i>
    <i t="grand">
      <x/>
    </i>
  </rowItems>
  <colFields count="1">
    <field x="0"/>
  </colFields>
  <colItems count="4">
    <i>
      <x/>
    </i>
    <i>
      <x v="1"/>
    </i>
    <i>
      <x v="2"/>
    </i>
    <i t="grand">
      <x/>
    </i>
  </colItems>
  <dataFields count="1">
    <dataField name="Sum of DID" fld="9" baseField="0" baseItem="0" numFmtId="165"/>
  </dataFields>
  <formats count="1">
    <format dxfId="30">
      <pivotArea outline="0" collapsedLevelsAreSubtotals="1" fieldPosition="0"/>
    </format>
  </formats>
  <chartFormats count="3">
    <chartFormat chart="2" format="4" series="1">
      <pivotArea type="data" outline="0" fieldPosition="0">
        <references count="2">
          <reference field="4294967294" count="1" selected="0">
            <x v="0"/>
          </reference>
          <reference field="0" count="1" selected="0">
            <x v="0"/>
          </reference>
        </references>
      </pivotArea>
    </chartFormat>
    <chartFormat chart="2" format="5" series="1">
      <pivotArea type="data" outline="0" fieldPosition="0">
        <references count="2">
          <reference field="4294967294" count="1" selected="0">
            <x v="0"/>
          </reference>
          <reference field="0" count="1" selected="0">
            <x v="1"/>
          </reference>
        </references>
      </pivotArea>
    </chartFormat>
    <chartFormat chart="2"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name="PivotTable4"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E12" firstHeaderRow="1" firstDataRow="2" firstDataCol="1"/>
  <pivotFields count="36">
    <pivotField axis="axisCol" showAll="0">
      <items count="4">
        <item x="0"/>
        <item x="1"/>
        <item x="2"/>
        <item t="default"/>
      </items>
    </pivotField>
    <pivotField showAll="0">
      <items count="17">
        <item h="1" m="1" x="14"/>
        <item h="1" m="1" x="8"/>
        <item h="1" m="1" x="15"/>
        <item h="1" m="1" x="4"/>
        <item h="1" m="1" x="9"/>
        <item h="1" m="1" x="10"/>
        <item h="1" m="1" x="5"/>
        <item h="1" m="1" x="11"/>
        <item h="1" m="1" x="13"/>
        <item h="1" m="1" x="12"/>
        <item h="1" m="1" x="6"/>
        <item h="1" m="1" x="7"/>
        <item h="1" x="0"/>
        <item h="1" x="2"/>
        <item h="1" x="1"/>
        <item x="3"/>
        <item t="default"/>
      </items>
    </pivotField>
    <pivotField axis="axisRow" showAll="0">
      <items count="98">
        <item m="1" x="79"/>
        <item m="1" x="33"/>
        <item m="1" x="59"/>
        <item m="1" x="54"/>
        <item m="1" x="36"/>
        <item m="1" x="29"/>
        <item m="1" x="64"/>
        <item m="1" x="48"/>
        <item m="1" x="42"/>
        <item m="1" x="93"/>
        <item m="1" x="71"/>
        <item m="1" x="92"/>
        <item m="1" x="45"/>
        <item m="1" x="60"/>
        <item m="1" x="82"/>
        <item m="1" x="73"/>
        <item m="1" x="76"/>
        <item m="1" x="95"/>
        <item m="1" x="58"/>
        <item m="1" x="96"/>
        <item m="1" x="94"/>
        <item m="1" x="87"/>
        <item m="1" x="68"/>
        <item m="1" x="57"/>
        <item m="1" x="78"/>
        <item m="1" x="72"/>
        <item m="1" x="52"/>
        <item m="1" x="83"/>
        <item m="1" x="74"/>
        <item m="1" x="63"/>
        <item m="1" x="55"/>
        <item m="1" x="38"/>
        <item m="1" x="86"/>
        <item m="1" x="56"/>
        <item m="1" x="77"/>
        <item m="1" x="88"/>
        <item m="1" x="81"/>
        <item m="1" x="66"/>
        <item m="1" x="44"/>
        <item m="1" x="91"/>
        <item m="1" x="30"/>
        <item m="1" x="51"/>
        <item m="1" x="46"/>
        <item m="1" x="34"/>
        <item m="1" x="84"/>
        <item m="1" x="39"/>
        <item m="1" x="37"/>
        <item x="9"/>
        <item m="1" x="53"/>
        <item m="1" x="61"/>
        <item m="1" x="40"/>
        <item m="1" x="62"/>
        <item m="1" x="65"/>
        <item m="1" x="32"/>
        <item m="1" x="69"/>
        <item m="1" x="41"/>
        <item m="1" x="67"/>
        <item m="1" x="35"/>
        <item m="1" x="89"/>
        <item m="1" x="50"/>
        <item m="1" x="47"/>
        <item m="1" x="80"/>
        <item m="1" x="90"/>
        <item m="1" x="85"/>
        <item m="1" x="31"/>
        <item m="1" x="49"/>
        <item m="1" x="70"/>
        <item x="0"/>
        <item x="1"/>
        <item x="2"/>
        <item x="3"/>
        <item x="4"/>
        <item x="5"/>
        <item x="6"/>
        <item x="7"/>
        <item m="1" x="43"/>
        <item x="10"/>
        <item x="11"/>
        <item x="12"/>
        <item m="1" x="75"/>
        <item x="14"/>
        <item x="15"/>
        <item x="16"/>
        <item x="17"/>
        <item x="18"/>
        <item x="19"/>
        <item x="20"/>
        <item x="21"/>
        <item x="22"/>
        <item x="23"/>
        <item x="24"/>
        <item x="25"/>
        <item x="26"/>
        <item x="27"/>
        <item x="28"/>
        <item x="8"/>
        <item x="13"/>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numFmtId="165" showAll="0"/>
    <pivotField numFmtId="165" showAll="0"/>
    <pivotField numFmtId="165" showAll="0"/>
    <pivotField showAll="0"/>
    <pivotField showAll="0"/>
    <pivotField showAll="0"/>
    <pivotField showAll="0"/>
    <pivotField numFmtId="164" showAll="0"/>
    <pivotField numFmtId="164" showAll="0"/>
    <pivotField numFmtId="164"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8">
    <i>
      <x v="88"/>
    </i>
    <i>
      <x v="89"/>
    </i>
    <i>
      <x v="90"/>
    </i>
    <i>
      <x v="91"/>
    </i>
    <i>
      <x v="92"/>
    </i>
    <i>
      <x v="93"/>
    </i>
    <i>
      <x v="94"/>
    </i>
    <i t="grand">
      <x/>
    </i>
  </rowItems>
  <colFields count="1">
    <field x="0"/>
  </colFields>
  <colItems count="4">
    <i>
      <x/>
    </i>
    <i>
      <x v="1"/>
    </i>
    <i>
      <x v="2"/>
    </i>
    <i t="grand">
      <x/>
    </i>
  </colItems>
  <dataFields count="1">
    <dataField name="Sum of Dana Desa" fld="10" baseField="0" baseItem="0" numFmtId="165"/>
  </dataFields>
  <formats count="2">
    <format dxfId="29">
      <pivotArea outline="0" collapsedLevelsAreSubtotals="1" fieldPosition="0"/>
    </format>
    <format dxfId="28">
      <pivotArea dataOnly="0" labelOnly="1" outline="0" axis="axisValues" fieldPosition="0"/>
    </format>
  </formats>
  <chartFormats count="3">
    <chartFormat chart="2" format="4" series="1">
      <pivotArea type="data" outline="0" fieldPosition="0">
        <references count="2">
          <reference field="4294967294" count="1" selected="0">
            <x v="0"/>
          </reference>
          <reference field="0" count="1" selected="0">
            <x v="0"/>
          </reference>
        </references>
      </pivotArea>
    </chartFormat>
    <chartFormat chart="2" format="5" series="1">
      <pivotArea type="data" outline="0" fieldPosition="0">
        <references count="2">
          <reference field="4294967294" count="1" selected="0">
            <x v="0"/>
          </reference>
          <reference field="0" count="1" selected="0">
            <x v="1"/>
          </reference>
        </references>
      </pivotArea>
    </chartFormat>
    <chartFormat chart="2"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name="PivotTable1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Z3:AD12" firstHeaderRow="1" firstDataRow="2" firstDataCol="1"/>
  <pivotFields count="36">
    <pivotField axis="axisCol" showAll="0">
      <items count="4">
        <item x="0"/>
        <item x="1"/>
        <item x="2"/>
        <item t="default"/>
      </items>
    </pivotField>
    <pivotField showAll="0">
      <items count="17">
        <item h="1" m="1" x="14"/>
        <item h="1" m="1" x="8"/>
        <item h="1" m="1" x="15"/>
        <item h="1" m="1" x="4"/>
        <item h="1" m="1" x="9"/>
        <item h="1" m="1" x="10"/>
        <item h="1" m="1" x="5"/>
        <item h="1" m="1" x="11"/>
        <item h="1" m="1" x="13"/>
        <item h="1" m="1" x="12"/>
        <item h="1" m="1" x="6"/>
        <item h="1" m="1" x="7"/>
        <item h="1" x="0"/>
        <item h="1" x="2"/>
        <item h="1" x="1"/>
        <item x="3"/>
        <item t="default"/>
      </items>
    </pivotField>
    <pivotField axis="axisRow" showAll="0">
      <items count="98">
        <item m="1" x="79"/>
        <item m="1" x="33"/>
        <item m="1" x="59"/>
        <item m="1" x="54"/>
        <item m="1" x="36"/>
        <item m="1" x="29"/>
        <item m="1" x="64"/>
        <item m="1" x="48"/>
        <item m="1" x="42"/>
        <item m="1" x="93"/>
        <item m="1" x="71"/>
        <item m="1" x="92"/>
        <item m="1" x="45"/>
        <item m="1" x="60"/>
        <item m="1" x="82"/>
        <item m="1" x="73"/>
        <item m="1" x="76"/>
        <item m="1" x="95"/>
        <item m="1" x="58"/>
        <item m="1" x="96"/>
        <item m="1" x="94"/>
        <item m="1" x="87"/>
        <item m="1" x="68"/>
        <item m="1" x="57"/>
        <item m="1" x="78"/>
        <item m="1" x="72"/>
        <item m="1" x="52"/>
        <item m="1" x="83"/>
        <item m="1" x="74"/>
        <item m="1" x="63"/>
        <item m="1" x="55"/>
        <item m="1" x="38"/>
        <item m="1" x="86"/>
        <item m="1" x="56"/>
        <item m="1" x="77"/>
        <item m="1" x="88"/>
        <item m="1" x="81"/>
        <item m="1" x="66"/>
        <item m="1" x="44"/>
        <item m="1" x="91"/>
        <item m="1" x="30"/>
        <item m="1" x="51"/>
        <item m="1" x="46"/>
        <item m="1" x="34"/>
        <item m="1" x="84"/>
        <item m="1" x="39"/>
        <item m="1" x="37"/>
        <item x="9"/>
        <item m="1" x="53"/>
        <item m="1" x="61"/>
        <item m="1" x="40"/>
        <item m="1" x="62"/>
        <item m="1" x="65"/>
        <item m="1" x="32"/>
        <item m="1" x="69"/>
        <item m="1" x="41"/>
        <item m="1" x="67"/>
        <item m="1" x="35"/>
        <item m="1" x="89"/>
        <item m="1" x="50"/>
        <item m="1" x="47"/>
        <item m="1" x="80"/>
        <item m="1" x="90"/>
        <item m="1" x="85"/>
        <item m="1" x="31"/>
        <item m="1" x="49"/>
        <item m="1" x="70"/>
        <item x="0"/>
        <item x="1"/>
        <item x="2"/>
        <item x="3"/>
        <item x="4"/>
        <item x="5"/>
        <item x="6"/>
        <item x="7"/>
        <item m="1" x="43"/>
        <item x="10"/>
        <item x="11"/>
        <item x="12"/>
        <item m="1" x="75"/>
        <item x="14"/>
        <item x="15"/>
        <item x="16"/>
        <item x="17"/>
        <item x="18"/>
        <item x="19"/>
        <item x="20"/>
        <item x="21"/>
        <item x="22"/>
        <item x="23"/>
        <item x="24"/>
        <item x="25"/>
        <item x="26"/>
        <item x="27"/>
        <item x="28"/>
        <item x="8"/>
        <item x="13"/>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5" showAll="0"/>
    <pivotField dataField="1" numFmtId="165" showAll="0"/>
    <pivotField numFmtId="165" showAll="0"/>
    <pivotField showAll="0"/>
    <pivotField showAll="0"/>
    <pivotField showAll="0"/>
    <pivotField showAll="0"/>
    <pivotField numFmtId="164" showAll="0"/>
    <pivotField numFmtId="164" showAll="0"/>
    <pivotField numFmtId="164"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8">
    <i>
      <x v="88"/>
    </i>
    <i>
      <x v="89"/>
    </i>
    <i>
      <x v="90"/>
    </i>
    <i>
      <x v="91"/>
    </i>
    <i>
      <x v="92"/>
    </i>
    <i>
      <x v="93"/>
    </i>
    <i>
      <x v="94"/>
    </i>
    <i t="grand">
      <x/>
    </i>
  </rowItems>
  <colFields count="1">
    <field x="0"/>
  </colFields>
  <colItems count="4">
    <i>
      <x/>
    </i>
    <i>
      <x v="1"/>
    </i>
    <i>
      <x v="2"/>
    </i>
    <i t="grand">
      <x/>
    </i>
  </colItems>
  <dataFields count="1">
    <dataField name="Sum of DBH SDA Perikanan" fld="16" baseField="0" baseItem="0"/>
  </dataFields>
  <formats count="1">
    <format dxfId="19">
      <pivotArea outline="0" collapsedLevelsAreSubtotals="1" fieldPosition="0"/>
    </format>
  </formats>
  <chartFormats count="3">
    <chartFormat chart="6" format="4" series="1">
      <pivotArea type="data" outline="0" fieldPosition="0">
        <references count="2">
          <reference field="4294967294" count="1" selected="0">
            <x v="0"/>
          </reference>
          <reference field="0" count="1" selected="0">
            <x v="0"/>
          </reference>
        </references>
      </pivotArea>
    </chartFormat>
    <chartFormat chart="6" format="5" series="1">
      <pivotArea type="data" outline="0" fieldPosition="0">
        <references count="2">
          <reference field="4294967294" count="1" selected="0">
            <x v="0"/>
          </reference>
          <reference field="0" count="1" selected="0">
            <x v="1"/>
          </reference>
        </references>
      </pivotArea>
    </chartFormat>
    <chartFormat chart="6"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name="PivotTable9"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P3:T12" firstHeaderRow="1" firstDataRow="2" firstDataCol="1"/>
  <pivotFields count="36">
    <pivotField axis="axisCol" showAll="0">
      <items count="4">
        <item x="0"/>
        <item x="1"/>
        <item x="2"/>
        <item t="default"/>
      </items>
    </pivotField>
    <pivotField showAll="0">
      <items count="17">
        <item h="1" m="1" x="14"/>
        <item h="1" m="1" x="8"/>
        <item h="1" m="1" x="15"/>
        <item h="1" m="1" x="4"/>
        <item h="1" m="1" x="9"/>
        <item h="1" m="1" x="10"/>
        <item h="1" m="1" x="5"/>
        <item h="1" m="1" x="11"/>
        <item h="1" m="1" x="13"/>
        <item h="1" m="1" x="12"/>
        <item h="1" m="1" x="6"/>
        <item h="1" m="1" x="7"/>
        <item h="1" x="0"/>
        <item h="1" x="2"/>
        <item h="1" x="1"/>
        <item x="3"/>
        <item t="default"/>
      </items>
    </pivotField>
    <pivotField axis="axisRow" showAll="0">
      <items count="98">
        <item m="1" x="79"/>
        <item m="1" x="33"/>
        <item m="1" x="59"/>
        <item m="1" x="54"/>
        <item m="1" x="36"/>
        <item m="1" x="29"/>
        <item m="1" x="64"/>
        <item m="1" x="48"/>
        <item m="1" x="42"/>
        <item m="1" x="93"/>
        <item m="1" x="71"/>
        <item m="1" x="92"/>
        <item m="1" x="45"/>
        <item m="1" x="60"/>
        <item m="1" x="82"/>
        <item m="1" x="73"/>
        <item m="1" x="76"/>
        <item m="1" x="95"/>
        <item m="1" x="58"/>
        <item m="1" x="96"/>
        <item m="1" x="94"/>
        <item m="1" x="87"/>
        <item m="1" x="68"/>
        <item m="1" x="57"/>
        <item m="1" x="78"/>
        <item m="1" x="72"/>
        <item m="1" x="52"/>
        <item m="1" x="83"/>
        <item m="1" x="74"/>
        <item m="1" x="63"/>
        <item m="1" x="55"/>
        <item m="1" x="38"/>
        <item m="1" x="86"/>
        <item m="1" x="56"/>
        <item m="1" x="77"/>
        <item m="1" x="88"/>
        <item m="1" x="81"/>
        <item m="1" x="66"/>
        <item m="1" x="44"/>
        <item m="1" x="91"/>
        <item m="1" x="30"/>
        <item m="1" x="51"/>
        <item m="1" x="46"/>
        <item m="1" x="34"/>
        <item m="1" x="84"/>
        <item m="1" x="39"/>
        <item m="1" x="37"/>
        <item x="9"/>
        <item m="1" x="53"/>
        <item m="1" x="61"/>
        <item m="1" x="40"/>
        <item m="1" x="62"/>
        <item m="1" x="65"/>
        <item m="1" x="32"/>
        <item m="1" x="69"/>
        <item m="1" x="41"/>
        <item m="1" x="67"/>
        <item m="1" x="35"/>
        <item m="1" x="89"/>
        <item m="1" x="50"/>
        <item m="1" x="47"/>
        <item m="1" x="80"/>
        <item m="1" x="90"/>
        <item m="1" x="85"/>
        <item m="1" x="31"/>
        <item m="1" x="49"/>
        <item m="1" x="70"/>
        <item x="0"/>
        <item x="1"/>
        <item x="2"/>
        <item x="3"/>
        <item x="4"/>
        <item x="5"/>
        <item x="6"/>
        <item x="7"/>
        <item m="1" x="43"/>
        <item x="10"/>
        <item x="11"/>
        <item x="12"/>
        <item m="1" x="75"/>
        <item x="14"/>
        <item x="15"/>
        <item x="16"/>
        <item x="17"/>
        <item x="18"/>
        <item x="19"/>
        <item x="20"/>
        <item x="21"/>
        <item x="22"/>
        <item x="23"/>
        <item x="24"/>
        <item x="25"/>
        <item x="26"/>
        <item x="27"/>
        <item x="28"/>
        <item x="8"/>
        <item x="13"/>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dataField="1" showAll="0"/>
    <pivotField numFmtId="165" showAll="0"/>
    <pivotField numFmtId="165" showAll="0"/>
    <pivotField numFmtId="165" showAll="0"/>
    <pivotField showAll="0"/>
    <pivotField showAll="0"/>
    <pivotField showAll="0"/>
    <pivotField showAll="0"/>
    <pivotField numFmtId="164" showAll="0"/>
    <pivotField numFmtId="164" showAll="0"/>
    <pivotField numFmtId="164"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8">
    <i>
      <x v="88"/>
    </i>
    <i>
      <x v="89"/>
    </i>
    <i>
      <x v="90"/>
    </i>
    <i>
      <x v="91"/>
    </i>
    <i>
      <x v="92"/>
    </i>
    <i>
      <x v="93"/>
    </i>
    <i>
      <x v="94"/>
    </i>
    <i t="grand">
      <x/>
    </i>
  </rowItems>
  <colFields count="1">
    <field x="0"/>
  </colFields>
  <colItems count="4">
    <i>
      <x/>
    </i>
    <i>
      <x v="1"/>
    </i>
    <i>
      <x v="2"/>
    </i>
    <i t="grand">
      <x/>
    </i>
  </colItems>
  <dataFields count="1">
    <dataField name="Sum of DBH SDA Minerba" fld="14" baseField="0" baseItem="0"/>
  </dataFields>
  <formats count="1">
    <format dxfId="20">
      <pivotArea outline="0" collapsedLevelsAreSubtotals="1" fieldPosition="0"/>
    </format>
  </formats>
  <chartFormats count="3">
    <chartFormat chart="6" format="4" series="1">
      <pivotArea type="data" outline="0" fieldPosition="0">
        <references count="2">
          <reference field="4294967294" count="1" selected="0">
            <x v="0"/>
          </reference>
          <reference field="0" count="1" selected="0">
            <x v="0"/>
          </reference>
        </references>
      </pivotArea>
    </chartFormat>
    <chartFormat chart="6" format="5" series="1">
      <pivotArea type="data" outline="0" fieldPosition="0">
        <references count="2">
          <reference field="4294967294" count="1" selected="0">
            <x v="0"/>
          </reference>
          <reference field="0" count="1" selected="0">
            <x v="1"/>
          </reference>
        </references>
      </pivotArea>
    </chartFormat>
    <chartFormat chart="6"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name="PivotTable12"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E3:AI12" firstHeaderRow="1" firstDataRow="2" firstDataCol="1"/>
  <pivotFields count="36">
    <pivotField axis="axisCol" showAll="0">
      <items count="4">
        <item x="0"/>
        <item x="1"/>
        <item x="2"/>
        <item t="default"/>
      </items>
    </pivotField>
    <pivotField showAll="0">
      <items count="17">
        <item h="1" m="1" x="14"/>
        <item h="1" m="1" x="8"/>
        <item h="1" m="1" x="15"/>
        <item h="1" m="1" x="4"/>
        <item h="1" m="1" x="9"/>
        <item h="1" m="1" x="10"/>
        <item h="1" m="1" x="5"/>
        <item h="1" m="1" x="11"/>
        <item h="1" m="1" x="13"/>
        <item h="1" m="1" x="12"/>
        <item h="1" m="1" x="6"/>
        <item h="1" m="1" x="7"/>
        <item h="1" x="0"/>
        <item h="1" x="2"/>
        <item h="1" x="1"/>
        <item x="3"/>
        <item t="default"/>
      </items>
    </pivotField>
    <pivotField axis="axisRow" showAll="0">
      <items count="98">
        <item m="1" x="79"/>
        <item m="1" x="33"/>
        <item m="1" x="59"/>
        <item m="1" x="54"/>
        <item m="1" x="36"/>
        <item m="1" x="29"/>
        <item m="1" x="64"/>
        <item m="1" x="48"/>
        <item m="1" x="42"/>
        <item m="1" x="93"/>
        <item m="1" x="71"/>
        <item m="1" x="92"/>
        <item m="1" x="45"/>
        <item m="1" x="60"/>
        <item m="1" x="82"/>
        <item m="1" x="73"/>
        <item m="1" x="76"/>
        <item m="1" x="95"/>
        <item m="1" x="58"/>
        <item m="1" x="96"/>
        <item m="1" x="94"/>
        <item m="1" x="87"/>
        <item m="1" x="68"/>
        <item m="1" x="57"/>
        <item m="1" x="78"/>
        <item m="1" x="72"/>
        <item m="1" x="52"/>
        <item m="1" x="83"/>
        <item m="1" x="74"/>
        <item m="1" x="63"/>
        <item m="1" x="55"/>
        <item m="1" x="38"/>
        <item m="1" x="86"/>
        <item m="1" x="56"/>
        <item m="1" x="77"/>
        <item m="1" x="88"/>
        <item m="1" x="81"/>
        <item m="1" x="66"/>
        <item m="1" x="44"/>
        <item m="1" x="91"/>
        <item m="1" x="30"/>
        <item m="1" x="51"/>
        <item m="1" x="46"/>
        <item m="1" x="34"/>
        <item m="1" x="84"/>
        <item m="1" x="39"/>
        <item m="1" x="37"/>
        <item x="9"/>
        <item m="1" x="53"/>
        <item m="1" x="61"/>
        <item m="1" x="40"/>
        <item m="1" x="62"/>
        <item m="1" x="65"/>
        <item m="1" x="32"/>
        <item m="1" x="69"/>
        <item m="1" x="41"/>
        <item m="1" x="67"/>
        <item m="1" x="35"/>
        <item m="1" x="89"/>
        <item m="1" x="50"/>
        <item m="1" x="47"/>
        <item m="1" x="80"/>
        <item m="1" x="90"/>
        <item m="1" x="85"/>
        <item m="1" x="31"/>
        <item m="1" x="49"/>
        <item m="1" x="70"/>
        <item x="0"/>
        <item x="1"/>
        <item x="2"/>
        <item x="3"/>
        <item x="4"/>
        <item x="5"/>
        <item x="6"/>
        <item x="7"/>
        <item m="1" x="43"/>
        <item x="10"/>
        <item x="11"/>
        <item x="12"/>
        <item m="1" x="75"/>
        <item x="14"/>
        <item x="15"/>
        <item x="16"/>
        <item x="17"/>
        <item x="18"/>
        <item x="19"/>
        <item x="20"/>
        <item x="21"/>
        <item x="22"/>
        <item x="23"/>
        <item x="24"/>
        <item x="25"/>
        <item x="26"/>
        <item x="27"/>
        <item x="28"/>
        <item x="8"/>
        <item x="13"/>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5" showAll="0"/>
    <pivotField numFmtId="165" showAll="0"/>
    <pivotField dataField="1" numFmtId="165" showAll="0"/>
    <pivotField showAll="0"/>
    <pivotField showAll="0"/>
    <pivotField showAll="0"/>
    <pivotField showAll="0"/>
    <pivotField numFmtId="164" showAll="0"/>
    <pivotField numFmtId="164" showAll="0"/>
    <pivotField numFmtId="164"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8">
    <i>
      <x v="88"/>
    </i>
    <i>
      <x v="89"/>
    </i>
    <i>
      <x v="90"/>
    </i>
    <i>
      <x v="91"/>
    </i>
    <i>
      <x v="92"/>
    </i>
    <i>
      <x v="93"/>
    </i>
    <i>
      <x v="94"/>
    </i>
    <i t="grand">
      <x/>
    </i>
  </rowItems>
  <colFields count="1">
    <field x="0"/>
  </colFields>
  <colItems count="4">
    <i>
      <x/>
    </i>
    <i>
      <x v="1"/>
    </i>
    <i>
      <x v="2"/>
    </i>
    <i t="grand">
      <x/>
    </i>
  </colItems>
  <dataFields count="1">
    <dataField name="Sum of DBH SDA Panas Bumi" fld="17" baseField="0" baseItem="0"/>
  </dataFields>
  <formats count="1">
    <format dxfId="21">
      <pivotArea outline="0" collapsedLevelsAreSubtotals="1" fieldPosition="0"/>
    </format>
  </formats>
  <chartFormats count="3">
    <chartFormat chart="6" format="4" series="1">
      <pivotArea type="data" outline="0" fieldPosition="0">
        <references count="2">
          <reference field="4294967294" count="1" selected="0">
            <x v="0"/>
          </reference>
          <reference field="0" count="1" selected="0">
            <x v="0"/>
          </reference>
        </references>
      </pivotArea>
    </chartFormat>
    <chartFormat chart="6" format="5" series="1">
      <pivotArea type="data" outline="0" fieldPosition="0">
        <references count="2">
          <reference field="4294967294" count="1" selected="0">
            <x v="0"/>
          </reference>
          <reference field="0" count="1" selected="0">
            <x v="1"/>
          </reference>
        </references>
      </pivotArea>
    </chartFormat>
    <chartFormat chart="6"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1">
  <location ref="AJ3:AN12" firstHeaderRow="1" firstDataRow="2" firstDataCol="1"/>
  <pivotFields count="36">
    <pivotField axis="axisCol" showAll="0">
      <items count="4">
        <item x="0"/>
        <item x="1"/>
        <item x="2"/>
        <item t="default"/>
      </items>
    </pivotField>
    <pivotField showAll="0">
      <items count="17">
        <item h="1" m="1" x="14"/>
        <item h="1" m="1" x="8"/>
        <item h="1" m="1" x="15"/>
        <item h="1" m="1" x="4"/>
        <item h="1" m="1" x="9"/>
        <item h="1" m="1" x="10"/>
        <item h="1" m="1" x="5"/>
        <item h="1" m="1" x="11"/>
        <item h="1" m="1" x="13"/>
        <item h="1" m="1" x="12"/>
        <item h="1" m="1" x="6"/>
        <item h="1" m="1" x="7"/>
        <item h="1" x="0"/>
        <item h="1" x="2"/>
        <item h="1" x="1"/>
        <item x="3"/>
        <item t="default"/>
      </items>
    </pivotField>
    <pivotField axis="axisRow" showAll="0">
      <items count="98">
        <item m="1" x="79"/>
        <item m="1" x="33"/>
        <item m="1" x="59"/>
        <item m="1" x="54"/>
        <item m="1" x="36"/>
        <item m="1" x="29"/>
        <item m="1" x="64"/>
        <item m="1" x="48"/>
        <item m="1" x="42"/>
        <item m="1" x="93"/>
        <item m="1" x="71"/>
        <item m="1" x="92"/>
        <item m="1" x="45"/>
        <item m="1" x="60"/>
        <item m="1" x="82"/>
        <item m="1" x="73"/>
        <item m="1" x="76"/>
        <item m="1" x="95"/>
        <item m="1" x="58"/>
        <item m="1" x="96"/>
        <item m="1" x="94"/>
        <item m="1" x="87"/>
        <item m="1" x="68"/>
        <item m="1" x="57"/>
        <item m="1" x="78"/>
        <item m="1" x="72"/>
        <item m="1" x="52"/>
        <item m="1" x="83"/>
        <item m="1" x="74"/>
        <item m="1" x="63"/>
        <item m="1" x="55"/>
        <item m="1" x="38"/>
        <item m="1" x="86"/>
        <item m="1" x="56"/>
        <item m="1" x="77"/>
        <item m="1" x="88"/>
        <item m="1" x="81"/>
        <item m="1" x="66"/>
        <item m="1" x="44"/>
        <item m="1" x="91"/>
        <item m="1" x="30"/>
        <item m="1" x="51"/>
        <item m="1" x="46"/>
        <item m="1" x="34"/>
        <item m="1" x="84"/>
        <item m="1" x="39"/>
        <item m="1" x="37"/>
        <item x="9"/>
        <item m="1" x="53"/>
        <item m="1" x="61"/>
        <item m="1" x="40"/>
        <item m="1" x="62"/>
        <item m="1" x="65"/>
        <item m="1" x="32"/>
        <item m="1" x="69"/>
        <item m="1" x="41"/>
        <item m="1" x="67"/>
        <item m="1" x="35"/>
        <item m="1" x="89"/>
        <item m="1" x="50"/>
        <item m="1" x="47"/>
        <item m="1" x="80"/>
        <item m="1" x="90"/>
        <item m="1" x="85"/>
        <item m="1" x="31"/>
        <item m="1" x="49"/>
        <item m="1" x="70"/>
        <item x="0"/>
        <item x="1"/>
        <item x="2"/>
        <item x="3"/>
        <item x="4"/>
        <item x="5"/>
        <item x="6"/>
        <item x="7"/>
        <item m="1" x="43"/>
        <item x="10"/>
        <item x="11"/>
        <item x="12"/>
        <item m="1" x="75"/>
        <item x="14"/>
        <item x="15"/>
        <item x="16"/>
        <item x="17"/>
        <item x="18"/>
        <item x="19"/>
        <item x="20"/>
        <item x="21"/>
        <item x="22"/>
        <item x="23"/>
        <item x="24"/>
        <item x="25"/>
        <item x="26"/>
        <item x="27"/>
        <item x="28"/>
        <item x="8"/>
        <item x="13"/>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5" showAll="0"/>
    <pivotField numFmtId="165" showAll="0"/>
    <pivotField numFmtId="165" showAll="0"/>
    <pivotField showAll="0"/>
    <pivotField showAll="0"/>
    <pivotField showAll="0"/>
    <pivotField showAll="0"/>
    <pivotField numFmtId="164" showAll="0"/>
    <pivotField numFmtId="164" showAll="0"/>
    <pivotField numFmtId="164" showAll="0"/>
    <pivotField showAll="0"/>
    <pivotField showAll="0"/>
    <pivotField showAll="0"/>
    <pivotField showAll="0"/>
    <pivotField showAll="0"/>
    <pivotField showAll="0"/>
    <pivotField showAll="0"/>
    <pivotField showAll="0"/>
    <pivotField showAll="0"/>
    <pivotField dataField="1" showAll="0"/>
    <pivotField dragToRow="0" dragToCol="0" dragToPage="0" showAll="0" defaultSubtotal="0"/>
  </pivotFields>
  <rowFields count="1">
    <field x="2"/>
  </rowFields>
  <rowItems count="8">
    <i>
      <x v="88"/>
    </i>
    <i>
      <x v="89"/>
    </i>
    <i>
      <x v="90"/>
    </i>
    <i>
      <x v="91"/>
    </i>
    <i>
      <x v="92"/>
    </i>
    <i>
      <x v="93"/>
    </i>
    <i>
      <x v="94"/>
    </i>
    <i t="grand">
      <x/>
    </i>
  </rowItems>
  <colFields count="1">
    <field x="0"/>
  </colFields>
  <colItems count="4">
    <i>
      <x/>
    </i>
    <i>
      <x v="1"/>
    </i>
    <i>
      <x v="2"/>
    </i>
    <i t="grand">
      <x/>
    </i>
  </colItems>
  <dataFields count="1">
    <dataField name="Sum of DBH CHT" fld="34" baseField="2" baseItem="47"/>
  </dataFields>
  <formats count="1">
    <format dxfId="22">
      <pivotArea outline="0" collapsedLevelsAreSubtotals="1" fieldPosition="0"/>
    </format>
  </formats>
  <chartFormats count="3">
    <chartFormat chart="10" format="6" series="1">
      <pivotArea type="data" outline="0" fieldPosition="0">
        <references count="2">
          <reference field="4294967294" count="1" selected="0">
            <x v="0"/>
          </reference>
          <reference field="0" count="1" selected="0">
            <x v="0"/>
          </reference>
        </references>
      </pivotArea>
    </chartFormat>
    <chartFormat chart="10" format="7" series="1">
      <pivotArea type="data" outline="0" fieldPosition="0">
        <references count="2">
          <reference field="4294967294" count="1" selected="0">
            <x v="0"/>
          </reference>
          <reference field="0" count="1" selected="0">
            <x v="1"/>
          </reference>
        </references>
      </pivotArea>
    </chartFormat>
    <chartFormat chart="10" format="8"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name="PivotTable5"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E12" firstHeaderRow="1" firstDataRow="2" firstDataCol="1"/>
  <pivotFields count="36">
    <pivotField axis="axisCol" showAll="0">
      <items count="4">
        <item x="0"/>
        <item x="1"/>
        <item x="2"/>
        <item t="default"/>
      </items>
    </pivotField>
    <pivotField showAll="0">
      <items count="17">
        <item h="1" m="1" x="14"/>
        <item h="1" m="1" x="8"/>
        <item h="1" m="1" x="15"/>
        <item h="1" m="1" x="4"/>
        <item h="1" m="1" x="9"/>
        <item h="1" m="1" x="10"/>
        <item h="1" m="1" x="5"/>
        <item h="1" m="1" x="11"/>
        <item h="1" m="1" x="13"/>
        <item h="1" m="1" x="12"/>
        <item h="1" m="1" x="6"/>
        <item h="1" m="1" x="7"/>
        <item h="1" x="0"/>
        <item h="1" x="2"/>
        <item h="1" x="1"/>
        <item x="3"/>
        <item t="default"/>
      </items>
    </pivotField>
    <pivotField axis="axisRow" showAll="0">
      <items count="98">
        <item m="1" x="79"/>
        <item m="1" x="33"/>
        <item m="1" x="59"/>
        <item m="1" x="54"/>
        <item m="1" x="36"/>
        <item m="1" x="29"/>
        <item m="1" x="64"/>
        <item m="1" x="48"/>
        <item m="1" x="42"/>
        <item m="1" x="93"/>
        <item m="1" x="71"/>
        <item m="1" x="92"/>
        <item m="1" x="45"/>
        <item m="1" x="60"/>
        <item m="1" x="82"/>
        <item m="1" x="73"/>
        <item m="1" x="76"/>
        <item m="1" x="95"/>
        <item m="1" x="58"/>
        <item m="1" x="96"/>
        <item m="1" x="94"/>
        <item m="1" x="87"/>
        <item m="1" x="68"/>
        <item m="1" x="57"/>
        <item m="1" x="78"/>
        <item m="1" x="72"/>
        <item m="1" x="52"/>
        <item m="1" x="83"/>
        <item m="1" x="74"/>
        <item m="1" x="63"/>
        <item m="1" x="55"/>
        <item m="1" x="38"/>
        <item m="1" x="86"/>
        <item m="1" x="56"/>
        <item m="1" x="77"/>
        <item m="1" x="88"/>
        <item m="1" x="81"/>
        <item m="1" x="66"/>
        <item m="1" x="44"/>
        <item m="1" x="91"/>
        <item m="1" x="30"/>
        <item m="1" x="51"/>
        <item m="1" x="46"/>
        <item m="1" x="34"/>
        <item m="1" x="84"/>
        <item m="1" x="39"/>
        <item m="1" x="37"/>
        <item x="9"/>
        <item m="1" x="53"/>
        <item m="1" x="61"/>
        <item m="1" x="40"/>
        <item m="1" x="62"/>
        <item m="1" x="65"/>
        <item m="1" x="32"/>
        <item m="1" x="69"/>
        <item m="1" x="41"/>
        <item m="1" x="67"/>
        <item m="1" x="35"/>
        <item m="1" x="89"/>
        <item m="1" x="50"/>
        <item m="1" x="47"/>
        <item m="1" x="80"/>
        <item m="1" x="90"/>
        <item m="1" x="85"/>
        <item m="1" x="31"/>
        <item m="1" x="49"/>
        <item m="1" x="70"/>
        <item x="0"/>
        <item x="1"/>
        <item x="2"/>
        <item x="3"/>
        <item x="4"/>
        <item x="5"/>
        <item x="6"/>
        <item x="7"/>
        <item m="1" x="43"/>
        <item x="10"/>
        <item x="11"/>
        <item x="12"/>
        <item m="1" x="75"/>
        <item x="14"/>
        <item x="15"/>
        <item x="16"/>
        <item x="17"/>
        <item x="18"/>
        <item x="19"/>
        <item x="20"/>
        <item x="21"/>
        <item x="22"/>
        <item x="23"/>
        <item x="24"/>
        <item x="25"/>
        <item x="26"/>
        <item x="27"/>
        <item x="28"/>
        <item x="8"/>
        <item x="13"/>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dataField="1" showAll="0"/>
    <pivotField showAll="0"/>
    <pivotField showAll="0"/>
    <pivotField showAll="0"/>
    <pivotField numFmtId="165" showAll="0"/>
    <pivotField numFmtId="165" showAll="0"/>
    <pivotField numFmtId="165" showAll="0"/>
    <pivotField showAll="0"/>
    <pivotField showAll="0"/>
    <pivotField showAll="0"/>
    <pivotField showAll="0"/>
    <pivotField numFmtId="164" showAll="0"/>
    <pivotField numFmtId="164" showAll="0"/>
    <pivotField numFmtId="164"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8">
    <i>
      <x v="88"/>
    </i>
    <i>
      <x v="89"/>
    </i>
    <i>
      <x v="90"/>
    </i>
    <i>
      <x v="91"/>
    </i>
    <i>
      <x v="92"/>
    </i>
    <i>
      <x v="93"/>
    </i>
    <i>
      <x v="94"/>
    </i>
    <i t="grand">
      <x/>
    </i>
  </rowItems>
  <colFields count="1">
    <field x="0"/>
  </colFields>
  <colItems count="4">
    <i>
      <x/>
    </i>
    <i>
      <x v="1"/>
    </i>
    <i>
      <x v="2"/>
    </i>
    <i t="grand">
      <x/>
    </i>
  </colItems>
  <dataFields count="1">
    <dataField name="Sum of DBH PPh" fld="11" baseField="0" baseItem="0"/>
  </dataFields>
  <formats count="2">
    <format dxfId="24">
      <pivotArea outline="0" collapsedLevelsAreSubtotals="1" fieldPosition="0"/>
    </format>
    <format dxfId="23">
      <pivotArea dataOnly="0" labelOnly="1" outline="0" fieldPosition="0">
        <references count="1">
          <reference field="4294967294" count="1">
            <x v="0"/>
          </reference>
        </references>
      </pivotArea>
    </format>
  </formats>
  <chartFormats count="3">
    <chartFormat chart="2" format="4" series="1">
      <pivotArea type="data" outline="0" fieldPosition="0">
        <references count="2">
          <reference field="4294967294" count="1" selected="0">
            <x v="0"/>
          </reference>
          <reference field="0" count="1" selected="0">
            <x v="0"/>
          </reference>
        </references>
      </pivotArea>
    </chartFormat>
    <chartFormat chart="2" format="5" series="1">
      <pivotArea type="data" outline="0" fieldPosition="0">
        <references count="2">
          <reference field="4294967294" count="1" selected="0">
            <x v="0"/>
          </reference>
          <reference field="0" count="1" selected="0">
            <x v="1"/>
          </reference>
        </references>
      </pivotArea>
    </chartFormat>
    <chartFormat chart="2"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name="PivotTable8"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K3:O12" firstHeaderRow="1" firstDataRow="2" firstDataCol="1"/>
  <pivotFields count="36">
    <pivotField axis="axisCol" showAll="0">
      <items count="4">
        <item x="0"/>
        <item x="1"/>
        <item x="2"/>
        <item t="default"/>
      </items>
    </pivotField>
    <pivotField showAll="0">
      <items count="17">
        <item h="1" m="1" x="14"/>
        <item h="1" m="1" x="8"/>
        <item h="1" m="1" x="15"/>
        <item h="1" m="1" x="4"/>
        <item h="1" m="1" x="9"/>
        <item h="1" m="1" x="10"/>
        <item h="1" m="1" x="5"/>
        <item h="1" m="1" x="11"/>
        <item h="1" m="1" x="13"/>
        <item h="1" m="1" x="12"/>
        <item h="1" m="1" x="6"/>
        <item h="1" m="1" x="7"/>
        <item h="1" x="0"/>
        <item h="1" x="2"/>
        <item h="1" x="1"/>
        <item x="3"/>
        <item t="default"/>
      </items>
    </pivotField>
    <pivotField axis="axisRow" showAll="0">
      <items count="98">
        <item m="1" x="79"/>
        <item m="1" x="33"/>
        <item m="1" x="59"/>
        <item m="1" x="54"/>
        <item m="1" x="36"/>
        <item m="1" x="29"/>
        <item m="1" x="64"/>
        <item m="1" x="48"/>
        <item m="1" x="42"/>
        <item m="1" x="93"/>
        <item m="1" x="71"/>
        <item m="1" x="92"/>
        <item m="1" x="45"/>
        <item m="1" x="60"/>
        <item m="1" x="82"/>
        <item m="1" x="73"/>
        <item m="1" x="76"/>
        <item m="1" x="95"/>
        <item m="1" x="58"/>
        <item m="1" x="96"/>
        <item m="1" x="94"/>
        <item m="1" x="87"/>
        <item m="1" x="68"/>
        <item m="1" x="57"/>
        <item m="1" x="78"/>
        <item m="1" x="72"/>
        <item m="1" x="52"/>
        <item m="1" x="83"/>
        <item m="1" x="74"/>
        <item m="1" x="63"/>
        <item m="1" x="55"/>
        <item m="1" x="38"/>
        <item m="1" x="86"/>
        <item m="1" x="56"/>
        <item m="1" x="77"/>
        <item m="1" x="88"/>
        <item m="1" x="81"/>
        <item m="1" x="66"/>
        <item m="1" x="44"/>
        <item m="1" x="91"/>
        <item m="1" x="30"/>
        <item m="1" x="51"/>
        <item m="1" x="46"/>
        <item m="1" x="34"/>
        <item m="1" x="84"/>
        <item m="1" x="39"/>
        <item m="1" x="37"/>
        <item x="9"/>
        <item m="1" x="53"/>
        <item m="1" x="61"/>
        <item m="1" x="40"/>
        <item m="1" x="62"/>
        <item m="1" x="65"/>
        <item m="1" x="32"/>
        <item m="1" x="69"/>
        <item m="1" x="41"/>
        <item m="1" x="67"/>
        <item m="1" x="35"/>
        <item m="1" x="89"/>
        <item m="1" x="50"/>
        <item m="1" x="47"/>
        <item m="1" x="80"/>
        <item m="1" x="90"/>
        <item m="1" x="85"/>
        <item m="1" x="31"/>
        <item m="1" x="49"/>
        <item m="1" x="70"/>
        <item x="0"/>
        <item x="1"/>
        <item x="2"/>
        <item x="3"/>
        <item x="4"/>
        <item x="5"/>
        <item x="6"/>
        <item x="7"/>
        <item m="1" x="43"/>
        <item x="10"/>
        <item x="11"/>
        <item x="12"/>
        <item m="1" x="75"/>
        <item x="14"/>
        <item x="15"/>
        <item x="16"/>
        <item x="17"/>
        <item x="18"/>
        <item x="19"/>
        <item x="20"/>
        <item x="21"/>
        <item x="22"/>
        <item x="23"/>
        <item x="24"/>
        <item x="25"/>
        <item x="26"/>
        <item x="27"/>
        <item x="28"/>
        <item x="8"/>
        <item x="13"/>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dataField="1" showAll="0"/>
    <pivotField showAll="0"/>
    <pivotField numFmtId="165" showAll="0"/>
    <pivotField numFmtId="165" showAll="0"/>
    <pivotField numFmtId="165" showAll="0"/>
    <pivotField showAll="0"/>
    <pivotField showAll="0"/>
    <pivotField showAll="0"/>
    <pivotField showAll="0"/>
    <pivotField numFmtId="164" showAll="0"/>
    <pivotField numFmtId="164" showAll="0"/>
    <pivotField numFmtId="164"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8">
    <i>
      <x v="88"/>
    </i>
    <i>
      <x v="89"/>
    </i>
    <i>
      <x v="90"/>
    </i>
    <i>
      <x v="91"/>
    </i>
    <i>
      <x v="92"/>
    </i>
    <i>
      <x v="93"/>
    </i>
    <i>
      <x v="94"/>
    </i>
    <i t="grand">
      <x/>
    </i>
  </rowItems>
  <colFields count="1">
    <field x="0"/>
  </colFields>
  <colItems count="4">
    <i>
      <x/>
    </i>
    <i>
      <x v="1"/>
    </i>
    <i>
      <x v="2"/>
    </i>
    <i t="grand">
      <x/>
    </i>
  </colItems>
  <dataFields count="1">
    <dataField name="Sum of DBH SDA Migas" fld="13" baseField="0" baseItem="0"/>
  </dataFields>
  <formats count="1">
    <format dxfId="25">
      <pivotArea outline="0" collapsedLevelsAreSubtotals="1" fieldPosition="0"/>
    </format>
  </formats>
  <chartFormats count="4">
    <chartFormat chart="6" format="4" series="1">
      <pivotArea type="data" outline="0" fieldPosition="0">
        <references count="2">
          <reference field="4294967294" count="1" selected="0">
            <x v="0"/>
          </reference>
          <reference field="0" count="1" selected="0">
            <x v="0"/>
          </reference>
        </references>
      </pivotArea>
    </chartFormat>
    <chartFormat chart="6" format="5" series="1">
      <pivotArea type="data" outline="0" fieldPosition="0">
        <references count="2">
          <reference field="4294967294" count="1" selected="0">
            <x v="0"/>
          </reference>
          <reference field="0" count="1" selected="0">
            <x v="1"/>
          </reference>
        </references>
      </pivotArea>
    </chartFormat>
    <chartFormat chart="6" format="6">
      <pivotArea type="data" outline="0" fieldPosition="0">
        <references count="3">
          <reference field="4294967294" count="1" selected="0">
            <x v="0"/>
          </reference>
          <reference field="0" count="1" selected="0">
            <x v="1"/>
          </reference>
          <reference field="2" count="1" selected="0">
            <x v="3"/>
          </reference>
        </references>
      </pivotArea>
    </chartFormat>
    <chartFormat chart="6" format="7"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name="PivotTable10"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U3:Y12" firstHeaderRow="1" firstDataRow="2" firstDataCol="1"/>
  <pivotFields count="36">
    <pivotField axis="axisCol" showAll="0">
      <items count="4">
        <item x="0"/>
        <item x="1"/>
        <item x="2"/>
        <item t="default"/>
      </items>
    </pivotField>
    <pivotField showAll="0">
      <items count="17">
        <item h="1" m="1" x="14"/>
        <item h="1" m="1" x="8"/>
        <item h="1" m="1" x="15"/>
        <item h="1" m="1" x="4"/>
        <item h="1" m="1" x="9"/>
        <item h="1" m="1" x="10"/>
        <item h="1" m="1" x="5"/>
        <item h="1" m="1" x="11"/>
        <item h="1" m="1" x="13"/>
        <item h="1" m="1" x="12"/>
        <item h="1" m="1" x="6"/>
        <item h="1" m="1" x="7"/>
        <item h="1" x="0"/>
        <item h="1" x="2"/>
        <item h="1" x="1"/>
        <item x="3"/>
        <item t="default"/>
      </items>
    </pivotField>
    <pivotField axis="axisRow" showAll="0">
      <items count="98">
        <item m="1" x="79"/>
        <item m="1" x="33"/>
        <item m="1" x="59"/>
        <item m="1" x="54"/>
        <item m="1" x="36"/>
        <item m="1" x="29"/>
        <item m="1" x="64"/>
        <item m="1" x="48"/>
        <item m="1" x="42"/>
        <item m="1" x="93"/>
        <item m="1" x="71"/>
        <item m="1" x="92"/>
        <item m="1" x="45"/>
        <item m="1" x="60"/>
        <item m="1" x="82"/>
        <item m="1" x="73"/>
        <item m="1" x="76"/>
        <item m="1" x="95"/>
        <item m="1" x="58"/>
        <item m="1" x="96"/>
        <item m="1" x="94"/>
        <item m="1" x="87"/>
        <item m="1" x="68"/>
        <item m="1" x="57"/>
        <item m="1" x="78"/>
        <item m="1" x="72"/>
        <item m="1" x="52"/>
        <item m="1" x="83"/>
        <item m="1" x="74"/>
        <item m="1" x="63"/>
        <item m="1" x="55"/>
        <item m="1" x="38"/>
        <item m="1" x="86"/>
        <item m="1" x="56"/>
        <item m="1" x="77"/>
        <item m="1" x="88"/>
        <item m="1" x="81"/>
        <item m="1" x="66"/>
        <item m="1" x="44"/>
        <item m="1" x="91"/>
        <item m="1" x="30"/>
        <item m="1" x="51"/>
        <item m="1" x="46"/>
        <item m="1" x="34"/>
        <item m="1" x="84"/>
        <item m="1" x="39"/>
        <item m="1" x="37"/>
        <item x="9"/>
        <item m="1" x="53"/>
        <item m="1" x="61"/>
        <item m="1" x="40"/>
        <item m="1" x="62"/>
        <item m="1" x="65"/>
        <item m="1" x="32"/>
        <item m="1" x="69"/>
        <item m="1" x="41"/>
        <item m="1" x="67"/>
        <item m="1" x="35"/>
        <item m="1" x="89"/>
        <item m="1" x="50"/>
        <item m="1" x="47"/>
        <item m="1" x="80"/>
        <item m="1" x="90"/>
        <item m="1" x="85"/>
        <item m="1" x="31"/>
        <item m="1" x="49"/>
        <item m="1" x="70"/>
        <item x="0"/>
        <item x="1"/>
        <item x="2"/>
        <item x="3"/>
        <item x="4"/>
        <item x="5"/>
        <item x="6"/>
        <item x="7"/>
        <item m="1" x="43"/>
        <item x="10"/>
        <item x="11"/>
        <item x="12"/>
        <item m="1" x="75"/>
        <item x="14"/>
        <item x="15"/>
        <item x="16"/>
        <item x="17"/>
        <item x="18"/>
        <item x="19"/>
        <item x="20"/>
        <item x="21"/>
        <item x="22"/>
        <item x="23"/>
        <item x="24"/>
        <item x="25"/>
        <item x="26"/>
        <item x="27"/>
        <item x="28"/>
        <item x="8"/>
        <item x="13"/>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numFmtId="165" showAll="0"/>
    <pivotField numFmtId="165" showAll="0"/>
    <pivotField numFmtId="165" showAll="0"/>
    <pivotField showAll="0"/>
    <pivotField showAll="0"/>
    <pivotField showAll="0"/>
    <pivotField showAll="0"/>
    <pivotField numFmtId="164" showAll="0"/>
    <pivotField numFmtId="164" showAll="0"/>
    <pivotField numFmtId="164"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8">
    <i>
      <x v="88"/>
    </i>
    <i>
      <x v="89"/>
    </i>
    <i>
      <x v="90"/>
    </i>
    <i>
      <x v="91"/>
    </i>
    <i>
      <x v="92"/>
    </i>
    <i>
      <x v="93"/>
    </i>
    <i>
      <x v="94"/>
    </i>
    <i t="grand">
      <x/>
    </i>
  </rowItems>
  <colFields count="1">
    <field x="0"/>
  </colFields>
  <colItems count="4">
    <i>
      <x/>
    </i>
    <i>
      <x v="1"/>
    </i>
    <i>
      <x v="2"/>
    </i>
    <i t="grand">
      <x/>
    </i>
  </colItems>
  <dataFields count="1">
    <dataField name="Sum of DBH SDA Kehutanan" fld="15" baseField="0" baseItem="0"/>
  </dataFields>
  <formats count="1">
    <format dxfId="26">
      <pivotArea outline="0" collapsedLevelsAreSubtotals="1" fieldPosition="0"/>
    </format>
  </formats>
  <chartFormats count="3">
    <chartFormat chart="6" format="4" series="1">
      <pivotArea type="data" outline="0" fieldPosition="0">
        <references count="2">
          <reference field="4294967294" count="1" selected="0">
            <x v="0"/>
          </reference>
          <reference field="0" count="1" selected="0">
            <x v="0"/>
          </reference>
        </references>
      </pivotArea>
    </chartFormat>
    <chartFormat chart="6" format="5" series="1">
      <pivotArea type="data" outline="0" fieldPosition="0">
        <references count="2">
          <reference field="4294967294" count="1" selected="0">
            <x v="0"/>
          </reference>
          <reference field="0" count="1" selected="0">
            <x v="1"/>
          </reference>
        </references>
      </pivotArea>
    </chartFormat>
    <chartFormat chart="6"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name="PivotTable7"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F3:J12" firstHeaderRow="1" firstDataRow="2" firstDataCol="1"/>
  <pivotFields count="36">
    <pivotField axis="axisCol" showAll="0">
      <items count="4">
        <item x="0"/>
        <item x="1"/>
        <item x="2"/>
        <item t="default"/>
      </items>
    </pivotField>
    <pivotField showAll="0">
      <items count="17">
        <item h="1" m="1" x="14"/>
        <item h="1" m="1" x="8"/>
        <item h="1" m="1" x="15"/>
        <item h="1" m="1" x="4"/>
        <item h="1" m="1" x="9"/>
        <item h="1" m="1" x="10"/>
        <item h="1" m="1" x="5"/>
        <item h="1" m="1" x="11"/>
        <item h="1" m="1" x="13"/>
        <item h="1" m="1" x="12"/>
        <item h="1" m="1" x="6"/>
        <item h="1" m="1" x="7"/>
        <item h="1" x="0"/>
        <item h="1" x="2"/>
        <item h="1" x="1"/>
        <item x="3"/>
        <item t="default"/>
      </items>
    </pivotField>
    <pivotField axis="axisRow" showAll="0">
      <items count="98">
        <item m="1" x="79"/>
        <item m="1" x="33"/>
        <item m="1" x="59"/>
        <item m="1" x="54"/>
        <item m="1" x="36"/>
        <item m="1" x="29"/>
        <item m="1" x="64"/>
        <item m="1" x="48"/>
        <item m="1" x="42"/>
        <item m="1" x="93"/>
        <item m="1" x="71"/>
        <item m="1" x="92"/>
        <item m="1" x="45"/>
        <item m="1" x="60"/>
        <item m="1" x="82"/>
        <item m="1" x="73"/>
        <item m="1" x="76"/>
        <item m="1" x="95"/>
        <item m="1" x="58"/>
        <item m="1" x="96"/>
        <item m="1" x="94"/>
        <item m="1" x="87"/>
        <item m="1" x="68"/>
        <item m="1" x="57"/>
        <item m="1" x="78"/>
        <item m="1" x="72"/>
        <item m="1" x="52"/>
        <item m="1" x="83"/>
        <item m="1" x="74"/>
        <item m="1" x="63"/>
        <item m="1" x="55"/>
        <item m="1" x="38"/>
        <item m="1" x="86"/>
        <item m="1" x="56"/>
        <item m="1" x="77"/>
        <item m="1" x="88"/>
        <item m="1" x="81"/>
        <item m="1" x="66"/>
        <item m="1" x="44"/>
        <item m="1" x="91"/>
        <item m="1" x="30"/>
        <item m="1" x="51"/>
        <item m="1" x="46"/>
        <item m="1" x="34"/>
        <item m="1" x="84"/>
        <item m="1" x="39"/>
        <item m="1" x="37"/>
        <item x="9"/>
        <item m="1" x="53"/>
        <item m="1" x="61"/>
        <item m="1" x="40"/>
        <item m="1" x="62"/>
        <item m="1" x="65"/>
        <item m="1" x="32"/>
        <item m="1" x="69"/>
        <item m="1" x="41"/>
        <item m="1" x="67"/>
        <item m="1" x="35"/>
        <item m="1" x="89"/>
        <item m="1" x="50"/>
        <item m="1" x="47"/>
        <item m="1" x="80"/>
        <item m="1" x="90"/>
        <item m="1" x="85"/>
        <item m="1" x="31"/>
        <item m="1" x="49"/>
        <item m="1" x="70"/>
        <item x="0"/>
        <item x="1"/>
        <item x="2"/>
        <item x="3"/>
        <item x="4"/>
        <item x="5"/>
        <item x="6"/>
        <item x="7"/>
        <item m="1" x="43"/>
        <item x="10"/>
        <item x="11"/>
        <item x="12"/>
        <item m="1" x="75"/>
        <item x="14"/>
        <item x="15"/>
        <item x="16"/>
        <item x="17"/>
        <item x="18"/>
        <item x="19"/>
        <item x="20"/>
        <item x="21"/>
        <item x="22"/>
        <item x="23"/>
        <item x="24"/>
        <item x="25"/>
        <item x="26"/>
        <item x="27"/>
        <item x="28"/>
        <item x="8"/>
        <item x="13"/>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dataField="1" showAll="0"/>
    <pivotField showAll="0"/>
    <pivotField showAll="0"/>
    <pivotField numFmtId="165" showAll="0"/>
    <pivotField numFmtId="165" showAll="0"/>
    <pivotField numFmtId="165" showAll="0"/>
    <pivotField showAll="0"/>
    <pivotField showAll="0"/>
    <pivotField showAll="0"/>
    <pivotField showAll="0"/>
    <pivotField numFmtId="164" showAll="0"/>
    <pivotField numFmtId="164" showAll="0"/>
    <pivotField numFmtId="164"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8">
    <i>
      <x v="88"/>
    </i>
    <i>
      <x v="89"/>
    </i>
    <i>
      <x v="90"/>
    </i>
    <i>
      <x v="91"/>
    </i>
    <i>
      <x v="92"/>
    </i>
    <i>
      <x v="93"/>
    </i>
    <i>
      <x v="94"/>
    </i>
    <i t="grand">
      <x/>
    </i>
  </rowItems>
  <colFields count="1">
    <field x="0"/>
  </colFields>
  <colItems count="4">
    <i>
      <x/>
    </i>
    <i>
      <x v="1"/>
    </i>
    <i>
      <x v="2"/>
    </i>
    <i t="grand">
      <x/>
    </i>
  </colItems>
  <dataFields count="1">
    <dataField name="Sum of DBH PBB" fld="12" baseField="0" baseItem="0"/>
  </dataFields>
  <formats count="1">
    <format dxfId="27">
      <pivotArea outline="0" collapsedLevelsAreSubtotals="1" fieldPosition="0"/>
    </format>
  </formats>
  <chartFormats count="3">
    <chartFormat chart="6" format="4" series="1">
      <pivotArea type="data" outline="0" fieldPosition="0">
        <references count="2">
          <reference field="4294967294" count="1" selected="0">
            <x v="0"/>
          </reference>
          <reference field="0" count="1" selected="0">
            <x v="0"/>
          </reference>
        </references>
      </pivotArea>
    </chartFormat>
    <chartFormat chart="6" format="5" series="1">
      <pivotArea type="data" outline="0" fieldPosition="0">
        <references count="2">
          <reference field="4294967294" count="1" selected="0">
            <x v="0"/>
          </reference>
          <reference field="0" count="1" selected="0">
            <x v="1"/>
          </reference>
        </references>
      </pivotArea>
    </chartFormat>
    <chartFormat chart="6"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name="PivotTable9"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P5:T14" firstHeaderRow="1" firstDataRow="2" firstDataCol="1"/>
  <pivotFields count="36">
    <pivotField axis="axisCol" showAll="0">
      <items count="4">
        <item x="0"/>
        <item x="1"/>
        <item x="2"/>
        <item t="default"/>
      </items>
    </pivotField>
    <pivotField showAll="0">
      <items count="17">
        <item h="1" m="1" x="14"/>
        <item h="1" m="1" x="8"/>
        <item h="1" m="1" x="15"/>
        <item h="1" m="1" x="4"/>
        <item h="1" m="1" x="9"/>
        <item h="1" m="1" x="10"/>
        <item h="1" m="1" x="5"/>
        <item h="1" m="1" x="11"/>
        <item h="1" m="1" x="13"/>
        <item h="1" m="1" x="12"/>
        <item h="1" m="1" x="6"/>
        <item h="1" m="1" x="7"/>
        <item h="1" x="0"/>
        <item h="1" x="2"/>
        <item h="1" x="1"/>
        <item x="3"/>
        <item t="default"/>
      </items>
    </pivotField>
    <pivotField axis="axisRow" showAll="0">
      <items count="98">
        <item m="1" x="79"/>
        <item m="1" x="33"/>
        <item m="1" x="59"/>
        <item m="1" x="54"/>
        <item m="1" x="36"/>
        <item m="1" x="29"/>
        <item m="1" x="64"/>
        <item m="1" x="48"/>
        <item m="1" x="42"/>
        <item m="1" x="93"/>
        <item m="1" x="71"/>
        <item m="1" x="92"/>
        <item m="1" x="45"/>
        <item m="1" x="60"/>
        <item m="1" x="82"/>
        <item m="1" x="73"/>
        <item m="1" x="76"/>
        <item m="1" x="95"/>
        <item m="1" x="58"/>
        <item m="1" x="96"/>
        <item m="1" x="94"/>
        <item m="1" x="87"/>
        <item m="1" x="68"/>
        <item m="1" x="57"/>
        <item m="1" x="78"/>
        <item m="1" x="72"/>
        <item m="1" x="52"/>
        <item m="1" x="83"/>
        <item m="1" x="74"/>
        <item m="1" x="63"/>
        <item m="1" x="55"/>
        <item m="1" x="38"/>
        <item m="1" x="86"/>
        <item m="1" x="56"/>
        <item m="1" x="77"/>
        <item m="1" x="88"/>
        <item m="1" x="81"/>
        <item m="1" x="66"/>
        <item m="1" x="44"/>
        <item m="1" x="91"/>
        <item m="1" x="30"/>
        <item m="1" x="51"/>
        <item m="1" x="46"/>
        <item m="1" x="34"/>
        <item m="1" x="84"/>
        <item m="1" x="39"/>
        <item m="1" x="37"/>
        <item x="9"/>
        <item m="1" x="53"/>
        <item m="1" x="61"/>
        <item m="1" x="40"/>
        <item m="1" x="62"/>
        <item m="1" x="65"/>
        <item m="1" x="32"/>
        <item m="1" x="69"/>
        <item m="1" x="41"/>
        <item m="1" x="67"/>
        <item m="1" x="35"/>
        <item m="1" x="89"/>
        <item m="1" x="50"/>
        <item m="1" x="47"/>
        <item m="1" x="80"/>
        <item m="1" x="90"/>
        <item m="1" x="85"/>
        <item m="1" x="31"/>
        <item m="1" x="49"/>
        <item m="1" x="70"/>
        <item x="0"/>
        <item x="1"/>
        <item x="2"/>
        <item x="3"/>
        <item x="4"/>
        <item x="5"/>
        <item x="6"/>
        <item x="7"/>
        <item m="1" x="43"/>
        <item x="10"/>
        <item x="11"/>
        <item x="12"/>
        <item m="1" x="75"/>
        <item x="14"/>
        <item x="15"/>
        <item x="16"/>
        <item x="17"/>
        <item x="18"/>
        <item x="19"/>
        <item x="20"/>
        <item x="21"/>
        <item x="22"/>
        <item x="23"/>
        <item x="24"/>
        <item x="25"/>
        <item x="26"/>
        <item x="27"/>
        <item x="28"/>
        <item x="8"/>
        <item x="13"/>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5" showAll="0"/>
    <pivotField numFmtId="165" showAll="0"/>
    <pivotField numFmtId="165" showAll="0"/>
    <pivotField showAll="0"/>
    <pivotField showAll="0"/>
    <pivotField dataField="1" showAll="0"/>
    <pivotField showAll="0"/>
    <pivotField numFmtId="164" showAll="0"/>
    <pivotField numFmtId="164" showAll="0"/>
    <pivotField numFmtId="164"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8">
    <i>
      <x v="88"/>
    </i>
    <i>
      <x v="89"/>
    </i>
    <i>
      <x v="90"/>
    </i>
    <i>
      <x v="91"/>
    </i>
    <i>
      <x v="92"/>
    </i>
    <i>
      <x v="93"/>
    </i>
    <i>
      <x v="94"/>
    </i>
    <i t="grand">
      <x/>
    </i>
  </rowItems>
  <colFields count="1">
    <field x="0"/>
  </colFields>
  <colItems count="4">
    <i>
      <x/>
    </i>
    <i>
      <x v="1"/>
    </i>
    <i>
      <x v="2"/>
    </i>
    <i t="grand">
      <x/>
    </i>
  </colItems>
  <dataFields count="1">
    <dataField name="Sum of HLS (thn)" fld="2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name="PivotTable4"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K5:O14" firstHeaderRow="1" firstDataRow="2" firstDataCol="1"/>
  <pivotFields count="36">
    <pivotField axis="axisCol" showAll="0">
      <items count="4">
        <item x="0"/>
        <item x="1"/>
        <item x="2"/>
        <item t="default"/>
      </items>
    </pivotField>
    <pivotField showAll="0">
      <items count="17">
        <item h="1" m="1" x="14"/>
        <item h="1" m="1" x="8"/>
        <item h="1" m="1" x="15"/>
        <item h="1" m="1" x="4"/>
        <item h="1" m="1" x="9"/>
        <item h="1" m="1" x="10"/>
        <item h="1" m="1" x="5"/>
        <item h="1" m="1" x="11"/>
        <item h="1" m="1" x="13"/>
        <item h="1" m="1" x="12"/>
        <item h="1" m="1" x="6"/>
        <item h="1" m="1" x="7"/>
        <item h="1" x="0"/>
        <item h="1" x="2"/>
        <item h="1" x="1"/>
        <item x="3"/>
        <item t="default"/>
      </items>
    </pivotField>
    <pivotField axis="axisRow" showAll="0">
      <items count="98">
        <item m="1" x="79"/>
        <item m="1" x="33"/>
        <item m="1" x="59"/>
        <item m="1" x="54"/>
        <item m="1" x="36"/>
        <item m="1" x="29"/>
        <item m="1" x="64"/>
        <item m="1" x="48"/>
        <item m="1" x="42"/>
        <item m="1" x="93"/>
        <item m="1" x="71"/>
        <item m="1" x="92"/>
        <item m="1" x="45"/>
        <item m="1" x="60"/>
        <item m="1" x="82"/>
        <item m="1" x="73"/>
        <item m="1" x="76"/>
        <item m="1" x="95"/>
        <item m="1" x="58"/>
        <item m="1" x="96"/>
        <item m="1" x="94"/>
        <item m="1" x="87"/>
        <item m="1" x="68"/>
        <item m="1" x="57"/>
        <item m="1" x="78"/>
        <item m="1" x="72"/>
        <item m="1" x="52"/>
        <item m="1" x="83"/>
        <item m="1" x="74"/>
        <item m="1" x="63"/>
        <item m="1" x="55"/>
        <item m="1" x="38"/>
        <item m="1" x="86"/>
        <item m="1" x="56"/>
        <item m="1" x="77"/>
        <item m="1" x="88"/>
        <item m="1" x="81"/>
        <item m="1" x="66"/>
        <item m="1" x="44"/>
        <item m="1" x="91"/>
        <item m="1" x="30"/>
        <item m="1" x="51"/>
        <item m="1" x="46"/>
        <item m="1" x="34"/>
        <item m="1" x="84"/>
        <item m="1" x="39"/>
        <item m="1" x="37"/>
        <item x="9"/>
        <item m="1" x="53"/>
        <item m="1" x="61"/>
        <item m="1" x="40"/>
        <item m="1" x="62"/>
        <item m="1" x="65"/>
        <item m="1" x="32"/>
        <item m="1" x="69"/>
        <item m="1" x="41"/>
        <item m="1" x="67"/>
        <item m="1" x="35"/>
        <item m="1" x="89"/>
        <item m="1" x="50"/>
        <item m="1" x="47"/>
        <item m="1" x="80"/>
        <item m="1" x="90"/>
        <item m="1" x="85"/>
        <item m="1" x="31"/>
        <item m="1" x="49"/>
        <item m="1" x="70"/>
        <item x="0"/>
        <item x="1"/>
        <item x="2"/>
        <item x="3"/>
        <item x="4"/>
        <item x="5"/>
        <item x="6"/>
        <item x="7"/>
        <item m="1" x="43"/>
        <item x="10"/>
        <item x="11"/>
        <item x="12"/>
        <item m="1" x="75"/>
        <item x="14"/>
        <item x="15"/>
        <item x="16"/>
        <item x="17"/>
        <item x="18"/>
        <item x="19"/>
        <item x="20"/>
        <item x="21"/>
        <item x="22"/>
        <item x="23"/>
        <item x="24"/>
        <item x="25"/>
        <item x="26"/>
        <item x="27"/>
        <item x="28"/>
        <item x="8"/>
        <item x="13"/>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5" showAll="0"/>
    <pivotField numFmtId="165" showAll="0"/>
    <pivotField numFmtId="165" showAll="0"/>
    <pivotField showAll="0"/>
    <pivotField showAll="0"/>
    <pivotField showAll="0"/>
    <pivotField showAll="0"/>
    <pivotField numFmtId="164" showAll="0"/>
    <pivotField numFmtId="164" showAll="0"/>
    <pivotField numFmtId="164"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8">
    <i>
      <x v="88"/>
    </i>
    <i>
      <x v="89"/>
    </i>
    <i>
      <x v="90"/>
    </i>
    <i>
      <x v="91"/>
    </i>
    <i>
      <x v="92"/>
    </i>
    <i>
      <x v="93"/>
    </i>
    <i>
      <x v="94"/>
    </i>
    <i t="grand">
      <x/>
    </i>
  </rowItems>
  <colFields count="1">
    <field x="0"/>
  </colFields>
  <colItems count="4">
    <i>
      <x/>
    </i>
    <i>
      <x v="1"/>
    </i>
    <i>
      <x v="2"/>
    </i>
    <i t="grand">
      <x/>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F5:J14" firstHeaderRow="1" firstDataRow="2" firstDataCol="1"/>
  <pivotFields count="36">
    <pivotField axis="axisCol" showAll="0">
      <items count="4">
        <item x="0"/>
        <item x="1"/>
        <item x="2"/>
        <item t="default"/>
      </items>
    </pivotField>
    <pivotField showAll="0">
      <items count="17">
        <item h="1" m="1" x="14"/>
        <item h="1" m="1" x="8"/>
        <item h="1" m="1" x="15"/>
        <item h="1" m="1" x="4"/>
        <item h="1" m="1" x="9"/>
        <item h="1" m="1" x="10"/>
        <item h="1" m="1" x="5"/>
        <item h="1" m="1" x="11"/>
        <item h="1" m="1" x="13"/>
        <item h="1" m="1" x="12"/>
        <item h="1" m="1" x="6"/>
        <item h="1" m="1" x="7"/>
        <item h="1" x="0"/>
        <item h="1" x="2"/>
        <item h="1" x="1"/>
        <item x="3"/>
        <item t="default"/>
      </items>
    </pivotField>
    <pivotField axis="axisRow" showAll="0">
      <items count="98">
        <item m="1" x="79"/>
        <item m="1" x="33"/>
        <item m="1" x="59"/>
        <item m="1" x="54"/>
        <item m="1" x="36"/>
        <item m="1" x="29"/>
        <item m="1" x="64"/>
        <item m="1" x="48"/>
        <item m="1" x="42"/>
        <item m="1" x="93"/>
        <item m="1" x="71"/>
        <item m="1" x="92"/>
        <item m="1" x="45"/>
        <item m="1" x="60"/>
        <item m="1" x="82"/>
        <item m="1" x="73"/>
        <item m="1" x="76"/>
        <item m="1" x="95"/>
        <item m="1" x="58"/>
        <item m="1" x="96"/>
        <item m="1" x="94"/>
        <item m="1" x="87"/>
        <item m="1" x="68"/>
        <item m="1" x="57"/>
        <item m="1" x="78"/>
        <item m="1" x="72"/>
        <item m="1" x="52"/>
        <item m="1" x="83"/>
        <item m="1" x="74"/>
        <item m="1" x="63"/>
        <item m="1" x="55"/>
        <item m="1" x="38"/>
        <item m="1" x="86"/>
        <item m="1" x="56"/>
        <item m="1" x="77"/>
        <item m="1" x="88"/>
        <item m="1" x="81"/>
        <item m="1" x="66"/>
        <item m="1" x="44"/>
        <item m="1" x="91"/>
        <item m="1" x="30"/>
        <item m="1" x="51"/>
        <item m="1" x="46"/>
        <item m="1" x="34"/>
        <item m="1" x="84"/>
        <item m="1" x="39"/>
        <item m="1" x="37"/>
        <item x="9"/>
        <item m="1" x="53"/>
        <item m="1" x="61"/>
        <item m="1" x="40"/>
        <item m="1" x="62"/>
        <item m="1" x="65"/>
        <item m="1" x="32"/>
        <item m="1" x="69"/>
        <item m="1" x="41"/>
        <item m="1" x="67"/>
        <item m="1" x="35"/>
        <item m="1" x="89"/>
        <item m="1" x="50"/>
        <item m="1" x="47"/>
        <item m="1" x="80"/>
        <item m="1" x="90"/>
        <item m="1" x="85"/>
        <item m="1" x="31"/>
        <item m="1" x="49"/>
        <item m="1" x="70"/>
        <item x="0"/>
        <item x="1"/>
        <item x="2"/>
        <item x="3"/>
        <item x="4"/>
        <item x="5"/>
        <item x="6"/>
        <item x="7"/>
        <item m="1" x="43"/>
        <item x="10"/>
        <item x="11"/>
        <item x="12"/>
        <item m="1" x="75"/>
        <item x="14"/>
        <item x="15"/>
        <item x="16"/>
        <item x="17"/>
        <item x="18"/>
        <item x="19"/>
        <item x="20"/>
        <item x="21"/>
        <item x="22"/>
        <item x="23"/>
        <item x="24"/>
        <item x="25"/>
        <item x="26"/>
        <item x="27"/>
        <item x="28"/>
        <item x="8"/>
        <item x="13"/>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5" showAll="0"/>
    <pivotField numFmtId="165" showAll="0"/>
    <pivotField numFmtId="165" showAll="0"/>
    <pivotField dataField="1" showAll="0"/>
    <pivotField showAll="0"/>
    <pivotField showAll="0"/>
    <pivotField showAll="0"/>
    <pivotField numFmtId="164" showAll="0"/>
    <pivotField numFmtId="164" showAll="0"/>
    <pivotField numFmtId="164"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8">
    <i>
      <x v="88"/>
    </i>
    <i>
      <x v="89"/>
    </i>
    <i>
      <x v="90"/>
    </i>
    <i>
      <x v="91"/>
    </i>
    <i>
      <x v="92"/>
    </i>
    <i>
      <x v="93"/>
    </i>
    <i>
      <x v="94"/>
    </i>
    <i t="grand">
      <x/>
    </i>
  </rowItems>
  <colFields count="1">
    <field x="0"/>
  </colFields>
  <colItems count="4">
    <i>
      <x/>
    </i>
    <i>
      <x v="1"/>
    </i>
    <i>
      <x v="2"/>
    </i>
    <i t="grand">
      <x/>
    </i>
  </colItems>
  <dataFields count="1">
    <dataField name="Count of IPM (%)" fld="18" subtotal="count" baseField="2" baseItem="0"/>
  </dataFields>
  <chartFormats count="8">
    <chartFormat chart="2" format="35" series="1">
      <pivotArea type="data" outline="0" fieldPosition="0">
        <references count="1">
          <reference field="4294967294" count="1" selected="0">
            <x v="0"/>
          </reference>
        </references>
      </pivotArea>
    </chartFormat>
    <chartFormat chart="1" format="33" series="1">
      <pivotArea type="data" outline="0" fieldPosition="0">
        <references count="1">
          <reference field="4294967294" count="1" selected="0">
            <x v="0"/>
          </reference>
        </references>
      </pivotArea>
    </chartFormat>
    <chartFormat chart="0" format="31" series="1">
      <pivotArea type="data" outline="0" fieldPosition="0">
        <references count="1">
          <reference field="4294967294" count="1" selected="0">
            <x v="0"/>
          </reference>
        </references>
      </pivotArea>
    </chartFormat>
    <chartFormat chart="2" format="36" series="1">
      <pivotArea type="data" outline="0" fieldPosition="0">
        <references count="2">
          <reference field="4294967294" count="1" selected="0">
            <x v="0"/>
          </reference>
          <reference field="0" count="1" selected="0">
            <x v="1"/>
          </reference>
        </references>
      </pivotArea>
    </chartFormat>
    <chartFormat chart="1" format="34" series="1">
      <pivotArea type="data" outline="0" fieldPosition="0">
        <references count="2">
          <reference field="4294967294" count="1" selected="0">
            <x v="0"/>
          </reference>
          <reference field="0" count="1" selected="0">
            <x v="1"/>
          </reference>
        </references>
      </pivotArea>
    </chartFormat>
    <chartFormat chart="0" format="32" series="1">
      <pivotArea type="data" outline="0" fieldPosition="0">
        <references count="2">
          <reference field="4294967294" count="1" selected="0">
            <x v="0"/>
          </reference>
          <reference field="0" count="1" selected="0">
            <x v="1"/>
          </reference>
        </references>
      </pivotArea>
    </chartFormat>
    <chartFormat chart="6" format="24" series="1">
      <pivotArea type="data" outline="0" fieldPosition="0">
        <references count="2">
          <reference field="4294967294" count="1" selected="0">
            <x v="0"/>
          </reference>
          <reference field="0" count="1" selected="0">
            <x v="0"/>
          </reference>
        </references>
      </pivotArea>
    </chartFormat>
    <chartFormat chart="6" format="25"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name="PivotTable13"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5:E14" firstHeaderRow="1" firstDataRow="2" firstDataCol="1"/>
  <pivotFields count="36">
    <pivotField axis="axisCol" showAll="0">
      <items count="4">
        <item x="0"/>
        <item x="1"/>
        <item x="2"/>
        <item t="default"/>
      </items>
    </pivotField>
    <pivotField showAll="0">
      <items count="17">
        <item h="1" m="1" x="14"/>
        <item h="1" m="1" x="8"/>
        <item h="1" m="1" x="15"/>
        <item h="1" m="1" x="4"/>
        <item h="1" m="1" x="9"/>
        <item h="1" m="1" x="10"/>
        <item h="1" m="1" x="5"/>
        <item h="1" m="1" x="11"/>
        <item h="1" m="1" x="13"/>
        <item h="1" m="1" x="12"/>
        <item h="1" m="1" x="6"/>
        <item h="1" m="1" x="7"/>
        <item h="1" x="0"/>
        <item h="1" x="2"/>
        <item h="1" x="1"/>
        <item x="3"/>
        <item t="default"/>
      </items>
    </pivotField>
    <pivotField axis="axisRow" showAll="0">
      <items count="98">
        <item m="1" x="79"/>
        <item m="1" x="33"/>
        <item m="1" x="59"/>
        <item m="1" x="54"/>
        <item m="1" x="36"/>
        <item m="1" x="29"/>
        <item m="1" x="64"/>
        <item m="1" x="48"/>
        <item m="1" x="42"/>
        <item m="1" x="93"/>
        <item m="1" x="71"/>
        <item m="1" x="92"/>
        <item m="1" x="45"/>
        <item m="1" x="60"/>
        <item m="1" x="82"/>
        <item m="1" x="73"/>
        <item m="1" x="76"/>
        <item m="1" x="95"/>
        <item m="1" x="58"/>
        <item m="1" x="96"/>
        <item m="1" x="94"/>
        <item m="1" x="87"/>
        <item m="1" x="68"/>
        <item m="1" x="57"/>
        <item m="1" x="78"/>
        <item m="1" x="72"/>
        <item m="1" x="52"/>
        <item m="1" x="83"/>
        <item m="1" x="74"/>
        <item m="1" x="63"/>
        <item m="1" x="55"/>
        <item m="1" x="38"/>
        <item m="1" x="86"/>
        <item m="1" x="56"/>
        <item m="1" x="77"/>
        <item m="1" x="88"/>
        <item m="1" x="81"/>
        <item m="1" x="66"/>
        <item m="1" x="44"/>
        <item m="1" x="91"/>
        <item m="1" x="30"/>
        <item m="1" x="51"/>
        <item m="1" x="46"/>
        <item m="1" x="34"/>
        <item m="1" x="84"/>
        <item m="1" x="39"/>
        <item m="1" x="37"/>
        <item x="9"/>
        <item m="1" x="53"/>
        <item m="1" x="61"/>
        <item m="1" x="40"/>
        <item m="1" x="62"/>
        <item m="1" x="65"/>
        <item m="1" x="32"/>
        <item m="1" x="69"/>
        <item m="1" x="41"/>
        <item m="1" x="67"/>
        <item m="1" x="35"/>
        <item m="1" x="89"/>
        <item m="1" x="50"/>
        <item m="1" x="47"/>
        <item m="1" x="80"/>
        <item m="1" x="90"/>
        <item m="1" x="85"/>
        <item m="1" x="31"/>
        <item m="1" x="49"/>
        <item m="1" x="70"/>
        <item x="0"/>
        <item x="1"/>
        <item x="2"/>
        <item x="3"/>
        <item x="4"/>
        <item x="5"/>
        <item x="6"/>
        <item x="7"/>
        <item m="1" x="43"/>
        <item x="10"/>
        <item x="11"/>
        <item x="12"/>
        <item m="1" x="75"/>
        <item x="14"/>
        <item x="15"/>
        <item x="16"/>
        <item x="17"/>
        <item x="18"/>
        <item x="19"/>
        <item x="20"/>
        <item x="21"/>
        <item x="22"/>
        <item x="23"/>
        <item x="24"/>
        <item x="25"/>
        <item x="26"/>
        <item x="27"/>
        <item x="28"/>
        <item x="8"/>
        <item x="13"/>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5" showAll="0"/>
    <pivotField numFmtId="165" showAll="0"/>
    <pivotField numFmtId="165" showAll="0"/>
    <pivotField dataField="1" showAll="0"/>
    <pivotField showAll="0"/>
    <pivotField showAll="0"/>
    <pivotField showAll="0"/>
    <pivotField numFmtId="164" showAll="0"/>
    <pivotField numFmtId="164" showAll="0"/>
    <pivotField numFmtId="164"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8">
    <i>
      <x v="88"/>
    </i>
    <i>
      <x v="89"/>
    </i>
    <i>
      <x v="90"/>
    </i>
    <i>
      <x v="91"/>
    </i>
    <i>
      <x v="92"/>
    </i>
    <i>
      <x v="93"/>
    </i>
    <i>
      <x v="94"/>
    </i>
    <i t="grand">
      <x/>
    </i>
  </rowItems>
  <colFields count="1">
    <field x="0"/>
  </colFields>
  <colItems count="4">
    <i>
      <x/>
    </i>
    <i>
      <x v="1"/>
    </i>
    <i>
      <x v="2"/>
    </i>
    <i t="grand">
      <x/>
    </i>
  </colItems>
  <dataFields count="1">
    <dataField name="Sum of IPM (%)" fld="18" baseField="2" baseItem="7"/>
  </dataFields>
  <chartFormats count="9">
    <chartFormat chart="2" format="35" series="1">
      <pivotArea type="data" outline="0" fieldPosition="0">
        <references count="1">
          <reference field="4294967294" count="1" selected="0">
            <x v="0"/>
          </reference>
        </references>
      </pivotArea>
    </chartFormat>
    <chartFormat chart="1" format="33" series="1">
      <pivotArea type="data" outline="0" fieldPosition="0">
        <references count="1">
          <reference field="4294967294" count="1" selected="0">
            <x v="0"/>
          </reference>
        </references>
      </pivotArea>
    </chartFormat>
    <chartFormat chart="0" format="31" series="1">
      <pivotArea type="data" outline="0" fieldPosition="0">
        <references count="1">
          <reference field="4294967294" count="1" selected="0">
            <x v="0"/>
          </reference>
        </references>
      </pivotArea>
    </chartFormat>
    <chartFormat chart="2" format="36" series="1">
      <pivotArea type="data" outline="0" fieldPosition="0">
        <references count="2">
          <reference field="4294967294" count="1" selected="0">
            <x v="0"/>
          </reference>
          <reference field="0" count="1" selected="0">
            <x v="1"/>
          </reference>
        </references>
      </pivotArea>
    </chartFormat>
    <chartFormat chart="1" format="34" series="1">
      <pivotArea type="data" outline="0" fieldPosition="0">
        <references count="2">
          <reference field="4294967294" count="1" selected="0">
            <x v="0"/>
          </reference>
          <reference field="0" count="1" selected="0">
            <x v="1"/>
          </reference>
        </references>
      </pivotArea>
    </chartFormat>
    <chartFormat chart="0" format="32" series="1">
      <pivotArea type="data" outline="0" fieldPosition="0">
        <references count="2">
          <reference field="4294967294" count="1" selected="0">
            <x v="0"/>
          </reference>
          <reference field="0" count="1" selected="0">
            <x v="1"/>
          </reference>
        </references>
      </pivotArea>
    </chartFormat>
    <chartFormat chart="6" format="24" series="1">
      <pivotArea type="data" outline="0" fieldPosition="0">
        <references count="2">
          <reference field="4294967294" count="1" selected="0">
            <x v="0"/>
          </reference>
          <reference field="0" count="1" selected="0">
            <x v="0"/>
          </reference>
        </references>
      </pivotArea>
    </chartFormat>
    <chartFormat chart="6" format="25" series="1">
      <pivotArea type="data" outline="0" fieldPosition="0">
        <references count="2">
          <reference field="4294967294" count="1" selected="0">
            <x v="0"/>
          </reference>
          <reference field="0" count="1" selected="0">
            <x v="1"/>
          </reference>
        </references>
      </pivotArea>
    </chartFormat>
    <chartFormat chart="6" format="2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name="PivotTable15"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Z5:AD14" firstHeaderRow="1" firstDataRow="2" firstDataCol="1"/>
  <pivotFields count="36">
    <pivotField axis="axisCol" showAll="0">
      <items count="4">
        <item x="0"/>
        <item x="1"/>
        <item x="2"/>
        <item t="default"/>
      </items>
    </pivotField>
    <pivotField showAll="0">
      <items count="17">
        <item h="1" m="1" x="14"/>
        <item h="1" m="1" x="8"/>
        <item h="1" m="1" x="15"/>
        <item h="1" m="1" x="4"/>
        <item h="1" m="1" x="9"/>
        <item h="1" m="1" x="10"/>
        <item h="1" m="1" x="5"/>
        <item h="1" m="1" x="11"/>
        <item h="1" m="1" x="13"/>
        <item h="1" m="1" x="12"/>
        <item h="1" m="1" x="6"/>
        <item h="1" m="1" x="7"/>
        <item h="1" x="0"/>
        <item h="1" x="2"/>
        <item h="1" x="1"/>
        <item x="3"/>
        <item t="default"/>
      </items>
    </pivotField>
    <pivotField axis="axisRow" showAll="0">
      <items count="98">
        <item m="1" x="79"/>
        <item m="1" x="33"/>
        <item m="1" x="59"/>
        <item m="1" x="54"/>
        <item m="1" x="36"/>
        <item m="1" x="29"/>
        <item m="1" x="64"/>
        <item m="1" x="48"/>
        <item m="1" x="42"/>
        <item m="1" x="93"/>
        <item m="1" x="71"/>
        <item m="1" x="92"/>
        <item m="1" x="45"/>
        <item m="1" x="60"/>
        <item m="1" x="82"/>
        <item m="1" x="73"/>
        <item m="1" x="76"/>
        <item m="1" x="95"/>
        <item m="1" x="58"/>
        <item m="1" x="96"/>
        <item m="1" x="94"/>
        <item m="1" x="87"/>
        <item m="1" x="68"/>
        <item m="1" x="57"/>
        <item m="1" x="78"/>
        <item m="1" x="72"/>
        <item m="1" x="52"/>
        <item m="1" x="83"/>
        <item m="1" x="74"/>
        <item m="1" x="63"/>
        <item m="1" x="55"/>
        <item m="1" x="38"/>
        <item m="1" x="86"/>
        <item m="1" x="56"/>
        <item m="1" x="77"/>
        <item m="1" x="88"/>
        <item m="1" x="81"/>
        <item m="1" x="66"/>
        <item m="1" x="44"/>
        <item m="1" x="91"/>
        <item m="1" x="30"/>
        <item m="1" x="51"/>
        <item m="1" x="46"/>
        <item m="1" x="34"/>
        <item m="1" x="84"/>
        <item m="1" x="39"/>
        <item m="1" x="37"/>
        <item x="9"/>
        <item m="1" x="53"/>
        <item m="1" x="61"/>
        <item m="1" x="40"/>
        <item m="1" x="62"/>
        <item m="1" x="65"/>
        <item m="1" x="32"/>
        <item m="1" x="69"/>
        <item m="1" x="41"/>
        <item m="1" x="67"/>
        <item m="1" x="35"/>
        <item m="1" x="89"/>
        <item m="1" x="50"/>
        <item m="1" x="47"/>
        <item m="1" x="80"/>
        <item m="1" x="90"/>
        <item m="1" x="85"/>
        <item m="1" x="31"/>
        <item m="1" x="49"/>
        <item m="1" x="70"/>
        <item x="0"/>
        <item x="1"/>
        <item x="2"/>
        <item x="3"/>
        <item x="4"/>
        <item x="5"/>
        <item x="6"/>
        <item x="7"/>
        <item m="1" x="43"/>
        <item x="10"/>
        <item x="11"/>
        <item x="12"/>
        <item m="1" x="75"/>
        <item x="14"/>
        <item x="15"/>
        <item x="16"/>
        <item x="17"/>
        <item x="18"/>
        <item x="19"/>
        <item x="20"/>
        <item x="21"/>
        <item x="22"/>
        <item x="23"/>
        <item x="24"/>
        <item x="25"/>
        <item x="26"/>
        <item x="27"/>
        <item x="28"/>
        <item x="8"/>
        <item x="13"/>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5" showAll="0"/>
    <pivotField numFmtId="165" showAll="0"/>
    <pivotField numFmtId="165" showAll="0"/>
    <pivotField showAll="0"/>
    <pivotField showAll="0"/>
    <pivotField showAll="0"/>
    <pivotField showAll="0"/>
    <pivotField dataField="1" numFmtId="164" showAll="0"/>
    <pivotField numFmtId="164" showAll="0"/>
    <pivotField numFmtId="164"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8">
    <i>
      <x v="88"/>
    </i>
    <i>
      <x v="89"/>
    </i>
    <i>
      <x v="90"/>
    </i>
    <i>
      <x v="91"/>
    </i>
    <i>
      <x v="92"/>
    </i>
    <i>
      <x v="93"/>
    </i>
    <i>
      <x v="94"/>
    </i>
    <i t="grand">
      <x/>
    </i>
  </rowItems>
  <colFields count="1">
    <field x="0"/>
  </colFields>
  <colItems count="4">
    <i>
      <x/>
    </i>
    <i>
      <x v="1"/>
    </i>
    <i>
      <x v="2"/>
    </i>
    <i t="grand">
      <x/>
    </i>
  </colItems>
  <dataFields count="1">
    <dataField name="Sum of Pengeluaran per Kapita (Rp 000)" fld="22" baseField="0" baseItem="0" numFmtId="165"/>
  </dataFields>
  <formats count="1">
    <format dxfId="1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name="PivotTable12"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U5:Y14" firstHeaderRow="1" firstDataRow="2" firstDataCol="1"/>
  <pivotFields count="36">
    <pivotField axis="axisCol" showAll="0">
      <items count="4">
        <item x="0"/>
        <item x="1"/>
        <item x="2"/>
        <item t="default"/>
      </items>
    </pivotField>
    <pivotField showAll="0">
      <items count="17">
        <item h="1" m="1" x="14"/>
        <item h="1" m="1" x="8"/>
        <item h="1" m="1" x="15"/>
        <item h="1" m="1" x="4"/>
        <item h="1" m="1" x="9"/>
        <item h="1" m="1" x="10"/>
        <item h="1" m="1" x="5"/>
        <item h="1" m="1" x="11"/>
        <item h="1" m="1" x="13"/>
        <item h="1" m="1" x="12"/>
        <item h="1" m="1" x="6"/>
        <item h="1" m="1" x="7"/>
        <item h="1" x="0"/>
        <item h="1" x="2"/>
        <item h="1" x="1"/>
        <item x="3"/>
        <item t="default"/>
      </items>
    </pivotField>
    <pivotField axis="axisRow" showAll="0">
      <items count="98">
        <item m="1" x="79"/>
        <item m="1" x="33"/>
        <item m="1" x="59"/>
        <item m="1" x="54"/>
        <item m="1" x="36"/>
        <item m="1" x="29"/>
        <item m="1" x="64"/>
        <item m="1" x="48"/>
        <item m="1" x="42"/>
        <item m="1" x="93"/>
        <item m="1" x="71"/>
        <item m="1" x="92"/>
        <item m="1" x="45"/>
        <item m="1" x="60"/>
        <item m="1" x="82"/>
        <item m="1" x="73"/>
        <item m="1" x="76"/>
        <item m="1" x="95"/>
        <item m="1" x="58"/>
        <item m="1" x="96"/>
        <item m="1" x="94"/>
        <item m="1" x="87"/>
        <item m="1" x="68"/>
        <item m="1" x="57"/>
        <item m="1" x="78"/>
        <item m="1" x="72"/>
        <item m="1" x="52"/>
        <item m="1" x="83"/>
        <item m="1" x="74"/>
        <item m="1" x="63"/>
        <item m="1" x="55"/>
        <item m="1" x="38"/>
        <item m="1" x="86"/>
        <item m="1" x="56"/>
        <item m="1" x="77"/>
        <item m="1" x="88"/>
        <item m="1" x="81"/>
        <item m="1" x="66"/>
        <item m="1" x="44"/>
        <item m="1" x="91"/>
        <item m="1" x="30"/>
        <item m="1" x="51"/>
        <item m="1" x="46"/>
        <item m="1" x="34"/>
        <item m="1" x="84"/>
        <item m="1" x="39"/>
        <item m="1" x="37"/>
        <item x="9"/>
        <item m="1" x="53"/>
        <item m="1" x="61"/>
        <item m="1" x="40"/>
        <item m="1" x="62"/>
        <item m="1" x="65"/>
        <item m="1" x="32"/>
        <item m="1" x="69"/>
        <item m="1" x="41"/>
        <item m="1" x="67"/>
        <item m="1" x="35"/>
        <item m="1" x="89"/>
        <item m="1" x="50"/>
        <item m="1" x="47"/>
        <item m="1" x="80"/>
        <item m="1" x="90"/>
        <item m="1" x="85"/>
        <item m="1" x="31"/>
        <item m="1" x="49"/>
        <item m="1" x="70"/>
        <item x="0"/>
        <item x="1"/>
        <item x="2"/>
        <item x="3"/>
        <item x="4"/>
        <item x="5"/>
        <item x="6"/>
        <item x="7"/>
        <item m="1" x="43"/>
        <item x="10"/>
        <item x="11"/>
        <item x="12"/>
        <item m="1" x="75"/>
        <item x="14"/>
        <item x="15"/>
        <item x="16"/>
        <item x="17"/>
        <item x="18"/>
        <item x="19"/>
        <item x="20"/>
        <item x="21"/>
        <item x="22"/>
        <item x="23"/>
        <item x="24"/>
        <item x="25"/>
        <item x="26"/>
        <item x="27"/>
        <item x="28"/>
        <item x="8"/>
        <item x="13"/>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5" showAll="0"/>
    <pivotField numFmtId="165" showAll="0"/>
    <pivotField numFmtId="165" showAll="0"/>
    <pivotField showAll="0"/>
    <pivotField showAll="0"/>
    <pivotField showAll="0"/>
    <pivotField dataField="1" showAll="0"/>
    <pivotField numFmtId="164" showAll="0"/>
    <pivotField numFmtId="164" showAll="0"/>
    <pivotField numFmtId="164"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8">
    <i>
      <x v="88"/>
    </i>
    <i>
      <x v="89"/>
    </i>
    <i>
      <x v="90"/>
    </i>
    <i>
      <x v="91"/>
    </i>
    <i>
      <x v="92"/>
    </i>
    <i>
      <x v="93"/>
    </i>
    <i>
      <x v="94"/>
    </i>
    <i t="grand">
      <x/>
    </i>
  </rowItems>
  <colFields count="1">
    <field x="0"/>
  </colFields>
  <colItems count="4">
    <i>
      <x/>
    </i>
    <i>
      <x v="1"/>
    </i>
    <i>
      <x v="2"/>
    </i>
    <i t="grand">
      <x/>
    </i>
  </colItems>
  <dataFields count="1">
    <dataField name="Sum of RLS (thn)" fld="2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name="PivotTable19" cacheId="1"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3">
  <location ref="L3:L4" firstHeaderRow="1" firstDataRow="1" firstDataCol="1"/>
  <pivotFields count="36">
    <pivotField showAll="0">
      <items count="4">
        <item x="0"/>
        <item x="1"/>
        <item x="2"/>
        <item t="default"/>
      </items>
    </pivotField>
    <pivotField axis="axisRow" showAll="0">
      <items count="17">
        <item h="1" m="1" x="14"/>
        <item h="1" m="1" x="8"/>
        <item h="1" m="1" x="15"/>
        <item h="1" m="1" x="4"/>
        <item h="1" m="1" x="9"/>
        <item h="1" m="1" x="10"/>
        <item h="1" m="1" x="5"/>
        <item h="1" m="1" x="11"/>
        <item h="1" m="1" x="13"/>
        <item h="1" m="1" x="12"/>
        <item h="1" m="1" x="6"/>
        <item h="1" m="1" x="7"/>
        <item h="1" x="0"/>
        <item h="1" x="2"/>
        <item h="1" x="1"/>
        <item x="3"/>
        <item t="default"/>
      </items>
    </pivotField>
    <pivotField showAll="0"/>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5" showAll="0"/>
    <pivotField numFmtId="165" showAll="0"/>
    <pivotField numFmtId="165" showAll="0"/>
    <pivotField showAll="0"/>
    <pivotField showAll="0"/>
    <pivotField showAll="0"/>
    <pivotField showAll="0"/>
    <pivotField numFmtId="164" showAll="0"/>
    <pivotField numFmtId="164" showAll="0"/>
    <pivotField numFmtId="164"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1"/>
  </rowFields>
  <rowItems count="1">
    <i>
      <x v="15"/>
    </i>
  </rowItems>
  <colItems count="1">
    <i/>
  </colItems>
  <formats count="1">
    <format dxfId="1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name="PivotTable6"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E12" firstHeaderRow="1" firstDataRow="2" firstDataCol="1"/>
  <pivotFields count="36">
    <pivotField axis="axisCol" showAll="0">
      <items count="4">
        <item x="0"/>
        <item x="1"/>
        <item x="2"/>
        <item t="default"/>
      </items>
    </pivotField>
    <pivotField showAll="0">
      <items count="17">
        <item h="1" m="1" x="14"/>
        <item h="1" m="1" x="8"/>
        <item h="1" m="1" x="15"/>
        <item h="1" m="1" x="4"/>
        <item h="1" m="1" x="9"/>
        <item h="1" m="1" x="10"/>
        <item h="1" m="1" x="5"/>
        <item h="1" m="1" x="11"/>
        <item h="1" m="1" x="13"/>
        <item h="1" m="1" x="12"/>
        <item h="1" m="1" x="6"/>
        <item h="1" m="1" x="7"/>
        <item h="1" x="0"/>
        <item h="1" x="2"/>
        <item h="1" x="1"/>
        <item x="3"/>
        <item t="default"/>
      </items>
    </pivotField>
    <pivotField axis="axisRow" showAll="0">
      <items count="98">
        <item m="1" x="79"/>
        <item m="1" x="33"/>
        <item m="1" x="59"/>
        <item m="1" x="54"/>
        <item m="1" x="36"/>
        <item m="1" x="29"/>
        <item m="1" x="64"/>
        <item m="1" x="48"/>
        <item m="1" x="42"/>
        <item m="1" x="93"/>
        <item m="1" x="71"/>
        <item m="1" x="92"/>
        <item m="1" x="45"/>
        <item m="1" x="60"/>
        <item m="1" x="82"/>
        <item m="1" x="73"/>
        <item m="1" x="76"/>
        <item m="1" x="95"/>
        <item m="1" x="58"/>
        <item m="1" x="96"/>
        <item m="1" x="94"/>
        <item m="1" x="87"/>
        <item m="1" x="68"/>
        <item m="1" x="57"/>
        <item m="1" x="78"/>
        <item m="1" x="72"/>
        <item m="1" x="52"/>
        <item m="1" x="83"/>
        <item m="1" x="74"/>
        <item m="1" x="63"/>
        <item m="1" x="55"/>
        <item m="1" x="38"/>
        <item m="1" x="86"/>
        <item m="1" x="56"/>
        <item m="1" x="77"/>
        <item m="1" x="88"/>
        <item m="1" x="81"/>
        <item m="1" x="66"/>
        <item m="1" x="44"/>
        <item m="1" x="91"/>
        <item m="1" x="30"/>
        <item m="1" x="51"/>
        <item m="1" x="46"/>
        <item m="1" x="34"/>
        <item m="1" x="84"/>
        <item m="1" x="39"/>
        <item m="1" x="37"/>
        <item x="9"/>
        <item m="1" x="53"/>
        <item m="1" x="61"/>
        <item m="1" x="40"/>
        <item m="1" x="62"/>
        <item m="1" x="65"/>
        <item m="1" x="32"/>
        <item m="1" x="69"/>
        <item m="1" x="41"/>
        <item m="1" x="67"/>
        <item m="1" x="35"/>
        <item m="1" x="89"/>
        <item m="1" x="50"/>
        <item m="1" x="47"/>
        <item m="1" x="80"/>
        <item m="1" x="90"/>
        <item m="1" x="85"/>
        <item m="1" x="31"/>
        <item m="1" x="49"/>
        <item m="1" x="70"/>
        <item x="0"/>
        <item x="1"/>
        <item x="2"/>
        <item x="3"/>
        <item x="4"/>
        <item x="5"/>
        <item x="6"/>
        <item x="7"/>
        <item m="1" x="43"/>
        <item x="10"/>
        <item x="11"/>
        <item x="12"/>
        <item m="1" x="75"/>
        <item x="14"/>
        <item x="15"/>
        <item x="16"/>
        <item x="17"/>
        <item x="18"/>
        <item x="19"/>
        <item x="20"/>
        <item x="21"/>
        <item x="22"/>
        <item x="23"/>
        <item x="24"/>
        <item x="25"/>
        <item x="26"/>
        <item x="27"/>
        <item x="28"/>
        <item x="8"/>
        <item x="13"/>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5" showAll="0"/>
    <pivotField numFmtId="165" showAll="0"/>
    <pivotField numFmtId="165" showAll="0"/>
    <pivotField showAll="0"/>
    <pivotField showAll="0"/>
    <pivotField showAll="0"/>
    <pivotField showAll="0"/>
    <pivotField numFmtId="164" showAll="0"/>
    <pivotField numFmtId="164" showAll="0"/>
    <pivotField dataField="1" numFmtId="164"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8">
    <i>
      <x v="88"/>
    </i>
    <i>
      <x v="89"/>
    </i>
    <i>
      <x v="90"/>
    </i>
    <i>
      <x v="91"/>
    </i>
    <i>
      <x v="92"/>
    </i>
    <i>
      <x v="93"/>
    </i>
    <i>
      <x v="94"/>
    </i>
    <i t="grand">
      <x/>
    </i>
  </rowItems>
  <colFields count="1">
    <field x="0"/>
  </colFields>
  <colItems count="4">
    <i>
      <x/>
    </i>
    <i>
      <x v="1"/>
    </i>
    <i>
      <x v="2"/>
    </i>
    <i t="grand">
      <x/>
    </i>
  </colItems>
  <dataFields count="1">
    <dataField name="Sum of TPAK (%)" fld="24" baseField="0" baseItem="0"/>
  </dataFields>
  <formats count="1">
    <format dxfId="16">
      <pivotArea outline="0" collapsedLevelsAreSubtotals="1" fieldPosition="0"/>
    </format>
  </formats>
  <chartFormats count="3">
    <chartFormat chart="2" format="4" series="1">
      <pivotArea type="data" outline="0" fieldPosition="0">
        <references count="2">
          <reference field="4294967294" count="1" selected="0">
            <x v="0"/>
          </reference>
          <reference field="0" count="1" selected="0">
            <x v="0"/>
          </reference>
        </references>
      </pivotArea>
    </chartFormat>
    <chartFormat chart="2" format="5" series="1">
      <pivotArea type="data" outline="0" fieldPosition="0">
        <references count="2">
          <reference field="4294967294" count="1" selected="0">
            <x v="0"/>
          </reference>
          <reference field="0" count="1" selected="0">
            <x v="1"/>
          </reference>
        </references>
      </pivotArea>
    </chartFormat>
    <chartFormat chart="2"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name="PivotTable7"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F3:J12" firstHeaderRow="1" firstDataRow="2" firstDataCol="1"/>
  <pivotFields count="36">
    <pivotField axis="axisCol" showAll="0">
      <items count="4">
        <item x="0"/>
        <item x="1"/>
        <item x="2"/>
        <item t="default"/>
      </items>
    </pivotField>
    <pivotField showAll="0">
      <items count="17">
        <item h="1" m="1" x="14"/>
        <item h="1" m="1" x="8"/>
        <item h="1" m="1" x="15"/>
        <item h="1" m="1" x="4"/>
        <item h="1" m="1" x="9"/>
        <item h="1" m="1" x="10"/>
        <item h="1" m="1" x="5"/>
        <item h="1" m="1" x="11"/>
        <item h="1" m="1" x="13"/>
        <item h="1" m="1" x="12"/>
        <item h="1" m="1" x="6"/>
        <item h="1" m="1" x="7"/>
        <item h="1" x="0"/>
        <item h="1" x="2"/>
        <item h="1" x="1"/>
        <item x="3"/>
        <item t="default"/>
      </items>
    </pivotField>
    <pivotField axis="axisRow" showAll="0">
      <items count="98">
        <item m="1" x="79"/>
        <item m="1" x="33"/>
        <item m="1" x="59"/>
        <item m="1" x="54"/>
        <item m="1" x="36"/>
        <item m="1" x="29"/>
        <item m="1" x="64"/>
        <item m="1" x="48"/>
        <item m="1" x="42"/>
        <item m="1" x="93"/>
        <item m="1" x="71"/>
        <item m="1" x="92"/>
        <item m="1" x="45"/>
        <item m="1" x="60"/>
        <item m="1" x="82"/>
        <item m="1" x="73"/>
        <item m="1" x="76"/>
        <item m="1" x="95"/>
        <item m="1" x="58"/>
        <item m="1" x="96"/>
        <item m="1" x="94"/>
        <item m="1" x="87"/>
        <item m="1" x="68"/>
        <item m="1" x="57"/>
        <item m="1" x="78"/>
        <item m="1" x="72"/>
        <item m="1" x="52"/>
        <item m="1" x="83"/>
        <item m="1" x="74"/>
        <item m="1" x="63"/>
        <item m="1" x="55"/>
        <item m="1" x="38"/>
        <item m="1" x="86"/>
        <item m="1" x="56"/>
        <item m="1" x="77"/>
        <item m="1" x="88"/>
        <item m="1" x="81"/>
        <item m="1" x="66"/>
        <item m="1" x="44"/>
        <item m="1" x="91"/>
        <item m="1" x="30"/>
        <item m="1" x="51"/>
        <item m="1" x="46"/>
        <item m="1" x="34"/>
        <item m="1" x="84"/>
        <item m="1" x="39"/>
        <item m="1" x="37"/>
        <item x="9"/>
        <item m="1" x="53"/>
        <item m="1" x="61"/>
        <item m="1" x="40"/>
        <item m="1" x="62"/>
        <item m="1" x="65"/>
        <item m="1" x="32"/>
        <item m="1" x="69"/>
        <item m="1" x="41"/>
        <item m="1" x="67"/>
        <item m="1" x="35"/>
        <item m="1" x="89"/>
        <item m="1" x="50"/>
        <item m="1" x="47"/>
        <item m="1" x="80"/>
        <item m="1" x="90"/>
        <item m="1" x="85"/>
        <item m="1" x="31"/>
        <item m="1" x="49"/>
        <item m="1" x="70"/>
        <item x="0"/>
        <item x="1"/>
        <item x="2"/>
        <item x="3"/>
        <item x="4"/>
        <item x="5"/>
        <item x="6"/>
        <item x="7"/>
        <item m="1" x="43"/>
        <item x="10"/>
        <item x="11"/>
        <item x="12"/>
        <item m="1" x="75"/>
        <item x="14"/>
        <item x="15"/>
        <item x="16"/>
        <item x="17"/>
        <item x="18"/>
        <item x="19"/>
        <item x="20"/>
        <item x="21"/>
        <item x="22"/>
        <item x="23"/>
        <item x="24"/>
        <item x="25"/>
        <item x="26"/>
        <item x="27"/>
        <item x="28"/>
        <item x="8"/>
        <item x="13"/>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5" showAll="0"/>
    <pivotField numFmtId="165" showAll="0"/>
    <pivotField numFmtId="165" showAll="0"/>
    <pivotField showAll="0"/>
    <pivotField showAll="0"/>
    <pivotField showAll="0"/>
    <pivotField showAll="0"/>
    <pivotField numFmtId="164" showAll="0"/>
    <pivotField dataField="1" numFmtId="164" showAll="0"/>
    <pivotField numFmtId="164"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8">
    <i>
      <x v="88"/>
    </i>
    <i>
      <x v="89"/>
    </i>
    <i>
      <x v="90"/>
    </i>
    <i>
      <x v="91"/>
    </i>
    <i>
      <x v="92"/>
    </i>
    <i>
      <x v="93"/>
    </i>
    <i>
      <x v="94"/>
    </i>
    <i t="grand">
      <x/>
    </i>
  </rowItems>
  <colFields count="1">
    <field x="0"/>
  </colFields>
  <colItems count="4">
    <i>
      <x/>
    </i>
    <i>
      <x v="1"/>
    </i>
    <i>
      <x v="2"/>
    </i>
    <i t="grand">
      <x/>
    </i>
  </colItems>
  <dataFields count="1">
    <dataField name="Sum of TPT (%)" fld="23" baseField="0" baseItem="0"/>
  </dataFields>
  <formats count="1">
    <format dxfId="17">
      <pivotArea outline="0" collapsedLevelsAreSubtotals="1" fieldPosition="0"/>
    </format>
  </formats>
  <chartFormats count="3">
    <chartFormat chart="2" format="4" series="1">
      <pivotArea type="data" outline="0" fieldPosition="0">
        <references count="2">
          <reference field="4294967294" count="1" selected="0">
            <x v="0"/>
          </reference>
          <reference field="0" count="1" selected="0">
            <x v="0"/>
          </reference>
        </references>
      </pivotArea>
    </chartFormat>
    <chartFormat chart="2" format="5" series="1">
      <pivotArea type="data" outline="0" fieldPosition="0">
        <references count="2">
          <reference field="4294967294" count="1" selected="0">
            <x v="0"/>
          </reference>
          <reference field="0" count="1" selected="0">
            <x v="1"/>
          </reference>
        </references>
      </pivotArea>
    </chartFormat>
    <chartFormat chart="2"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name="PivotTable4"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K7:O16" firstHeaderRow="1" firstDataRow="2" firstDataCol="1"/>
  <pivotFields count="36">
    <pivotField axis="axisCol" showAll="0">
      <items count="4">
        <item x="0"/>
        <item x="1"/>
        <item x="2"/>
        <item t="default"/>
      </items>
    </pivotField>
    <pivotField showAll="0">
      <items count="17">
        <item h="1" m="1" x="14"/>
        <item h="1" m="1" x="8"/>
        <item h="1" m="1" x="15"/>
        <item h="1" m="1" x="4"/>
        <item h="1" m="1" x="9"/>
        <item h="1" m="1" x="10"/>
        <item h="1" m="1" x="5"/>
        <item h="1" m="1" x="11"/>
        <item h="1" m="1" x="13"/>
        <item h="1" m="1" x="12"/>
        <item h="1" m="1" x="6"/>
        <item h="1" m="1" x="7"/>
        <item h="1" x="0"/>
        <item h="1" x="2"/>
        <item h="1" x="1"/>
        <item x="3"/>
        <item t="default"/>
      </items>
    </pivotField>
    <pivotField axis="axisRow" showAll="0">
      <items count="98">
        <item m="1" x="79"/>
        <item m="1" x="33"/>
        <item m="1" x="59"/>
        <item m="1" x="54"/>
        <item m="1" x="36"/>
        <item m="1" x="29"/>
        <item m="1" x="64"/>
        <item m="1" x="48"/>
        <item m="1" x="42"/>
        <item m="1" x="93"/>
        <item m="1" x="71"/>
        <item m="1" x="92"/>
        <item m="1" x="45"/>
        <item m="1" x="60"/>
        <item m="1" x="82"/>
        <item m="1" x="73"/>
        <item m="1" x="76"/>
        <item m="1" x="95"/>
        <item m="1" x="58"/>
        <item m="1" x="96"/>
        <item m="1" x="94"/>
        <item m="1" x="87"/>
        <item m="1" x="68"/>
        <item m="1" x="57"/>
        <item m="1" x="78"/>
        <item m="1" x="72"/>
        <item m="1" x="52"/>
        <item m="1" x="83"/>
        <item m="1" x="74"/>
        <item m="1" x="63"/>
        <item m="1" x="55"/>
        <item m="1" x="38"/>
        <item m="1" x="86"/>
        <item m="1" x="56"/>
        <item m="1" x="77"/>
        <item m="1" x="88"/>
        <item m="1" x="81"/>
        <item m="1" x="66"/>
        <item m="1" x="44"/>
        <item m="1" x="91"/>
        <item m="1" x="30"/>
        <item m="1" x="51"/>
        <item m="1" x="46"/>
        <item m="1" x="34"/>
        <item m="1" x="84"/>
        <item m="1" x="39"/>
        <item m="1" x="37"/>
        <item x="9"/>
        <item m="1" x="53"/>
        <item m="1" x="61"/>
        <item m="1" x="40"/>
        <item m="1" x="62"/>
        <item m="1" x="65"/>
        <item m="1" x="32"/>
        <item m="1" x="69"/>
        <item m="1" x="41"/>
        <item m="1" x="67"/>
        <item m="1" x="35"/>
        <item m="1" x="89"/>
        <item m="1" x="50"/>
        <item m="1" x="47"/>
        <item m="1" x="80"/>
        <item m="1" x="90"/>
        <item m="1" x="85"/>
        <item m="1" x="31"/>
        <item m="1" x="49"/>
        <item m="1" x="70"/>
        <item x="0"/>
        <item x="1"/>
        <item x="2"/>
        <item x="3"/>
        <item x="4"/>
        <item x="5"/>
        <item x="6"/>
        <item x="7"/>
        <item m="1" x="43"/>
        <item x="10"/>
        <item x="11"/>
        <item x="12"/>
        <item m="1" x="75"/>
        <item x="14"/>
        <item x="15"/>
        <item x="16"/>
        <item x="17"/>
        <item x="18"/>
        <item x="19"/>
        <item x="20"/>
        <item x="21"/>
        <item x="22"/>
        <item x="23"/>
        <item x="24"/>
        <item x="25"/>
        <item x="26"/>
        <item x="27"/>
        <item x="28"/>
        <item x="8"/>
        <item x="13"/>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5" showAll="0"/>
    <pivotField numFmtId="165" showAll="0"/>
    <pivotField numFmtId="165" showAll="0"/>
    <pivotField showAll="0"/>
    <pivotField showAll="0"/>
    <pivotField showAll="0"/>
    <pivotField showAll="0"/>
    <pivotField numFmtId="164" showAll="0"/>
    <pivotField numFmtId="164" showAll="0"/>
    <pivotField numFmtId="164" showAll="0"/>
    <pivotField dataField="1"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8">
    <i>
      <x v="88"/>
    </i>
    <i>
      <x v="89"/>
    </i>
    <i>
      <x v="90"/>
    </i>
    <i>
      <x v="91"/>
    </i>
    <i>
      <x v="92"/>
    </i>
    <i>
      <x v="93"/>
    </i>
    <i>
      <x v="94"/>
    </i>
    <i t="grand">
      <x/>
    </i>
  </rowItems>
  <colFields count="1">
    <field x="0"/>
  </colFields>
  <colItems count="4">
    <i>
      <x/>
    </i>
    <i>
      <x v="1"/>
    </i>
    <i>
      <x v="2"/>
    </i>
    <i t="grand">
      <x/>
    </i>
  </colItems>
  <dataFields count="1">
    <dataField name="Count of Jml. Pend. Miskin (ribu jiwa)" fld="25" subtotal="count" baseField="2" baseItem="47" numFmtId="165"/>
  </dataFields>
  <formats count="1">
    <format dxfId="1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F7:J16" firstHeaderRow="1" firstDataRow="2" firstDataCol="1"/>
  <pivotFields count="36">
    <pivotField axis="axisCol" showAll="0">
      <items count="4">
        <item x="0"/>
        <item x="1"/>
        <item x="2"/>
        <item t="default"/>
      </items>
    </pivotField>
    <pivotField showAll="0">
      <items count="17">
        <item h="1" m="1" x="14"/>
        <item h="1" m="1" x="8"/>
        <item h="1" m="1" x="15"/>
        <item h="1" m="1" x="4"/>
        <item h="1" m="1" x="9"/>
        <item h="1" m="1" x="10"/>
        <item h="1" m="1" x="5"/>
        <item h="1" m="1" x="11"/>
        <item h="1" m="1" x="13"/>
        <item h="1" m="1" x="12"/>
        <item h="1" m="1" x="6"/>
        <item h="1" m="1" x="7"/>
        <item h="1" x="0"/>
        <item h="1" x="2"/>
        <item h="1" x="1"/>
        <item x="3"/>
        <item t="default"/>
      </items>
    </pivotField>
    <pivotField axis="axisRow" showAll="0">
      <items count="98">
        <item m="1" x="79"/>
        <item m="1" x="33"/>
        <item m="1" x="59"/>
        <item m="1" x="54"/>
        <item m="1" x="36"/>
        <item m="1" x="29"/>
        <item m="1" x="64"/>
        <item m="1" x="48"/>
        <item m="1" x="42"/>
        <item m="1" x="93"/>
        <item m="1" x="71"/>
        <item m="1" x="92"/>
        <item m="1" x="45"/>
        <item m="1" x="60"/>
        <item m="1" x="82"/>
        <item m="1" x="73"/>
        <item m="1" x="76"/>
        <item m="1" x="95"/>
        <item m="1" x="58"/>
        <item m="1" x="96"/>
        <item m="1" x="94"/>
        <item m="1" x="87"/>
        <item m="1" x="68"/>
        <item m="1" x="57"/>
        <item m="1" x="78"/>
        <item m="1" x="72"/>
        <item m="1" x="52"/>
        <item m="1" x="83"/>
        <item m="1" x="74"/>
        <item m="1" x="63"/>
        <item m="1" x="55"/>
        <item m="1" x="38"/>
        <item m="1" x="86"/>
        <item m="1" x="56"/>
        <item m="1" x="77"/>
        <item m="1" x="88"/>
        <item m="1" x="81"/>
        <item m="1" x="66"/>
        <item m="1" x="44"/>
        <item m="1" x="91"/>
        <item m="1" x="30"/>
        <item m="1" x="51"/>
        <item m="1" x="46"/>
        <item m="1" x="34"/>
        <item m="1" x="84"/>
        <item m="1" x="39"/>
        <item m="1" x="37"/>
        <item x="9"/>
        <item m="1" x="53"/>
        <item m="1" x="61"/>
        <item m="1" x="40"/>
        <item m="1" x="62"/>
        <item m="1" x="65"/>
        <item m="1" x="32"/>
        <item m="1" x="69"/>
        <item m="1" x="41"/>
        <item m="1" x="67"/>
        <item m="1" x="35"/>
        <item m="1" x="89"/>
        <item m="1" x="50"/>
        <item m="1" x="47"/>
        <item m="1" x="80"/>
        <item m="1" x="90"/>
        <item m="1" x="85"/>
        <item m="1" x="31"/>
        <item m="1" x="49"/>
        <item m="1" x="70"/>
        <item x="0"/>
        <item x="1"/>
        <item x="2"/>
        <item x="3"/>
        <item x="4"/>
        <item x="5"/>
        <item x="6"/>
        <item x="7"/>
        <item m="1" x="43"/>
        <item x="10"/>
        <item x="11"/>
        <item x="12"/>
        <item m="1" x="75"/>
        <item x="14"/>
        <item x="15"/>
        <item x="16"/>
        <item x="17"/>
        <item x="18"/>
        <item x="19"/>
        <item x="20"/>
        <item x="21"/>
        <item x="22"/>
        <item x="23"/>
        <item x="24"/>
        <item x="25"/>
        <item x="26"/>
        <item x="27"/>
        <item x="28"/>
        <item x="8"/>
        <item x="13"/>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5" showAll="0"/>
    <pivotField numFmtId="165" showAll="0"/>
    <pivotField numFmtId="165" showAll="0"/>
    <pivotField showAll="0"/>
    <pivotField showAll="0"/>
    <pivotField showAll="0"/>
    <pivotField showAll="0"/>
    <pivotField numFmtId="164" showAll="0"/>
    <pivotField numFmtId="164" showAll="0"/>
    <pivotField numFmtId="164" showAll="0"/>
    <pivotField showAll="0"/>
    <pivotField dataField="1"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8">
    <i>
      <x v="88"/>
    </i>
    <i>
      <x v="89"/>
    </i>
    <i>
      <x v="90"/>
    </i>
    <i>
      <x v="91"/>
    </i>
    <i>
      <x v="92"/>
    </i>
    <i>
      <x v="93"/>
    </i>
    <i>
      <x v="94"/>
    </i>
    <i t="grand">
      <x/>
    </i>
  </rowItems>
  <colFields count="1">
    <field x="0"/>
  </colFields>
  <colItems count="4">
    <i>
      <x/>
    </i>
    <i>
      <x v="1"/>
    </i>
    <i>
      <x v="2"/>
    </i>
    <i t="grand">
      <x/>
    </i>
  </colItems>
  <dataFields count="1">
    <dataField name="Average of % Pend. Miskin" fld="26" subtotal="average" baseField="2" baseItem="47"/>
  </dataFields>
  <formats count="1">
    <format dxfId="1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name="PivotTable18"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7:E16" firstHeaderRow="1" firstDataRow="2" firstDataCol="1"/>
  <pivotFields count="36">
    <pivotField axis="axisCol" showAll="0">
      <items count="4">
        <item x="0"/>
        <item x="1"/>
        <item x="2"/>
        <item t="default"/>
      </items>
    </pivotField>
    <pivotField showAll="0">
      <items count="17">
        <item h="1" m="1" x="14"/>
        <item h="1" m="1" x="8"/>
        <item h="1" m="1" x="15"/>
        <item h="1" m="1" x="4"/>
        <item h="1" m="1" x="9"/>
        <item h="1" m="1" x="10"/>
        <item h="1" m="1" x="5"/>
        <item h="1" m="1" x="11"/>
        <item h="1" m="1" x="13"/>
        <item h="1" m="1" x="12"/>
        <item h="1" m="1" x="6"/>
        <item h="1" m="1" x="7"/>
        <item h="1" x="0"/>
        <item h="1" x="2"/>
        <item h="1" x="1"/>
        <item x="3"/>
        <item t="default"/>
      </items>
    </pivotField>
    <pivotField axis="axisRow" showAll="0">
      <items count="98">
        <item m="1" x="79"/>
        <item m="1" x="33"/>
        <item m="1" x="59"/>
        <item m="1" x="54"/>
        <item m="1" x="36"/>
        <item m="1" x="29"/>
        <item m="1" x="64"/>
        <item m="1" x="48"/>
        <item m="1" x="42"/>
        <item m="1" x="93"/>
        <item m="1" x="71"/>
        <item m="1" x="92"/>
        <item m="1" x="45"/>
        <item m="1" x="60"/>
        <item m="1" x="82"/>
        <item m="1" x="73"/>
        <item m="1" x="76"/>
        <item m="1" x="95"/>
        <item m="1" x="58"/>
        <item m="1" x="96"/>
        <item m="1" x="94"/>
        <item m="1" x="87"/>
        <item m="1" x="68"/>
        <item m="1" x="57"/>
        <item m="1" x="78"/>
        <item m="1" x="72"/>
        <item m="1" x="52"/>
        <item m="1" x="83"/>
        <item m="1" x="74"/>
        <item m="1" x="63"/>
        <item m="1" x="55"/>
        <item m="1" x="38"/>
        <item m="1" x="86"/>
        <item m="1" x="56"/>
        <item m="1" x="77"/>
        <item m="1" x="88"/>
        <item m="1" x="81"/>
        <item m="1" x="66"/>
        <item m="1" x="44"/>
        <item m="1" x="91"/>
        <item m="1" x="30"/>
        <item m="1" x="51"/>
        <item m="1" x="46"/>
        <item m="1" x="34"/>
        <item m="1" x="84"/>
        <item m="1" x="39"/>
        <item m="1" x="37"/>
        <item x="9"/>
        <item m="1" x="53"/>
        <item m="1" x="61"/>
        <item m="1" x="40"/>
        <item m="1" x="62"/>
        <item m="1" x="65"/>
        <item m="1" x="32"/>
        <item m="1" x="69"/>
        <item m="1" x="41"/>
        <item m="1" x="67"/>
        <item m="1" x="35"/>
        <item m="1" x="89"/>
        <item m="1" x="50"/>
        <item m="1" x="47"/>
        <item m="1" x="80"/>
        <item m="1" x="90"/>
        <item m="1" x="85"/>
        <item m="1" x="31"/>
        <item m="1" x="49"/>
        <item m="1" x="70"/>
        <item x="0"/>
        <item x="1"/>
        <item x="2"/>
        <item x="3"/>
        <item x="4"/>
        <item x="5"/>
        <item x="6"/>
        <item x="7"/>
        <item m="1" x="43"/>
        <item x="10"/>
        <item x="11"/>
        <item x="12"/>
        <item m="1" x="75"/>
        <item x="14"/>
        <item x="15"/>
        <item x="16"/>
        <item x="17"/>
        <item x="18"/>
        <item x="19"/>
        <item x="20"/>
        <item x="21"/>
        <item x="22"/>
        <item x="23"/>
        <item x="24"/>
        <item x="25"/>
        <item x="26"/>
        <item x="27"/>
        <item x="28"/>
        <item x="8"/>
        <item x="13"/>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5" showAll="0"/>
    <pivotField numFmtId="165" showAll="0"/>
    <pivotField numFmtId="165" showAll="0"/>
    <pivotField showAll="0"/>
    <pivotField showAll="0"/>
    <pivotField showAll="0"/>
    <pivotField showAll="0"/>
    <pivotField numFmtId="164" showAll="0"/>
    <pivotField numFmtId="164" showAll="0"/>
    <pivotField numFmtId="164" showAll="0"/>
    <pivotField dataField="1"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8">
    <i>
      <x v="88"/>
    </i>
    <i>
      <x v="89"/>
    </i>
    <i>
      <x v="90"/>
    </i>
    <i>
      <x v="91"/>
    </i>
    <i>
      <x v="92"/>
    </i>
    <i>
      <x v="93"/>
    </i>
    <i>
      <x v="94"/>
    </i>
    <i t="grand">
      <x/>
    </i>
  </rowItems>
  <colFields count="1">
    <field x="0"/>
  </colFields>
  <colItems count="4">
    <i>
      <x/>
    </i>
    <i>
      <x v="1"/>
    </i>
    <i>
      <x v="2"/>
    </i>
    <i t="grand">
      <x/>
    </i>
  </colItems>
  <dataFields count="1">
    <dataField name="Sum of Jml. Pend. Miskin (ribu jiwa)" fld="25" baseField="0" baseItem="0" numFmtId="164"/>
  </dataFields>
  <formats count="1">
    <format dxfId="14">
      <pivotArea outline="0" collapsedLevelsAreSubtotals="1" fieldPosition="0"/>
    </format>
  </formats>
  <chartFormats count="3">
    <chartFormat chart="2" format="6" series="1">
      <pivotArea type="data" outline="0" fieldPosition="0">
        <references count="2">
          <reference field="4294967294" count="1" selected="0">
            <x v="0"/>
          </reference>
          <reference field="0" count="1" selected="0">
            <x v="0"/>
          </reference>
        </references>
      </pivotArea>
    </chartFormat>
    <chartFormat chart="2" format="7" series="1">
      <pivotArea type="data" outline="0" fieldPosition="0">
        <references count="2">
          <reference field="4294967294" count="1" selected="0">
            <x v="0"/>
          </reference>
          <reference field="0" count="1" selected="0">
            <x v="1"/>
          </reference>
        </references>
      </pivotArea>
    </chartFormat>
    <chartFormat chart="2" format="8"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name="PivotTable14" cacheId="1"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location ref="U8:X17" firstHeaderRow="1" firstDataRow="2" firstDataCol="1"/>
  <pivotFields count="36">
    <pivotField axis="axisCol" showAll="0">
      <items count="4">
        <item x="0"/>
        <item x="1"/>
        <item x="2"/>
        <item t="default"/>
      </items>
    </pivotField>
    <pivotField showAll="0">
      <items count="17">
        <item h="1" m="1" x="14"/>
        <item h="1" m="1" x="8"/>
        <item h="1" m="1" x="15"/>
        <item h="1" m="1" x="4"/>
        <item h="1" m="1" x="9"/>
        <item h="1" m="1" x="10"/>
        <item h="1" m="1" x="5"/>
        <item h="1" m="1" x="11"/>
        <item h="1" m="1" x="13"/>
        <item h="1" m="1" x="12"/>
        <item h="1" m="1" x="6"/>
        <item h="1" m="1" x="7"/>
        <item h="1" x="0"/>
        <item h="1" x="2"/>
        <item h="1" x="1"/>
        <item x="3"/>
        <item t="default"/>
      </items>
    </pivotField>
    <pivotField axis="axisRow" showAll="0">
      <items count="98">
        <item x="17"/>
        <item x="0"/>
        <item x="15"/>
        <item x="28"/>
        <item x="25"/>
        <item x="27"/>
        <item x="1"/>
        <item x="2"/>
        <item m="1" x="41"/>
        <item m="1" x="79"/>
        <item m="1" x="33"/>
        <item m="1" x="44"/>
        <item m="1" x="59"/>
        <item m="1" x="54"/>
        <item m="1" x="36"/>
        <item m="1" x="32"/>
        <item m="1" x="70"/>
        <item m="1" x="85"/>
        <item m="1" x="29"/>
        <item m="1" x="49"/>
        <item m="1" x="91"/>
        <item m="1" x="30"/>
        <item m="1" x="64"/>
        <item m="1" x="48"/>
        <item m="1" x="42"/>
        <item m="1" x="61"/>
        <item m="1" x="37"/>
        <item m="1" x="93"/>
        <item m="1" x="80"/>
        <item m="1" x="71"/>
        <item m="1" x="92"/>
        <item m="1" x="45"/>
        <item m="1" x="60"/>
        <item m="1" x="89"/>
        <item m="1" x="50"/>
        <item m="1" x="69"/>
        <item m="1" x="51"/>
        <item m="1" x="46"/>
        <item m="1" x="82"/>
        <item m="1" x="34"/>
        <item m="1" x="90"/>
        <item m="1" x="73"/>
        <item m="1" x="76"/>
        <item m="1" x="95"/>
        <item m="1" x="58"/>
        <item m="1" x="84"/>
        <item m="1" x="96"/>
        <item m="1" x="62"/>
        <item m="1" x="94"/>
        <item m="1" x="87"/>
        <item m="1" x="31"/>
        <item m="1" x="39"/>
        <item m="1" x="68"/>
        <item m="1" x="53"/>
        <item m="1" x="57"/>
        <item m="1" x="78"/>
        <item m="1" x="72"/>
        <item m="1" x="35"/>
        <item m="1" x="65"/>
        <item m="1" x="52"/>
        <item m="1" x="83"/>
        <item m="1" x="74"/>
        <item m="1" x="67"/>
        <item m="1" x="40"/>
        <item m="1" x="47"/>
        <item x="11"/>
        <item x="8"/>
        <item m="1" x="43"/>
        <item m="1" x="63"/>
        <item m="1" x="55"/>
        <item x="9"/>
        <item m="1" x="38"/>
        <item m="1" x="86"/>
        <item m="1" x="56"/>
        <item m="1" x="77"/>
        <item m="1" x="88"/>
        <item m="1" x="81"/>
        <item m="1" x="66"/>
        <item x="23"/>
        <item x="20"/>
        <item x="21"/>
        <item x="16"/>
        <item x="3"/>
        <item x="4"/>
        <item x="5"/>
        <item x="24"/>
        <item x="6"/>
        <item x="13"/>
        <item m="1" x="75"/>
        <item x="26"/>
        <item x="7"/>
        <item x="10"/>
        <item x="19"/>
        <item x="14"/>
        <item x="18"/>
        <item x="12"/>
        <item x="22"/>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numFmtId="164" showAll="0"/>
    <pivotField dragToRow="0" dragToCol="0" dragToPage="0" showAll="0" defaultSubtotal="0"/>
  </pivotFields>
  <rowFields count="1">
    <field x="2"/>
  </rowFields>
  <rowItems count="8">
    <i>
      <x v="3"/>
    </i>
    <i>
      <x v="4"/>
    </i>
    <i>
      <x v="5"/>
    </i>
    <i>
      <x v="78"/>
    </i>
    <i>
      <x v="85"/>
    </i>
    <i>
      <x v="89"/>
    </i>
    <i>
      <x v="96"/>
    </i>
    <i t="grand">
      <x/>
    </i>
  </rowItems>
  <colFields count="1">
    <field x="0"/>
  </colFields>
  <colItems count="3">
    <i>
      <x/>
    </i>
    <i>
      <x v="1"/>
    </i>
    <i>
      <x v="2"/>
    </i>
  </colItems>
  <dataFields count="1">
    <dataField name="Average of APM SMP" fld="32" subtotal="average" baseField="2" baseItem="0"/>
  </dataFields>
  <formats count="1">
    <format dxfId="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name="PivotTable9" cacheId="1"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location ref="A8:D17" firstHeaderRow="1" firstDataRow="2" firstDataCol="1"/>
  <pivotFields count="36">
    <pivotField axis="axisCol" showAll="0">
      <items count="4">
        <item x="0"/>
        <item x="1"/>
        <item x="2"/>
        <item t="default"/>
      </items>
    </pivotField>
    <pivotField showAll="0">
      <items count="17">
        <item h="1" m="1" x="14"/>
        <item h="1" m="1" x="8"/>
        <item h="1" m="1" x="15"/>
        <item h="1" m="1" x="4"/>
        <item h="1" m="1" x="9"/>
        <item h="1" m="1" x="10"/>
        <item h="1" m="1" x="5"/>
        <item h="1" m="1" x="11"/>
        <item h="1" m="1" x="13"/>
        <item h="1" m="1" x="12"/>
        <item h="1" m="1" x="6"/>
        <item h="1" m="1" x="7"/>
        <item h="1" x="0"/>
        <item h="1" x="2"/>
        <item h="1" x="1"/>
        <item x="3"/>
        <item t="default"/>
      </items>
    </pivotField>
    <pivotField axis="axisRow" showAll="0">
      <items count="98">
        <item x="17"/>
        <item x="0"/>
        <item x="15"/>
        <item x="28"/>
        <item x="25"/>
        <item x="27"/>
        <item x="1"/>
        <item x="2"/>
        <item m="1" x="41"/>
        <item m="1" x="79"/>
        <item m="1" x="33"/>
        <item m="1" x="44"/>
        <item m="1" x="59"/>
        <item m="1" x="54"/>
        <item m="1" x="36"/>
        <item m="1" x="32"/>
        <item m="1" x="70"/>
        <item m="1" x="85"/>
        <item m="1" x="29"/>
        <item m="1" x="49"/>
        <item m="1" x="91"/>
        <item m="1" x="30"/>
        <item m="1" x="64"/>
        <item m="1" x="48"/>
        <item m="1" x="42"/>
        <item m="1" x="61"/>
        <item m="1" x="37"/>
        <item m="1" x="93"/>
        <item m="1" x="80"/>
        <item m="1" x="71"/>
        <item m="1" x="92"/>
        <item m="1" x="45"/>
        <item m="1" x="60"/>
        <item m="1" x="89"/>
        <item m="1" x="50"/>
        <item m="1" x="69"/>
        <item m="1" x="51"/>
        <item m="1" x="46"/>
        <item m="1" x="82"/>
        <item m="1" x="34"/>
        <item m="1" x="90"/>
        <item m="1" x="73"/>
        <item m="1" x="76"/>
        <item m="1" x="95"/>
        <item m="1" x="58"/>
        <item m="1" x="84"/>
        <item m="1" x="96"/>
        <item m="1" x="62"/>
        <item m="1" x="94"/>
        <item m="1" x="87"/>
        <item m="1" x="31"/>
        <item m="1" x="39"/>
        <item m="1" x="68"/>
        <item m="1" x="53"/>
        <item m="1" x="57"/>
        <item m="1" x="78"/>
        <item m="1" x="72"/>
        <item m="1" x="35"/>
        <item m="1" x="65"/>
        <item m="1" x="52"/>
        <item m="1" x="83"/>
        <item m="1" x="74"/>
        <item m="1" x="67"/>
        <item m="1" x="40"/>
        <item m="1" x="47"/>
        <item x="11"/>
        <item x="8"/>
        <item m="1" x="43"/>
        <item m="1" x="63"/>
        <item m="1" x="55"/>
        <item x="9"/>
        <item m="1" x="38"/>
        <item m="1" x="86"/>
        <item m="1" x="56"/>
        <item m="1" x="77"/>
        <item m="1" x="88"/>
        <item m="1" x="81"/>
        <item m="1" x="66"/>
        <item x="23"/>
        <item x="20"/>
        <item x="21"/>
        <item x="16"/>
        <item x="3"/>
        <item x="4"/>
        <item x="5"/>
        <item x="24"/>
        <item x="6"/>
        <item x="13"/>
        <item m="1" x="75"/>
        <item x="26"/>
        <item x="7"/>
        <item x="10"/>
        <item x="19"/>
        <item x="14"/>
        <item x="18"/>
        <item x="12"/>
        <item x="22"/>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numFmtId="164" showAll="0"/>
    <pivotField dragToRow="0" dragToCol="0" dragToPage="0" showAll="0" defaultSubtotal="0"/>
  </pivotFields>
  <rowFields count="1">
    <field x="2"/>
  </rowFields>
  <rowItems count="8">
    <i>
      <x v="3"/>
    </i>
    <i>
      <x v="4"/>
    </i>
    <i>
      <x v="5"/>
    </i>
    <i>
      <x v="78"/>
    </i>
    <i>
      <x v="85"/>
    </i>
    <i>
      <x v="89"/>
    </i>
    <i>
      <x v="96"/>
    </i>
    <i t="grand">
      <x/>
    </i>
  </rowItems>
  <colFields count="1">
    <field x="0"/>
  </colFields>
  <colItems count="3">
    <i>
      <x/>
    </i>
    <i>
      <x v="1"/>
    </i>
    <i>
      <x v="2"/>
    </i>
  </colItems>
  <dataFields count="1">
    <dataField name="Average of APK PAUD" fld="27" subtotal="average" baseField="2" baseItem="0" numFmtId="164"/>
  </dataFields>
  <formats count="1">
    <format dxfId="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name="PivotTable13" cacheId="1"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location ref="Q8:T17" firstHeaderRow="1" firstDataRow="2" firstDataCol="1"/>
  <pivotFields count="36">
    <pivotField axis="axisCol" showAll="0">
      <items count="4">
        <item x="0"/>
        <item x="1"/>
        <item x="2"/>
        <item t="default"/>
      </items>
    </pivotField>
    <pivotField showAll="0">
      <items count="17">
        <item h="1" m="1" x="14"/>
        <item h="1" m="1" x="8"/>
        <item h="1" m="1" x="15"/>
        <item h="1" m="1" x="4"/>
        <item h="1" m="1" x="9"/>
        <item h="1" m="1" x="10"/>
        <item h="1" m="1" x="5"/>
        <item h="1" m="1" x="11"/>
        <item h="1" m="1" x="13"/>
        <item h="1" m="1" x="12"/>
        <item h="1" m="1" x="6"/>
        <item h="1" m="1" x="7"/>
        <item h="1" x="0"/>
        <item h="1" x="2"/>
        <item h="1" x="1"/>
        <item x="3"/>
        <item t="default"/>
      </items>
    </pivotField>
    <pivotField axis="axisRow" showAll="0">
      <items count="98">
        <item x="17"/>
        <item x="0"/>
        <item x="15"/>
        <item x="28"/>
        <item x="25"/>
        <item x="27"/>
        <item x="1"/>
        <item x="2"/>
        <item m="1" x="41"/>
        <item m="1" x="79"/>
        <item m="1" x="33"/>
        <item m="1" x="44"/>
        <item m="1" x="59"/>
        <item m="1" x="54"/>
        <item m="1" x="36"/>
        <item m="1" x="32"/>
        <item m="1" x="70"/>
        <item m="1" x="85"/>
        <item m="1" x="29"/>
        <item m="1" x="49"/>
        <item m="1" x="91"/>
        <item m="1" x="30"/>
        <item m="1" x="64"/>
        <item m="1" x="48"/>
        <item m="1" x="42"/>
        <item m="1" x="61"/>
        <item m="1" x="37"/>
        <item m="1" x="93"/>
        <item m="1" x="80"/>
        <item m="1" x="71"/>
        <item m="1" x="92"/>
        <item m="1" x="45"/>
        <item m="1" x="60"/>
        <item m="1" x="89"/>
        <item m="1" x="50"/>
        <item m="1" x="69"/>
        <item m="1" x="51"/>
        <item m="1" x="46"/>
        <item m="1" x="82"/>
        <item m="1" x="34"/>
        <item m="1" x="90"/>
        <item m="1" x="73"/>
        <item m="1" x="76"/>
        <item m="1" x="95"/>
        <item m="1" x="58"/>
        <item m="1" x="84"/>
        <item m="1" x="96"/>
        <item m="1" x="62"/>
        <item m="1" x="94"/>
        <item m="1" x="87"/>
        <item m="1" x="31"/>
        <item m="1" x="39"/>
        <item m="1" x="68"/>
        <item m="1" x="53"/>
        <item m="1" x="57"/>
        <item m="1" x="78"/>
        <item m="1" x="72"/>
        <item m="1" x="35"/>
        <item m="1" x="65"/>
        <item m="1" x="52"/>
        <item m="1" x="83"/>
        <item m="1" x="74"/>
        <item m="1" x="67"/>
        <item m="1" x="40"/>
        <item m="1" x="47"/>
        <item x="11"/>
        <item x="8"/>
        <item m="1" x="43"/>
        <item m="1" x="63"/>
        <item m="1" x="55"/>
        <item x="9"/>
        <item m="1" x="38"/>
        <item m="1" x="86"/>
        <item m="1" x="56"/>
        <item m="1" x="77"/>
        <item m="1" x="88"/>
        <item m="1" x="81"/>
        <item m="1" x="66"/>
        <item x="23"/>
        <item x="20"/>
        <item x="21"/>
        <item x="16"/>
        <item x="3"/>
        <item x="4"/>
        <item x="5"/>
        <item x="24"/>
        <item x="6"/>
        <item x="13"/>
        <item m="1" x="75"/>
        <item x="26"/>
        <item x="7"/>
        <item x="10"/>
        <item x="19"/>
        <item x="14"/>
        <item x="18"/>
        <item x="12"/>
        <item x="22"/>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numFmtId="164" showAll="0"/>
    <pivotField dragToRow="0" dragToCol="0" dragToPage="0" showAll="0" defaultSubtotal="0"/>
  </pivotFields>
  <rowFields count="1">
    <field x="2"/>
  </rowFields>
  <rowItems count="8">
    <i>
      <x v="3"/>
    </i>
    <i>
      <x v="4"/>
    </i>
    <i>
      <x v="5"/>
    </i>
    <i>
      <x v="78"/>
    </i>
    <i>
      <x v="85"/>
    </i>
    <i>
      <x v="89"/>
    </i>
    <i>
      <x v="96"/>
    </i>
    <i t="grand">
      <x/>
    </i>
  </rowItems>
  <colFields count="1">
    <field x="0"/>
  </colFields>
  <colItems count="3">
    <i>
      <x/>
    </i>
    <i>
      <x v="1"/>
    </i>
    <i>
      <x v="2"/>
    </i>
  </colItems>
  <dataFields count="1">
    <dataField name="Average of APM SD" fld="31" subtotal="average" baseField="2" baseItem="0"/>
  </dataFields>
  <formats count="1">
    <format dxfId="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name="PivotTable12" cacheId="1"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location ref="M8:P17" firstHeaderRow="1" firstDataRow="2" firstDataCol="1"/>
  <pivotFields count="36">
    <pivotField axis="axisCol" showAll="0">
      <items count="4">
        <item x="0"/>
        <item x="1"/>
        <item x="2"/>
        <item t="default"/>
      </items>
    </pivotField>
    <pivotField showAll="0">
      <items count="17">
        <item h="1" m="1" x="14"/>
        <item h="1" m="1" x="8"/>
        <item h="1" m="1" x="15"/>
        <item h="1" m="1" x="4"/>
        <item h="1" m="1" x="9"/>
        <item h="1" m="1" x="10"/>
        <item h="1" m="1" x="5"/>
        <item h="1" m="1" x="11"/>
        <item h="1" m="1" x="13"/>
        <item h="1" m="1" x="12"/>
        <item h="1" m="1" x="6"/>
        <item h="1" m="1" x="7"/>
        <item h="1" x="0"/>
        <item h="1" x="2"/>
        <item h="1" x="1"/>
        <item x="3"/>
        <item t="default"/>
      </items>
    </pivotField>
    <pivotField axis="axisRow" showAll="0">
      <items count="98">
        <item x="17"/>
        <item x="0"/>
        <item x="15"/>
        <item x="28"/>
        <item x="25"/>
        <item x="27"/>
        <item x="1"/>
        <item x="2"/>
        <item m="1" x="41"/>
        <item m="1" x="79"/>
        <item m="1" x="33"/>
        <item m="1" x="44"/>
        <item m="1" x="59"/>
        <item m="1" x="54"/>
        <item m="1" x="36"/>
        <item m="1" x="32"/>
        <item m="1" x="70"/>
        <item m="1" x="85"/>
        <item m="1" x="29"/>
        <item m="1" x="49"/>
        <item m="1" x="91"/>
        <item m="1" x="30"/>
        <item m="1" x="64"/>
        <item m="1" x="48"/>
        <item m="1" x="42"/>
        <item m="1" x="61"/>
        <item m="1" x="37"/>
        <item m="1" x="93"/>
        <item m="1" x="80"/>
        <item m="1" x="71"/>
        <item m="1" x="92"/>
        <item m="1" x="45"/>
        <item m="1" x="60"/>
        <item m="1" x="89"/>
        <item m="1" x="50"/>
        <item m="1" x="69"/>
        <item m="1" x="51"/>
        <item m="1" x="46"/>
        <item m="1" x="82"/>
        <item m="1" x="34"/>
        <item m="1" x="90"/>
        <item m="1" x="73"/>
        <item m="1" x="76"/>
        <item m="1" x="95"/>
        <item m="1" x="58"/>
        <item m="1" x="84"/>
        <item m="1" x="96"/>
        <item m="1" x="62"/>
        <item m="1" x="94"/>
        <item m="1" x="87"/>
        <item m="1" x="31"/>
        <item m="1" x="39"/>
        <item m="1" x="68"/>
        <item m="1" x="53"/>
        <item m="1" x="57"/>
        <item m="1" x="78"/>
        <item m="1" x="72"/>
        <item m="1" x="35"/>
        <item m="1" x="65"/>
        <item m="1" x="52"/>
        <item m="1" x="83"/>
        <item m="1" x="74"/>
        <item m="1" x="67"/>
        <item m="1" x="40"/>
        <item m="1" x="47"/>
        <item x="11"/>
        <item x="8"/>
        <item m="1" x="43"/>
        <item m="1" x="63"/>
        <item m="1" x="55"/>
        <item x="9"/>
        <item m="1" x="38"/>
        <item m="1" x="86"/>
        <item m="1" x="56"/>
        <item m="1" x="77"/>
        <item m="1" x="88"/>
        <item m="1" x="81"/>
        <item m="1" x="66"/>
        <item x="23"/>
        <item x="20"/>
        <item x="21"/>
        <item x="16"/>
        <item x="3"/>
        <item x="4"/>
        <item x="5"/>
        <item x="24"/>
        <item x="6"/>
        <item x="13"/>
        <item m="1" x="75"/>
        <item x="26"/>
        <item x="7"/>
        <item x="10"/>
        <item x="19"/>
        <item x="14"/>
        <item x="18"/>
        <item x="12"/>
        <item x="22"/>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numFmtId="164" showAll="0"/>
    <pivotField dragToRow="0" dragToCol="0" dragToPage="0" showAll="0" defaultSubtotal="0"/>
  </pivotFields>
  <rowFields count="1">
    <field x="2"/>
  </rowFields>
  <rowItems count="8">
    <i>
      <x v="3"/>
    </i>
    <i>
      <x v="4"/>
    </i>
    <i>
      <x v="5"/>
    </i>
    <i>
      <x v="78"/>
    </i>
    <i>
      <x v="85"/>
    </i>
    <i>
      <x v="89"/>
    </i>
    <i>
      <x v="96"/>
    </i>
    <i t="grand">
      <x/>
    </i>
  </rowItems>
  <colFields count="1">
    <field x="0"/>
  </colFields>
  <colItems count="3">
    <i>
      <x/>
    </i>
    <i>
      <x v="1"/>
    </i>
    <i>
      <x v="2"/>
    </i>
  </colItems>
  <dataFields count="1">
    <dataField name="Average of APK SMA" fld="30" subtotal="average" baseField="2" baseItem="0"/>
  </dataFields>
  <formats count="1">
    <format dxfId="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name="PivotTable11" cacheId="1"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location ref="I8:L17" firstHeaderRow="1" firstDataRow="2" firstDataCol="1"/>
  <pivotFields count="36">
    <pivotField axis="axisCol" showAll="0">
      <items count="4">
        <item x="0"/>
        <item x="1"/>
        <item x="2"/>
        <item t="default"/>
      </items>
    </pivotField>
    <pivotField showAll="0">
      <items count="17">
        <item h="1" m="1" x="14"/>
        <item h="1" m="1" x="8"/>
        <item h="1" m="1" x="15"/>
        <item h="1" m="1" x="4"/>
        <item h="1" m="1" x="9"/>
        <item h="1" m="1" x="10"/>
        <item h="1" m="1" x="5"/>
        <item h="1" m="1" x="11"/>
        <item h="1" m="1" x="13"/>
        <item h="1" m="1" x="12"/>
        <item h="1" m="1" x="6"/>
        <item h="1" m="1" x="7"/>
        <item h="1" x="0"/>
        <item h="1" x="2"/>
        <item h="1" x="1"/>
        <item x="3"/>
        <item t="default"/>
      </items>
    </pivotField>
    <pivotField axis="axisRow" showAll="0">
      <items count="98">
        <item x="17"/>
        <item x="0"/>
        <item x="15"/>
        <item x="28"/>
        <item x="25"/>
        <item x="27"/>
        <item x="1"/>
        <item x="2"/>
        <item m="1" x="41"/>
        <item m="1" x="79"/>
        <item m="1" x="33"/>
        <item m="1" x="44"/>
        <item m="1" x="59"/>
        <item m="1" x="54"/>
        <item m="1" x="36"/>
        <item m="1" x="32"/>
        <item m="1" x="70"/>
        <item m="1" x="85"/>
        <item m="1" x="29"/>
        <item m="1" x="49"/>
        <item m="1" x="91"/>
        <item m="1" x="30"/>
        <item m="1" x="64"/>
        <item m="1" x="48"/>
        <item m="1" x="42"/>
        <item m="1" x="61"/>
        <item m="1" x="37"/>
        <item m="1" x="93"/>
        <item m="1" x="80"/>
        <item m="1" x="71"/>
        <item m="1" x="92"/>
        <item m="1" x="45"/>
        <item m="1" x="60"/>
        <item m="1" x="89"/>
        <item m="1" x="50"/>
        <item m="1" x="69"/>
        <item m="1" x="51"/>
        <item m="1" x="46"/>
        <item m="1" x="82"/>
        <item m="1" x="34"/>
        <item m="1" x="90"/>
        <item m="1" x="73"/>
        <item m="1" x="76"/>
        <item m="1" x="95"/>
        <item m="1" x="58"/>
        <item m="1" x="84"/>
        <item m="1" x="96"/>
        <item m="1" x="62"/>
        <item m="1" x="94"/>
        <item m="1" x="87"/>
        <item m="1" x="31"/>
        <item m="1" x="39"/>
        <item m="1" x="68"/>
        <item m="1" x="53"/>
        <item m="1" x="57"/>
        <item m="1" x="78"/>
        <item m="1" x="72"/>
        <item m="1" x="35"/>
        <item m="1" x="65"/>
        <item m="1" x="52"/>
        <item m="1" x="83"/>
        <item m="1" x="74"/>
        <item m="1" x="67"/>
        <item m="1" x="40"/>
        <item m="1" x="47"/>
        <item x="11"/>
        <item x="8"/>
        <item m="1" x="43"/>
        <item m="1" x="63"/>
        <item m="1" x="55"/>
        <item x="9"/>
        <item m="1" x="38"/>
        <item m="1" x="86"/>
        <item m="1" x="56"/>
        <item m="1" x="77"/>
        <item m="1" x="88"/>
        <item m="1" x="81"/>
        <item m="1" x="66"/>
        <item x="23"/>
        <item x="20"/>
        <item x="21"/>
        <item x="16"/>
        <item x="3"/>
        <item x="4"/>
        <item x="5"/>
        <item x="24"/>
        <item x="6"/>
        <item x="13"/>
        <item m="1" x="75"/>
        <item x="26"/>
        <item x="7"/>
        <item x="10"/>
        <item x="19"/>
        <item x="14"/>
        <item x="18"/>
        <item x="12"/>
        <item x="22"/>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numFmtId="164" showAll="0"/>
    <pivotField dragToRow="0" dragToCol="0" dragToPage="0" showAll="0" defaultSubtotal="0"/>
  </pivotFields>
  <rowFields count="1">
    <field x="2"/>
  </rowFields>
  <rowItems count="8">
    <i>
      <x v="3"/>
    </i>
    <i>
      <x v="4"/>
    </i>
    <i>
      <x v="5"/>
    </i>
    <i>
      <x v="78"/>
    </i>
    <i>
      <x v="85"/>
    </i>
    <i>
      <x v="89"/>
    </i>
    <i>
      <x v="96"/>
    </i>
    <i t="grand">
      <x/>
    </i>
  </rowItems>
  <colFields count="1">
    <field x="0"/>
  </colFields>
  <colItems count="3">
    <i>
      <x/>
    </i>
    <i>
      <x v="1"/>
    </i>
    <i>
      <x v="2"/>
    </i>
  </colItems>
  <dataFields count="1">
    <dataField name="Average of APK SMP" fld="29" subtotal="average" baseField="2" baseItem="0"/>
  </dataFields>
  <formats count="1">
    <format dxfId="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name="PivotTable10" cacheId="1"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location ref="E8:H17" firstHeaderRow="1" firstDataRow="2" firstDataCol="1"/>
  <pivotFields count="36">
    <pivotField axis="axisCol" showAll="0">
      <items count="4">
        <item x="0"/>
        <item x="1"/>
        <item x="2"/>
        <item t="default"/>
      </items>
    </pivotField>
    <pivotField showAll="0">
      <items count="17">
        <item h="1" m="1" x="14"/>
        <item h="1" m="1" x="8"/>
        <item h="1" m="1" x="15"/>
        <item h="1" m="1" x="4"/>
        <item h="1" m="1" x="9"/>
        <item h="1" m="1" x="10"/>
        <item h="1" m="1" x="5"/>
        <item h="1" m="1" x="11"/>
        <item h="1" m="1" x="13"/>
        <item h="1" m="1" x="12"/>
        <item h="1" m="1" x="6"/>
        <item h="1" m="1" x="7"/>
        <item h="1" x="0"/>
        <item h="1" x="2"/>
        <item h="1" x="1"/>
        <item x="3"/>
        <item t="default"/>
      </items>
    </pivotField>
    <pivotField axis="axisRow" showAll="0">
      <items count="98">
        <item x="17"/>
        <item x="0"/>
        <item x="15"/>
        <item x="28"/>
        <item x="25"/>
        <item x="27"/>
        <item x="1"/>
        <item x="2"/>
        <item m="1" x="41"/>
        <item m="1" x="79"/>
        <item m="1" x="33"/>
        <item m="1" x="44"/>
        <item m="1" x="59"/>
        <item m="1" x="54"/>
        <item m="1" x="36"/>
        <item m="1" x="32"/>
        <item m="1" x="70"/>
        <item m="1" x="85"/>
        <item m="1" x="29"/>
        <item m="1" x="49"/>
        <item m="1" x="91"/>
        <item m="1" x="30"/>
        <item m="1" x="64"/>
        <item m="1" x="48"/>
        <item m="1" x="42"/>
        <item m="1" x="61"/>
        <item m="1" x="37"/>
        <item m="1" x="93"/>
        <item m="1" x="80"/>
        <item m="1" x="71"/>
        <item m="1" x="92"/>
        <item m="1" x="45"/>
        <item m="1" x="60"/>
        <item m="1" x="89"/>
        <item m="1" x="50"/>
        <item m="1" x="69"/>
        <item m="1" x="51"/>
        <item m="1" x="46"/>
        <item m="1" x="82"/>
        <item m="1" x="34"/>
        <item m="1" x="90"/>
        <item m="1" x="73"/>
        <item m="1" x="76"/>
        <item m="1" x="95"/>
        <item m="1" x="58"/>
        <item m="1" x="84"/>
        <item m="1" x="96"/>
        <item m="1" x="62"/>
        <item m="1" x="94"/>
        <item m="1" x="87"/>
        <item m="1" x="31"/>
        <item m="1" x="39"/>
        <item m="1" x="68"/>
        <item m="1" x="53"/>
        <item m="1" x="57"/>
        <item m="1" x="78"/>
        <item m="1" x="72"/>
        <item m="1" x="35"/>
        <item m="1" x="65"/>
        <item m="1" x="52"/>
        <item m="1" x="83"/>
        <item m="1" x="74"/>
        <item m="1" x="67"/>
        <item m="1" x="40"/>
        <item m="1" x="47"/>
        <item x="11"/>
        <item x="8"/>
        <item m="1" x="43"/>
        <item m="1" x="63"/>
        <item m="1" x="55"/>
        <item x="9"/>
        <item m="1" x="38"/>
        <item m="1" x="86"/>
        <item m="1" x="56"/>
        <item m="1" x="77"/>
        <item m="1" x="88"/>
        <item m="1" x="81"/>
        <item m="1" x="66"/>
        <item x="23"/>
        <item x="20"/>
        <item x="21"/>
        <item x="16"/>
        <item x="3"/>
        <item x="4"/>
        <item x="5"/>
        <item x="24"/>
        <item x="6"/>
        <item x="13"/>
        <item m="1" x="75"/>
        <item x="26"/>
        <item x="7"/>
        <item x="10"/>
        <item x="19"/>
        <item x="14"/>
        <item x="18"/>
        <item x="12"/>
        <item x="22"/>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numFmtId="164" showAll="0"/>
    <pivotField dragToRow="0" dragToCol="0" dragToPage="0" showAll="0" defaultSubtotal="0"/>
  </pivotFields>
  <rowFields count="1">
    <field x="2"/>
  </rowFields>
  <rowItems count="8">
    <i>
      <x v="3"/>
    </i>
    <i>
      <x v="4"/>
    </i>
    <i>
      <x v="5"/>
    </i>
    <i>
      <x v="78"/>
    </i>
    <i>
      <x v="85"/>
    </i>
    <i>
      <x v="89"/>
    </i>
    <i>
      <x v="96"/>
    </i>
    <i t="grand">
      <x/>
    </i>
  </rowItems>
  <colFields count="1">
    <field x="0"/>
  </colFields>
  <colItems count="3">
    <i>
      <x/>
    </i>
    <i>
      <x v="1"/>
    </i>
    <i>
      <x v="2"/>
    </i>
  </colItems>
  <dataFields count="1">
    <dataField name="Average of APK SD" fld="28" subtotal="average" baseField="2" baseItem="0"/>
  </dataFields>
  <formats count="1">
    <format dxfId="1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name="PivotTable15" cacheId="1"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location ref="Y8:AB17" firstHeaderRow="1" firstDataRow="2" firstDataCol="1"/>
  <pivotFields count="36">
    <pivotField axis="axisCol" showAll="0">
      <items count="4">
        <item x="0"/>
        <item x="1"/>
        <item x="2"/>
        <item t="default"/>
      </items>
    </pivotField>
    <pivotField showAll="0">
      <items count="17">
        <item h="1" m="1" x="14"/>
        <item h="1" m="1" x="8"/>
        <item h="1" m="1" x="15"/>
        <item h="1" m="1" x="4"/>
        <item h="1" m="1" x="9"/>
        <item h="1" m="1" x="10"/>
        <item h="1" m="1" x="5"/>
        <item h="1" m="1" x="11"/>
        <item h="1" m="1" x="13"/>
        <item h="1" m="1" x="12"/>
        <item h="1" m="1" x="6"/>
        <item h="1" m="1" x="7"/>
        <item h="1" x="0"/>
        <item h="1" x="2"/>
        <item h="1" x="1"/>
        <item x="3"/>
        <item t="default"/>
      </items>
    </pivotField>
    <pivotField axis="axisRow" showAll="0">
      <items count="98">
        <item x="17"/>
        <item x="0"/>
        <item x="15"/>
        <item x="28"/>
        <item x="25"/>
        <item x="27"/>
        <item x="1"/>
        <item x="2"/>
        <item m="1" x="41"/>
        <item m="1" x="79"/>
        <item m="1" x="33"/>
        <item m="1" x="44"/>
        <item m="1" x="59"/>
        <item m="1" x="54"/>
        <item m="1" x="36"/>
        <item m="1" x="32"/>
        <item m="1" x="70"/>
        <item m="1" x="85"/>
        <item m="1" x="29"/>
        <item m="1" x="49"/>
        <item m="1" x="91"/>
        <item m="1" x="30"/>
        <item m="1" x="64"/>
        <item m="1" x="48"/>
        <item m="1" x="42"/>
        <item m="1" x="61"/>
        <item m="1" x="37"/>
        <item m="1" x="93"/>
        <item m="1" x="80"/>
        <item m="1" x="71"/>
        <item m="1" x="92"/>
        <item m="1" x="45"/>
        <item m="1" x="60"/>
        <item m="1" x="89"/>
        <item m="1" x="50"/>
        <item m="1" x="69"/>
        <item m="1" x="51"/>
        <item m="1" x="46"/>
        <item m="1" x="82"/>
        <item m="1" x="34"/>
        <item m="1" x="90"/>
        <item m="1" x="73"/>
        <item m="1" x="76"/>
        <item m="1" x="95"/>
        <item m="1" x="58"/>
        <item m="1" x="84"/>
        <item m="1" x="96"/>
        <item m="1" x="62"/>
        <item m="1" x="94"/>
        <item m="1" x="87"/>
        <item m="1" x="31"/>
        <item m="1" x="39"/>
        <item m="1" x="68"/>
        <item m="1" x="53"/>
        <item m="1" x="57"/>
        <item m="1" x="78"/>
        <item m="1" x="72"/>
        <item m="1" x="35"/>
        <item m="1" x="65"/>
        <item m="1" x="52"/>
        <item m="1" x="83"/>
        <item m="1" x="74"/>
        <item m="1" x="67"/>
        <item m="1" x="40"/>
        <item m="1" x="47"/>
        <item x="11"/>
        <item x="8"/>
        <item m="1" x="43"/>
        <item m="1" x="63"/>
        <item m="1" x="55"/>
        <item x="9"/>
        <item m="1" x="38"/>
        <item m="1" x="86"/>
        <item m="1" x="56"/>
        <item m="1" x="77"/>
        <item m="1" x="88"/>
        <item m="1" x="81"/>
        <item m="1" x="66"/>
        <item x="23"/>
        <item x="20"/>
        <item x="21"/>
        <item x="16"/>
        <item x="3"/>
        <item x="4"/>
        <item x="5"/>
        <item x="24"/>
        <item x="6"/>
        <item x="13"/>
        <item m="1" x="75"/>
        <item x="26"/>
        <item x="7"/>
        <item x="10"/>
        <item x="19"/>
        <item x="14"/>
        <item x="18"/>
        <item x="12"/>
        <item x="22"/>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numFmtId="164" showAll="0"/>
    <pivotField dragToRow="0" dragToCol="0" dragToPage="0" showAll="0" defaultSubtotal="0"/>
  </pivotFields>
  <rowFields count="1">
    <field x="2"/>
  </rowFields>
  <rowItems count="8">
    <i>
      <x v="3"/>
    </i>
    <i>
      <x v="4"/>
    </i>
    <i>
      <x v="5"/>
    </i>
    <i>
      <x v="78"/>
    </i>
    <i>
      <x v="85"/>
    </i>
    <i>
      <x v="89"/>
    </i>
    <i>
      <x v="96"/>
    </i>
    <i t="grand">
      <x/>
    </i>
  </rowItems>
  <colFields count="1">
    <field x="0"/>
  </colFields>
  <colItems count="3">
    <i>
      <x/>
    </i>
    <i>
      <x v="1"/>
    </i>
    <i>
      <x v="2"/>
    </i>
  </colItems>
  <dataFields count="1">
    <dataField name="Average of APM SM" fld="33" subtotal="average" baseField="2" baseItem="0"/>
  </dataFields>
  <formats count="1">
    <format dxfId="1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name="PivotTable1" cacheId="1" dataOnRows="1" applyNumberFormats="0" applyBorderFormats="0" applyFontFormats="0" applyPatternFormats="0" applyAlignmentFormats="0" applyWidthHeightFormats="1" dataCaption="Values" updatedVersion="6" minRefreshableVersion="3" useAutoFormatting="1" rowGrandTotals="0" colGrandTotals="0" itemPrintTitles="1" createdVersion="6" indent="0" showHeaders="0" outline="1" outlineData="1" multipleFieldFilters="0">
  <location ref="B4:K20" firstHeaderRow="0" firstDataRow="2" firstDataCol="1"/>
  <pivotFields count="36">
    <pivotField axis="axisCol" showAll="0" defaultSubtotal="0">
      <items count="3">
        <item sd="0" x="0"/>
        <item sd="0" x="1"/>
        <item x="2"/>
      </items>
      <extLst>
        <ext xmlns:x14="http://schemas.microsoft.com/office/spreadsheetml/2009/9/main" uri="{2946ED86-A175-432a-8AC1-64E0C546D7DE}">
          <x14:pivotField fillDownLabels="1"/>
        </ext>
      </extLst>
    </pivotField>
    <pivotField showAll="0" defaultSubtotal="0">
      <items count="16">
        <item h="1" m="1" x="14"/>
        <item h="1" m="1" x="8"/>
        <item h="1" m="1" x="15"/>
        <item h="1" m="1" x="4"/>
        <item h="1" m="1" x="9"/>
        <item h="1" m="1" x="10"/>
        <item h="1" m="1" x="5"/>
        <item h="1" m="1" x="11"/>
        <item h="1" m="1" x="13"/>
        <item h="1" m="1" x="12"/>
        <item h="1" m="1" x="6"/>
        <item h="1" m="1" x="7"/>
        <item h="1" x="0"/>
        <item h="1" x="2"/>
        <item h="1" x="1"/>
        <item x="3"/>
      </items>
      <extLst>
        <ext xmlns:x14="http://schemas.microsoft.com/office/spreadsheetml/2009/9/main" uri="{2946ED86-A175-432a-8AC1-64E0C546D7DE}">
          <x14:pivotField fillDownLabels="1"/>
        </ext>
      </extLst>
    </pivotField>
    <pivotField axis="axisCol" showAll="0" defaultSubtotal="0">
      <items count="97">
        <item x="17"/>
        <item x="0"/>
        <item x="15"/>
        <item x="28"/>
        <item x="25"/>
        <item x="27"/>
        <item x="1"/>
        <item x="2"/>
        <item m="1" x="41"/>
        <item m="1" x="79"/>
        <item m="1" x="33"/>
        <item m="1" x="44"/>
        <item m="1" x="59"/>
        <item m="1" x="54"/>
        <item m="1" x="36"/>
        <item m="1" x="32"/>
        <item m="1" x="70"/>
        <item m="1" x="85"/>
        <item m="1" x="29"/>
        <item m="1" x="49"/>
        <item m="1" x="91"/>
        <item m="1" x="30"/>
        <item m="1" x="64"/>
        <item m="1" x="48"/>
        <item m="1" x="42"/>
        <item m="1" x="61"/>
        <item m="1" x="37"/>
        <item m="1" x="93"/>
        <item m="1" x="80"/>
        <item m="1" x="71"/>
        <item m="1" x="92"/>
        <item m="1" x="45"/>
        <item m="1" x="60"/>
        <item m="1" x="89"/>
        <item m="1" x="50"/>
        <item m="1" x="69"/>
        <item m="1" x="51"/>
        <item m="1" x="46"/>
        <item m="1" x="82"/>
        <item m="1" x="34"/>
        <item m="1" x="90"/>
        <item m="1" x="73"/>
        <item m="1" x="76"/>
        <item m="1" x="95"/>
        <item m="1" x="58"/>
        <item m="1" x="84"/>
        <item m="1" x="96"/>
        <item m="1" x="62"/>
        <item m="1" x="94"/>
        <item m="1" x="87"/>
        <item m="1" x="31"/>
        <item m="1" x="39"/>
        <item m="1" x="68"/>
        <item m="1" x="53"/>
        <item m="1" x="57"/>
        <item m="1" x="78"/>
        <item m="1" x="72"/>
        <item m="1" x="35"/>
        <item m="1" x="65"/>
        <item m="1" x="52"/>
        <item m="1" x="83"/>
        <item m="1" x="74"/>
        <item m="1" x="67"/>
        <item m="1" x="40"/>
        <item m="1" x="47"/>
        <item x="11"/>
        <item x="8"/>
        <item m="1" x="43"/>
        <item m="1" x="63"/>
        <item m="1" x="55"/>
        <item x="9"/>
        <item m="1" x="38"/>
        <item m="1" x="86"/>
        <item m="1" x="56"/>
        <item m="1" x="77"/>
        <item m="1" x="88"/>
        <item m="1" x="81"/>
        <item m="1" x="66"/>
        <item x="23"/>
        <item x="20"/>
        <item x="21"/>
        <item x="16"/>
        <item x="3"/>
        <item x="4"/>
        <item x="5"/>
        <item x="24"/>
        <item x="6"/>
        <item x="13"/>
        <item m="1" x="75"/>
        <item x="26"/>
        <item x="7"/>
        <item x="10"/>
        <item x="19"/>
        <item x="14"/>
        <item x="18"/>
        <item x="12"/>
        <item x="22"/>
      </items>
      <extLst>
        <ext xmlns:x14="http://schemas.microsoft.com/office/spreadsheetml/2009/9/main" uri="{2946ED86-A175-432a-8AC1-64E0C546D7DE}">
          <x14:pivotField fillDownLabels="1"/>
        </ext>
      </extLst>
    </pivotField>
    <pivotField showAll="0" defaultSubtotal="0">
      <items count="12">
        <item x="6"/>
        <item x="4"/>
        <item x="10"/>
        <item x="7"/>
        <item x="11"/>
        <item x="2"/>
        <item x="9"/>
        <item x="8"/>
        <item x="1"/>
        <item x="5"/>
        <item x="3"/>
        <item x="0"/>
      </items>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ubtotalTop="0"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ubtotalTop="0"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s>
  <rowFields count="1">
    <field x="-2"/>
  </rowFields>
  <rowItems count="15">
    <i>
      <x/>
    </i>
    <i i="1">
      <x v="1"/>
    </i>
    <i i="2">
      <x v="2"/>
    </i>
    <i i="3">
      <x v="3"/>
    </i>
    <i i="4">
      <x v="4"/>
    </i>
    <i i="5">
      <x v="5"/>
    </i>
    <i i="6">
      <x v="6"/>
    </i>
    <i i="7">
      <x v="7"/>
    </i>
    <i i="8">
      <x v="8"/>
    </i>
    <i i="9">
      <x v="9"/>
    </i>
    <i i="10">
      <x v="10"/>
    </i>
    <i i="11">
      <x v="11"/>
    </i>
    <i i="12">
      <x v="12"/>
    </i>
    <i i="13">
      <x v="13"/>
    </i>
    <i i="14">
      <x v="14"/>
    </i>
  </rowItems>
  <colFields count="2">
    <field x="0"/>
    <field x="2"/>
  </colFields>
  <colItems count="9">
    <i>
      <x/>
    </i>
    <i>
      <x v="1"/>
    </i>
    <i>
      <x v="2"/>
      <x v="3"/>
    </i>
    <i r="1">
      <x v="4"/>
    </i>
    <i r="1">
      <x v="5"/>
    </i>
    <i r="1">
      <x v="78"/>
    </i>
    <i r="1">
      <x v="85"/>
    </i>
    <i r="1">
      <x v="89"/>
    </i>
    <i r="1">
      <x v="96"/>
    </i>
  </colItems>
  <dataFields count="15">
    <dataField name="Sum of DBH PPh" fld="11" baseField="0" baseItem="0"/>
    <dataField name="Sum of DBH PBB" fld="12" baseField="0" baseItem="0"/>
    <dataField name="Sum of DBH CHT" fld="34" baseField="2" baseItem="0"/>
    <dataField name="Sum of DBH SDA Migas" fld="13" baseField="0" baseItem="0"/>
    <dataField name="Sum of DBH SDA Minerba" fld="14" baseField="0" baseItem="0"/>
    <dataField name="Sum of DBH SDA Kehutanan" fld="15" baseField="0" baseItem="0"/>
    <dataField name="Sum of DBH SDA Perikanan" fld="16" baseField="0" baseItem="0"/>
    <dataField name="Sum of DBH SDA Panas Bumi" fld="17" baseField="0" baseItem="0"/>
    <dataField name="Sum of DAU" fld="8" baseField="0" baseItem="0"/>
    <dataField name="Sum of DAK Fisik Reguler" fld="4" baseField="2" baseItem="0"/>
    <dataField name="Sum of DAK Fisik Penugasan" fld="5" baseField="0" baseItem="0"/>
    <dataField name="Sum of DAK Fisik Afirmasi" fld="6" baseField="0" baseItem="0"/>
    <dataField name="Sum of DAK Non Fisik" fld="7" baseField="0" baseItem="0"/>
    <dataField name="Sum of DID" fld="9" baseField="2" baseItem="0"/>
    <dataField name="Sum of Dana Desa" fld="10" baseField="0" baseItem="0"/>
  </dataFields>
  <formats count="5">
    <format dxfId="4">
      <pivotArea outline="0" collapsedLevelsAreSubtotals="1" fieldPosition="0"/>
    </format>
    <format dxfId="3">
      <pivotArea collapsedLevelsAreSubtotals="1" fieldPosition="0">
        <references count="1">
          <reference field="4294967294" count="1">
            <x v="14"/>
          </reference>
        </references>
      </pivotArea>
    </format>
    <format dxfId="2">
      <pivotArea dataOnly="0" labelOnly="1" outline="0" fieldPosition="0">
        <references count="1">
          <reference field="4294967294" count="1">
            <x v="14"/>
          </reference>
        </references>
      </pivotArea>
    </format>
    <format dxfId="1">
      <pivotArea dataOnly="0" labelOnly="1" fieldPosition="0">
        <references count="1">
          <reference field="0" count="0"/>
        </references>
      </pivotArea>
    </format>
    <format dxfId="0">
      <pivotArea dataOnly="0" labelOnly="1" fieldPosition="0">
        <references count="1">
          <reference field="0" count="0"/>
        </references>
      </pivotArea>
    </format>
  </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Daerah_Pemilihan" sourceName="Daerah Pemilihan">
  <pivotTables>
    <pivotTable tabId="11" name="PivotTable2"/>
    <pivotTable tabId="9" name="PivotTable4"/>
    <pivotTable tabId="10" name="PivotTable3"/>
    <pivotTable tabId="6" name="PivotTable4"/>
    <pivotTable tabId="7" name="PivotTable5"/>
    <pivotTable tabId="5" name="PivotTable3"/>
    <pivotTable tabId="3" name="PivotTable5"/>
    <pivotTable tabId="4" name="PivotTable6"/>
    <pivotTable tabId="7" name="PivotTable7"/>
    <pivotTable tabId="7" name="PivotTable8"/>
    <pivotTable tabId="7" name="PivotTable9"/>
    <pivotTable tabId="7" name="PivotTable10"/>
    <pivotTable tabId="7" name="PivotTable11"/>
    <pivotTable tabId="7" name="PivotTable12"/>
    <pivotTable tabId="12" name="PivotTable13"/>
    <pivotTable tabId="15" name="PivotTable6"/>
    <pivotTable tabId="15" name="PivotTable7"/>
    <pivotTable tabId="12" name="PivotTable1"/>
    <pivotTable tabId="12" name="PivotTable4"/>
    <pivotTable tabId="12" name="PivotTable9"/>
    <pivotTable tabId="12" name="PivotTable12"/>
    <pivotTable tabId="12" name="PivotTable15"/>
    <pivotTable tabId="15" name="PivotTable19"/>
    <pivotTable tabId="19" name="PivotTable1"/>
    <pivotTable tabId="7" name="PivotTable2"/>
    <pivotTable tabId="18" name="PivotTable18"/>
    <pivotTable tabId="18" name="PivotTable3"/>
    <pivotTable tabId="18" name="PivotTable4"/>
    <pivotTable tabId="20" name="PivotTable9"/>
    <pivotTable tabId="20" name="PivotTable10"/>
    <pivotTable tabId="20" name="PivotTable11"/>
    <pivotTable tabId="20" name="PivotTable12"/>
    <pivotTable tabId="20" name="PivotTable13"/>
    <pivotTable tabId="20" name="PivotTable14"/>
    <pivotTable tabId="20" name="PivotTable15"/>
  </pivotTables>
  <data>
    <tabular pivotCacheId="1508825348">
      <items count="16">
        <i x="0"/>
        <i x="2"/>
        <i x="1"/>
        <i x="3" s="1"/>
        <i x="14" nd="1"/>
        <i x="8" nd="1"/>
        <i x="15" nd="1"/>
        <i x="4" nd="1"/>
        <i x="9" nd="1"/>
        <i x="10" nd="1"/>
        <i x="5" nd="1"/>
        <i x="11" nd="1"/>
        <i x="13" nd="1"/>
        <i x="12" nd="1"/>
        <i x="6" nd="1"/>
        <i x="7"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Bidang" sourceName="Bidang">
  <pivotTables>
    <pivotTable tabId="11" name="PivotTable2"/>
    <pivotTable tabId="9" name="PivotTable4"/>
    <pivotTable tabId="10" name="PivotTable3"/>
    <pivotTable tabId="3" name="PivotTable5"/>
    <pivotTable tabId="6" name="PivotTable4"/>
    <pivotTable tabId="4" name="PivotTable6"/>
    <pivotTable tabId="7" name="PivotTable10"/>
    <pivotTable tabId="7" name="PivotTable11"/>
    <pivotTable tabId="7" name="PivotTable12"/>
    <pivotTable tabId="7" name="PivotTable5"/>
    <pivotTable tabId="7" name="PivotTable7"/>
    <pivotTable tabId="7" name="PivotTable8"/>
    <pivotTable tabId="7" name="PivotTable9"/>
    <pivotTable tabId="5" name="PivotTable3"/>
    <pivotTable tabId="12" name="PivotTable13"/>
    <pivotTable tabId="15" name="PivotTable6"/>
    <pivotTable tabId="15" name="PivotTable7"/>
    <pivotTable tabId="12" name="PivotTable1"/>
    <pivotTable tabId="12" name="PivotTable4"/>
    <pivotTable tabId="12" name="PivotTable9"/>
    <pivotTable tabId="12" name="PivotTable12"/>
    <pivotTable tabId="12" name="PivotTable15"/>
    <pivotTable tabId="15" name="PivotTable19"/>
    <pivotTable tabId="19" name="PivotTable1"/>
    <pivotTable tabId="7" name="PivotTable2"/>
    <pivotTable tabId="18" name="PivotTable18"/>
    <pivotTable tabId="18" name="PivotTable3"/>
    <pivotTable tabId="18" name="PivotTable4"/>
    <pivotTable tabId="20" name="PivotTable9"/>
    <pivotTable tabId="20" name="PivotTable10"/>
    <pivotTable tabId="20" name="PivotTable11"/>
    <pivotTable tabId="20" name="PivotTable12"/>
    <pivotTable tabId="20" name="PivotTable13"/>
    <pivotTable tabId="20" name="PivotTable14"/>
    <pivotTable tabId="20" name="PivotTable15"/>
  </pivotTables>
  <data>
    <tabular pivotCacheId="1508825348">
      <items count="12">
        <i x="6" s="1"/>
        <i x="4" s="1"/>
        <i x="10" s="1"/>
        <i x="7" s="1"/>
        <i x="11" s="1"/>
        <i x="2" s="1"/>
        <i x="9" s="1"/>
        <i x="8" s="1"/>
        <i x="1" s="1"/>
        <i x="5" s="1"/>
        <i x="3"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Tahun" sourceName="Tahun">
  <pivotTables>
    <pivotTable tabId="11" name="PivotTable2"/>
    <pivotTable tabId="9" name="PivotTable4"/>
    <pivotTable tabId="10" name="PivotTable3"/>
    <pivotTable tabId="3" name="PivotTable5"/>
    <pivotTable tabId="6" name="PivotTable4"/>
    <pivotTable tabId="4" name="PivotTable6"/>
    <pivotTable tabId="7" name="PivotTable10"/>
    <pivotTable tabId="7" name="PivotTable11"/>
    <pivotTable tabId="7" name="PivotTable12"/>
    <pivotTable tabId="7" name="PivotTable5"/>
    <pivotTable tabId="7" name="PivotTable7"/>
    <pivotTable tabId="7" name="PivotTable8"/>
    <pivotTable tabId="7" name="PivotTable9"/>
    <pivotTable tabId="5" name="PivotTable3"/>
    <pivotTable tabId="12" name="PivotTable13"/>
    <pivotTable tabId="15" name="PivotTable6"/>
    <pivotTable tabId="15" name="PivotTable7"/>
    <pivotTable tabId="12" name="PivotTable1"/>
    <pivotTable tabId="12" name="PivotTable4"/>
    <pivotTable tabId="12" name="PivotTable9"/>
    <pivotTable tabId="12" name="PivotTable12"/>
    <pivotTable tabId="12" name="PivotTable15"/>
    <pivotTable tabId="15" name="PivotTable19"/>
    <pivotTable tabId="19" name="PivotTable1"/>
    <pivotTable tabId="7" name="PivotTable2"/>
    <pivotTable tabId="18" name="PivotTable18"/>
    <pivotTable tabId="18" name="PivotTable3"/>
    <pivotTable tabId="18" name="PivotTable4"/>
    <pivotTable tabId="20" name="PivotTable9"/>
    <pivotTable tabId="20" name="PivotTable10"/>
    <pivotTable tabId="20" name="PivotTable11"/>
    <pivotTable tabId="20" name="PivotTable12"/>
    <pivotTable tabId="20" name="PivotTable13"/>
    <pivotTable tabId="20" name="PivotTable14"/>
    <pivotTable tabId="20" name="PivotTable15"/>
  </pivotTables>
  <data>
    <tabular pivotCacheId="1508825348">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Daerah Pemilihan" cache="Slicer_Daerah_Pemilihan" caption="Daerah Pemilihan" style="SlicerStyleLight4" rowHeight="241300"/>
  <slicer name="Bidang" cache="Slicer_Bidang" caption="Bidang" rowHeight="241300"/>
  <slicer name="Tahun" cache="Slicer_Tahun" caption="Tahun" rowHeight="241300"/>
</slicers>
</file>

<file path=xl/tables/table1.xml><?xml version="1.0" encoding="utf-8"?>
<table xmlns="http://schemas.openxmlformats.org/spreadsheetml/2006/main" id="1" name="Papua" displayName="Papua" ref="A1:AI1016" totalsRowShown="0" headerRowDxfId="72" dataDxfId="71" headerRowCellStyle="Comma" dataCellStyle="Comma">
  <autoFilter ref="A1:AI1016"/>
  <tableColumns count="35">
    <tableColumn id="1" name="Tahun" dataDxfId="70" dataCellStyle="Comma"/>
    <tableColumn id="2" name="Daerah Pemilihan" dataDxfId="69" dataCellStyle="Comma"/>
    <tableColumn id="3" name="Nama Daerah" dataDxfId="68" dataCellStyle="Comma"/>
    <tableColumn id="4" name="Bidang" dataDxfId="67" dataCellStyle="Comma"/>
    <tableColumn id="5" name="DAK Fisik Reguler" dataDxfId="66" dataCellStyle="Comma"/>
    <tableColumn id="6" name="DAK Fisik Penugasan" dataDxfId="65" dataCellStyle="Comma"/>
    <tableColumn id="7" name="DAK Fisik Afirmasi" dataDxfId="64" dataCellStyle="Comma"/>
    <tableColumn id="8" name="DAK Non Fisik" dataDxfId="63" dataCellStyle="Comma"/>
    <tableColumn id="9" name="DAU" dataDxfId="62" dataCellStyle="Comma"/>
    <tableColumn id="10" name="DID" dataDxfId="61" dataCellStyle="Comma"/>
    <tableColumn id="11" name="Dana Desa" dataDxfId="60" dataCellStyle="Comma"/>
    <tableColumn id="12" name="DBH PPh" dataDxfId="59" dataCellStyle="Comma"/>
    <tableColumn id="13" name="DBH PBB" dataDxfId="58" dataCellStyle="Comma"/>
    <tableColumn id="14" name="DBH SDA Migas" dataDxfId="57" dataCellStyle="Comma"/>
    <tableColumn id="15" name="DBH SDA Minerba" dataDxfId="56" dataCellStyle="Comma"/>
    <tableColumn id="16" name="DBH SDA Kehutanan" dataDxfId="55" dataCellStyle="Comma"/>
    <tableColumn id="17" name="DBH SDA Perikanan" dataDxfId="54" dataCellStyle="Comma"/>
    <tableColumn id="18" name="DBH SDA Panas Bumi" dataDxfId="53" dataCellStyle="Comma"/>
    <tableColumn id="19" name="IPM (%)" dataDxfId="52" dataCellStyle="Comma"/>
    <tableColumn id="20" name="AHH (thn)" dataDxfId="51" dataCellStyle="Comma"/>
    <tableColumn id="21" name="HLS (thn)" dataDxfId="50" dataCellStyle="Comma"/>
    <tableColumn id="22" name="RLS (thn)" dataDxfId="49" dataCellStyle="Comma"/>
    <tableColumn id="23" name="Pengeluaran per Kapita (Rp 000)" dataDxfId="48" dataCellStyle="Comma"/>
    <tableColumn id="24" name="TPT (%)" dataDxfId="47" dataCellStyle="Comma"/>
    <tableColumn id="25" name="TPAK (%)" dataDxfId="46" dataCellStyle="Comma"/>
    <tableColumn id="26" name="Jml. Pend. Miskin (ribu jiwa)" dataDxfId="45" dataCellStyle="Comma"/>
    <tableColumn id="27" name="% Pend. Miskin" dataDxfId="44" dataCellStyle="Comma"/>
    <tableColumn id="28" name="APK PAUD" dataDxfId="43" dataCellStyle="Comma"/>
    <tableColumn id="29" name="APK SD" dataDxfId="42" dataCellStyle="Comma"/>
    <tableColumn id="30" name="APK SMP" dataDxfId="41" dataCellStyle="Comma"/>
    <tableColumn id="31" name="APK SMA" dataDxfId="40" dataCellStyle="Comma"/>
    <tableColumn id="32" name="APM SD" dataDxfId="39" dataCellStyle="Comma"/>
    <tableColumn id="33" name="APM SMP" dataDxfId="38" dataCellStyle="Comma"/>
    <tableColumn id="34" name="APM SM" dataDxfId="37" dataCellStyle="Comma"/>
    <tableColumn id="35" name="DBH CHT" dataDxfId="36" dataCellStyle="Comma"/>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8" Type="http://schemas.openxmlformats.org/officeDocument/2006/relationships/pivotTable" Target="../pivotTables/pivotTable15.xml"/><Relationship Id="rId3" Type="http://schemas.openxmlformats.org/officeDocument/2006/relationships/pivotTable" Target="../pivotTables/pivotTable10.xml"/><Relationship Id="rId7" Type="http://schemas.openxmlformats.org/officeDocument/2006/relationships/pivotTable" Target="../pivotTables/pivotTable14.xml"/><Relationship Id="rId2" Type="http://schemas.openxmlformats.org/officeDocument/2006/relationships/pivotTable" Target="../pivotTables/pivotTable9.xml"/><Relationship Id="rId1" Type="http://schemas.openxmlformats.org/officeDocument/2006/relationships/pivotTable" Target="../pivotTables/pivotTable8.xml"/><Relationship Id="rId6" Type="http://schemas.openxmlformats.org/officeDocument/2006/relationships/pivotTable" Target="../pivotTables/pivotTable13.xml"/><Relationship Id="rId5" Type="http://schemas.openxmlformats.org/officeDocument/2006/relationships/pivotTable" Target="../pivotTables/pivotTable12.xml"/><Relationship Id="rId4" Type="http://schemas.openxmlformats.org/officeDocument/2006/relationships/pivotTable" Target="../pivotTables/pivotTable11.xml"/></Relationships>
</file>

<file path=xl/worksheets/_rels/sheet11.xml.rels><?xml version="1.0" encoding="UTF-8" standalone="yes"?>
<Relationships xmlns="http://schemas.openxmlformats.org/package/2006/relationships"><Relationship Id="rId3" Type="http://schemas.openxmlformats.org/officeDocument/2006/relationships/pivotTable" Target="../pivotTables/pivotTable18.xml"/><Relationship Id="rId7" Type="http://schemas.openxmlformats.org/officeDocument/2006/relationships/printerSettings" Target="../printerSettings/printerSettings2.bin"/><Relationship Id="rId2" Type="http://schemas.openxmlformats.org/officeDocument/2006/relationships/pivotTable" Target="../pivotTables/pivotTable17.xml"/><Relationship Id="rId1" Type="http://schemas.openxmlformats.org/officeDocument/2006/relationships/pivotTable" Target="../pivotTables/pivotTable16.xml"/><Relationship Id="rId6" Type="http://schemas.openxmlformats.org/officeDocument/2006/relationships/pivotTable" Target="../pivotTables/pivotTable21.xml"/><Relationship Id="rId5" Type="http://schemas.openxmlformats.org/officeDocument/2006/relationships/pivotTable" Target="../pivotTables/pivotTable20.xml"/><Relationship Id="rId4" Type="http://schemas.openxmlformats.org/officeDocument/2006/relationships/pivotTable" Target="../pivotTables/pivotTable19.xml"/></Relationships>
</file>

<file path=xl/worksheets/_rels/sheet12.xml.rels><?xml version="1.0" encoding="UTF-8" standalone="yes"?>
<Relationships xmlns="http://schemas.openxmlformats.org/package/2006/relationships"><Relationship Id="rId3" Type="http://schemas.openxmlformats.org/officeDocument/2006/relationships/pivotTable" Target="../pivotTables/pivotTable24.xml"/><Relationship Id="rId2" Type="http://schemas.openxmlformats.org/officeDocument/2006/relationships/pivotTable" Target="../pivotTables/pivotTable23.xml"/><Relationship Id="rId1" Type="http://schemas.openxmlformats.org/officeDocument/2006/relationships/pivotTable" Target="../pivotTables/pivotTable22.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27.xml"/><Relationship Id="rId2" Type="http://schemas.openxmlformats.org/officeDocument/2006/relationships/pivotTable" Target="../pivotTables/pivotTable26.xml"/><Relationship Id="rId1" Type="http://schemas.openxmlformats.org/officeDocument/2006/relationships/pivotTable" Target="../pivotTables/pivotTable25.xml"/></Relationships>
</file>

<file path=xl/worksheets/_rels/sheet14.xml.rels><?xml version="1.0" encoding="UTF-8" standalone="yes"?>
<Relationships xmlns="http://schemas.openxmlformats.org/package/2006/relationships"><Relationship Id="rId3" Type="http://schemas.openxmlformats.org/officeDocument/2006/relationships/pivotTable" Target="../pivotTables/pivotTable30.xml"/><Relationship Id="rId7" Type="http://schemas.openxmlformats.org/officeDocument/2006/relationships/pivotTable" Target="../pivotTables/pivotTable34.xml"/><Relationship Id="rId2" Type="http://schemas.openxmlformats.org/officeDocument/2006/relationships/pivotTable" Target="../pivotTables/pivotTable29.xml"/><Relationship Id="rId1" Type="http://schemas.openxmlformats.org/officeDocument/2006/relationships/pivotTable" Target="../pivotTables/pivotTable28.xml"/><Relationship Id="rId6" Type="http://schemas.openxmlformats.org/officeDocument/2006/relationships/pivotTable" Target="../pivotTables/pivotTable33.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5.xml"/></Relationships>
</file>

<file path=xl/worksheets/_rels/sheet1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3"/>
  <sheetViews>
    <sheetView showGridLines="0" topLeftCell="A437" workbookViewId="0">
      <selection activeCell="C445" sqref="C445:C473"/>
    </sheetView>
  </sheetViews>
  <sheetFormatPr defaultRowHeight="15"/>
  <cols>
    <col min="1" max="1" width="14.5703125" bestFit="1" customWidth="1"/>
    <col min="2" max="2" width="22.140625" bestFit="1" customWidth="1"/>
  </cols>
  <sheetData>
    <row r="1" spans="1:3">
      <c r="A1" s="1" t="s">
        <v>0</v>
      </c>
      <c r="B1" s="1" t="s">
        <v>1</v>
      </c>
      <c r="C1" s="1" t="s">
        <v>2</v>
      </c>
    </row>
    <row r="2" spans="1:3">
      <c r="A2" s="1"/>
      <c r="B2" s="1" t="s">
        <v>3</v>
      </c>
      <c r="C2" s="1" t="s">
        <v>4</v>
      </c>
    </row>
    <row r="3" spans="1:3">
      <c r="A3" s="1" t="s">
        <v>5</v>
      </c>
      <c r="B3" s="1" t="s">
        <v>3</v>
      </c>
      <c r="C3" s="1" t="s">
        <v>6</v>
      </c>
    </row>
    <row r="4" spans="1:3">
      <c r="A4" s="1" t="s">
        <v>5</v>
      </c>
      <c r="B4" s="1" t="s">
        <v>3</v>
      </c>
      <c r="C4" s="1" t="s">
        <v>7</v>
      </c>
    </row>
    <row r="5" spans="1:3">
      <c r="A5" s="1" t="s">
        <v>5</v>
      </c>
      <c r="B5" s="1" t="s">
        <v>3</v>
      </c>
      <c r="C5" s="1" t="s">
        <v>8</v>
      </c>
    </row>
    <row r="6" spans="1:3">
      <c r="A6" s="1" t="s">
        <v>5</v>
      </c>
      <c r="B6" s="1" t="s">
        <v>3</v>
      </c>
      <c r="C6" s="1" t="s">
        <v>9</v>
      </c>
    </row>
    <row r="7" spans="1:3">
      <c r="A7" s="1" t="s">
        <v>10</v>
      </c>
      <c r="B7" s="1" t="s">
        <v>3</v>
      </c>
      <c r="C7" s="1" t="s">
        <v>11</v>
      </c>
    </row>
    <row r="8" spans="1:3">
      <c r="A8" s="1" t="s">
        <v>5</v>
      </c>
      <c r="B8" s="1" t="s">
        <v>3</v>
      </c>
      <c r="C8" s="1" t="s">
        <v>12</v>
      </c>
    </row>
    <row r="9" spans="1:3">
      <c r="A9" s="1" t="s">
        <v>10</v>
      </c>
      <c r="B9" s="1" t="s">
        <v>3</v>
      </c>
      <c r="C9" s="1" t="s">
        <v>13</v>
      </c>
    </row>
    <row r="10" spans="1:3">
      <c r="A10" s="1" t="s">
        <v>10</v>
      </c>
      <c r="B10" s="1" t="s">
        <v>3</v>
      </c>
      <c r="C10" s="1" t="s">
        <v>14</v>
      </c>
    </row>
    <row r="11" spans="1:3">
      <c r="A11" s="1" t="s">
        <v>10</v>
      </c>
      <c r="B11" s="1" t="s">
        <v>3</v>
      </c>
      <c r="C11" s="1" t="s">
        <v>15</v>
      </c>
    </row>
    <row r="12" spans="1:3">
      <c r="A12" s="1" t="s">
        <v>5</v>
      </c>
      <c r="B12" s="1" t="s">
        <v>3</v>
      </c>
      <c r="C12" s="1" t="s">
        <v>16</v>
      </c>
    </row>
    <row r="13" spans="1:3">
      <c r="A13" s="1" t="s">
        <v>5</v>
      </c>
      <c r="B13" s="1" t="s">
        <v>3</v>
      </c>
      <c r="C13" s="1" t="s">
        <v>17</v>
      </c>
    </row>
    <row r="14" spans="1:3">
      <c r="A14" s="1" t="s">
        <v>5</v>
      </c>
      <c r="B14" s="1" t="s">
        <v>3</v>
      </c>
      <c r="C14" s="1" t="s">
        <v>18</v>
      </c>
    </row>
    <row r="15" spans="1:3">
      <c r="A15" s="1" t="s">
        <v>5</v>
      </c>
      <c r="B15" s="1" t="s">
        <v>3</v>
      </c>
      <c r="C15" s="1" t="s">
        <v>19</v>
      </c>
    </row>
    <row r="16" spans="1:3">
      <c r="A16" s="1" t="s">
        <v>10</v>
      </c>
      <c r="B16" s="1" t="s">
        <v>3</v>
      </c>
      <c r="C16" s="1" t="s">
        <v>20</v>
      </c>
    </row>
    <row r="17" spans="1:3">
      <c r="A17" s="1" t="s">
        <v>10</v>
      </c>
      <c r="B17" s="1" t="s">
        <v>3</v>
      </c>
      <c r="C17" s="1" t="s">
        <v>21</v>
      </c>
    </row>
    <row r="18" spans="1:3">
      <c r="A18" s="1" t="s">
        <v>5</v>
      </c>
      <c r="B18" s="1" t="s">
        <v>3</v>
      </c>
      <c r="C18" s="1" t="s">
        <v>22</v>
      </c>
    </row>
    <row r="19" spans="1:3">
      <c r="A19" s="1" t="s">
        <v>5</v>
      </c>
      <c r="B19" s="1" t="s">
        <v>3</v>
      </c>
      <c r="C19" s="1" t="s">
        <v>23</v>
      </c>
    </row>
    <row r="20" spans="1:3">
      <c r="A20" s="1" t="s">
        <v>5</v>
      </c>
      <c r="B20" s="1" t="s">
        <v>3</v>
      </c>
      <c r="C20" s="1" t="s">
        <v>24</v>
      </c>
    </row>
    <row r="21" spans="1:3">
      <c r="A21" s="1" t="s">
        <v>5</v>
      </c>
      <c r="B21" s="1" t="s">
        <v>3</v>
      </c>
      <c r="C21" s="1" t="s">
        <v>25</v>
      </c>
    </row>
    <row r="22" spans="1:3">
      <c r="A22" s="1" t="s">
        <v>10</v>
      </c>
      <c r="B22" s="1" t="s">
        <v>3</v>
      </c>
      <c r="C22" s="1" t="s">
        <v>26</v>
      </c>
    </row>
    <row r="23" spans="1:3">
      <c r="A23" s="1" t="s">
        <v>10</v>
      </c>
      <c r="B23" s="1" t="s">
        <v>3</v>
      </c>
      <c r="C23" s="1" t="s">
        <v>27</v>
      </c>
    </row>
    <row r="24" spans="1:3">
      <c r="A24" s="1" t="s">
        <v>5</v>
      </c>
      <c r="B24" s="1" t="s">
        <v>3</v>
      </c>
      <c r="C24" s="1" t="s">
        <v>28</v>
      </c>
    </row>
    <row r="25" spans="1:3">
      <c r="A25" s="1" t="s">
        <v>5</v>
      </c>
      <c r="B25" s="1" t="s">
        <v>3</v>
      </c>
      <c r="C25" s="1" t="s">
        <v>29</v>
      </c>
    </row>
    <row r="26" spans="1:3">
      <c r="A26" s="1"/>
      <c r="B26" s="1" t="s">
        <v>30</v>
      </c>
      <c r="C26" s="1" t="s">
        <v>31</v>
      </c>
    </row>
    <row r="27" spans="1:3">
      <c r="A27" s="1" t="s">
        <v>32</v>
      </c>
      <c r="B27" s="1" t="s">
        <v>30</v>
      </c>
      <c r="C27" s="1" t="s">
        <v>33</v>
      </c>
    </row>
    <row r="28" spans="1:3">
      <c r="A28" s="1" t="s">
        <v>32</v>
      </c>
      <c r="B28" s="1" t="s">
        <v>30</v>
      </c>
      <c r="C28" s="1" t="s">
        <v>34</v>
      </c>
    </row>
    <row r="29" spans="1:3">
      <c r="A29" s="1" t="s">
        <v>35</v>
      </c>
      <c r="B29" s="1" t="s">
        <v>30</v>
      </c>
      <c r="C29" s="1" t="s">
        <v>36</v>
      </c>
    </row>
    <row r="30" spans="1:3">
      <c r="A30" s="1" t="s">
        <v>32</v>
      </c>
      <c r="B30" s="1" t="s">
        <v>30</v>
      </c>
      <c r="C30" s="1" t="s">
        <v>37</v>
      </c>
    </row>
    <row r="31" spans="1:3">
      <c r="A31" s="1" t="s">
        <v>38</v>
      </c>
      <c r="B31" s="1" t="s">
        <v>30</v>
      </c>
      <c r="C31" s="1" t="s">
        <v>39</v>
      </c>
    </row>
    <row r="32" spans="1:3">
      <c r="A32" s="1" t="s">
        <v>32</v>
      </c>
      <c r="B32" s="1" t="s">
        <v>30</v>
      </c>
      <c r="C32" s="1" t="s">
        <v>40</v>
      </c>
    </row>
    <row r="33" spans="1:3">
      <c r="A33" s="1" t="s">
        <v>38</v>
      </c>
      <c r="B33" s="1" t="s">
        <v>30</v>
      </c>
      <c r="C33" s="1" t="s">
        <v>41</v>
      </c>
    </row>
    <row r="34" spans="1:3">
      <c r="A34" s="1" t="s">
        <v>38</v>
      </c>
      <c r="B34" s="1" t="s">
        <v>30</v>
      </c>
      <c r="C34" s="1" t="s">
        <v>42</v>
      </c>
    </row>
    <row r="35" spans="1:3">
      <c r="A35" s="1" t="s">
        <v>32</v>
      </c>
      <c r="B35" s="1" t="s">
        <v>30</v>
      </c>
      <c r="C35" s="1" t="s">
        <v>43</v>
      </c>
    </row>
    <row r="36" spans="1:3">
      <c r="A36" s="1" t="s">
        <v>38</v>
      </c>
      <c r="B36" s="1" t="s">
        <v>30</v>
      </c>
      <c r="C36" s="1" t="s">
        <v>44</v>
      </c>
    </row>
    <row r="37" spans="1:3">
      <c r="A37" s="1" t="s">
        <v>38</v>
      </c>
      <c r="B37" s="1" t="s">
        <v>30</v>
      </c>
      <c r="C37" s="1" t="s">
        <v>45</v>
      </c>
    </row>
    <row r="38" spans="1:3">
      <c r="A38" s="1" t="s">
        <v>38</v>
      </c>
      <c r="B38" s="1" t="s">
        <v>30</v>
      </c>
      <c r="C38" s="1" t="s">
        <v>46</v>
      </c>
    </row>
    <row r="39" spans="1:3">
      <c r="A39" s="1" t="s">
        <v>38</v>
      </c>
      <c r="B39" s="1" t="s">
        <v>30</v>
      </c>
      <c r="C39" s="1" t="s">
        <v>47</v>
      </c>
    </row>
    <row r="40" spans="1:3">
      <c r="A40" s="1" t="s">
        <v>32</v>
      </c>
      <c r="B40" s="1" t="s">
        <v>30</v>
      </c>
      <c r="C40" s="1" t="s">
        <v>48</v>
      </c>
    </row>
    <row r="41" spans="1:3">
      <c r="A41" s="1" t="s">
        <v>35</v>
      </c>
      <c r="B41" s="1" t="s">
        <v>30</v>
      </c>
      <c r="C41" s="1" t="s">
        <v>49</v>
      </c>
    </row>
    <row r="42" spans="1:3">
      <c r="A42" s="1" t="s">
        <v>32</v>
      </c>
      <c r="B42" s="1" t="s">
        <v>30</v>
      </c>
      <c r="C42" s="1" t="s">
        <v>50</v>
      </c>
    </row>
    <row r="43" spans="1:3">
      <c r="A43" s="1" t="s">
        <v>38</v>
      </c>
      <c r="B43" s="1" t="s">
        <v>30</v>
      </c>
      <c r="C43" s="1" t="s">
        <v>51</v>
      </c>
    </row>
    <row r="44" spans="1:3">
      <c r="A44" s="1" t="s">
        <v>32</v>
      </c>
      <c r="B44" s="1" t="s">
        <v>30</v>
      </c>
      <c r="C44" s="1" t="s">
        <v>52</v>
      </c>
    </row>
    <row r="45" spans="1:3">
      <c r="A45" s="1" t="s">
        <v>35</v>
      </c>
      <c r="B45" s="1" t="s">
        <v>30</v>
      </c>
      <c r="C45" s="1" t="s">
        <v>53</v>
      </c>
    </row>
    <row r="46" spans="1:3">
      <c r="A46" s="1" t="s">
        <v>38</v>
      </c>
      <c r="B46" s="1" t="s">
        <v>30</v>
      </c>
      <c r="C46" s="1" t="s">
        <v>54</v>
      </c>
    </row>
    <row r="47" spans="1:3">
      <c r="A47" s="1" t="s">
        <v>32</v>
      </c>
      <c r="B47" s="1" t="s">
        <v>30</v>
      </c>
      <c r="C47" s="1" t="s">
        <v>55</v>
      </c>
    </row>
    <row r="48" spans="1:3">
      <c r="A48" s="1" t="s">
        <v>38</v>
      </c>
      <c r="B48" s="1" t="s">
        <v>30</v>
      </c>
      <c r="C48" s="1" t="s">
        <v>56</v>
      </c>
    </row>
    <row r="49" spans="1:3">
      <c r="A49" s="1" t="s">
        <v>38</v>
      </c>
      <c r="B49" s="1" t="s">
        <v>30</v>
      </c>
      <c r="C49" s="1" t="s">
        <v>57</v>
      </c>
    </row>
    <row r="50" spans="1:3">
      <c r="A50" s="1" t="s">
        <v>35</v>
      </c>
      <c r="B50" s="1" t="s">
        <v>30</v>
      </c>
      <c r="C50" s="1" t="s">
        <v>58</v>
      </c>
    </row>
    <row r="51" spans="1:3">
      <c r="A51" s="1" t="s">
        <v>38</v>
      </c>
      <c r="B51" s="1" t="s">
        <v>30</v>
      </c>
      <c r="C51" s="1" t="s">
        <v>59</v>
      </c>
    </row>
    <row r="52" spans="1:3">
      <c r="A52" s="1" t="s">
        <v>32</v>
      </c>
      <c r="B52" s="1" t="s">
        <v>30</v>
      </c>
      <c r="C52" s="1" t="s">
        <v>60</v>
      </c>
    </row>
    <row r="53" spans="1:3">
      <c r="A53" s="1" t="s">
        <v>38</v>
      </c>
      <c r="B53" s="1" t="s">
        <v>30</v>
      </c>
      <c r="C53" s="1" t="s">
        <v>61</v>
      </c>
    </row>
    <row r="54" spans="1:3">
      <c r="A54" s="1" t="s">
        <v>38</v>
      </c>
      <c r="B54" s="1" t="s">
        <v>30</v>
      </c>
      <c r="C54" s="1" t="s">
        <v>62</v>
      </c>
    </row>
    <row r="55" spans="1:3">
      <c r="A55" s="1" t="s">
        <v>38</v>
      </c>
      <c r="B55" s="1" t="s">
        <v>30</v>
      </c>
      <c r="C55" s="1" t="s">
        <v>63</v>
      </c>
    </row>
    <row r="56" spans="1:3">
      <c r="A56" s="1" t="s">
        <v>38</v>
      </c>
      <c r="B56" s="1" t="s">
        <v>30</v>
      </c>
      <c r="C56" s="1" t="s">
        <v>64</v>
      </c>
    </row>
    <row r="57" spans="1:3">
      <c r="A57" s="1" t="s">
        <v>38</v>
      </c>
      <c r="B57" s="1" t="s">
        <v>30</v>
      </c>
      <c r="C57" s="1" t="s">
        <v>65</v>
      </c>
    </row>
    <row r="58" spans="1:3">
      <c r="A58" s="1" t="s">
        <v>38</v>
      </c>
      <c r="B58" s="1" t="s">
        <v>30</v>
      </c>
      <c r="C58" s="1" t="s">
        <v>66</v>
      </c>
    </row>
    <row r="59" spans="1:3">
      <c r="A59" s="1" t="s">
        <v>38</v>
      </c>
      <c r="B59" s="1" t="s">
        <v>30</v>
      </c>
      <c r="C59" s="1" t="s">
        <v>67</v>
      </c>
    </row>
    <row r="60" spans="1:3">
      <c r="A60" s="1"/>
      <c r="B60" s="1" t="s">
        <v>68</v>
      </c>
      <c r="C60" s="1" t="s">
        <v>69</v>
      </c>
    </row>
    <row r="61" spans="1:3">
      <c r="A61" s="1" t="s">
        <v>70</v>
      </c>
      <c r="B61" s="1" t="s">
        <v>68</v>
      </c>
      <c r="C61" s="1" t="s">
        <v>71</v>
      </c>
    </row>
    <row r="62" spans="1:3">
      <c r="A62" s="1" t="s">
        <v>70</v>
      </c>
      <c r="B62" s="1" t="s">
        <v>68</v>
      </c>
      <c r="C62" s="1" t="s">
        <v>72</v>
      </c>
    </row>
    <row r="63" spans="1:3">
      <c r="A63" s="1" t="s">
        <v>73</v>
      </c>
      <c r="B63" s="1" t="s">
        <v>68</v>
      </c>
      <c r="C63" s="1" t="s">
        <v>74</v>
      </c>
    </row>
    <row r="64" spans="1:3">
      <c r="A64" s="1" t="s">
        <v>70</v>
      </c>
      <c r="B64" s="1" t="s">
        <v>68</v>
      </c>
      <c r="C64" s="1" t="s">
        <v>75</v>
      </c>
    </row>
    <row r="65" spans="1:3">
      <c r="A65" s="1" t="s">
        <v>70</v>
      </c>
      <c r="B65" s="1" t="s">
        <v>68</v>
      </c>
      <c r="C65" s="1" t="s">
        <v>76</v>
      </c>
    </row>
    <row r="66" spans="1:3">
      <c r="A66" s="1" t="s">
        <v>73</v>
      </c>
      <c r="B66" s="1" t="s">
        <v>68</v>
      </c>
      <c r="C66" s="1" t="s">
        <v>77</v>
      </c>
    </row>
    <row r="67" spans="1:3">
      <c r="A67" s="1" t="s">
        <v>73</v>
      </c>
      <c r="B67" s="1" t="s">
        <v>68</v>
      </c>
      <c r="C67" s="1" t="s">
        <v>78</v>
      </c>
    </row>
    <row r="68" spans="1:3">
      <c r="A68" s="1" t="s">
        <v>73</v>
      </c>
      <c r="B68" s="1" t="s">
        <v>68</v>
      </c>
      <c r="C68" s="1" t="s">
        <v>79</v>
      </c>
    </row>
    <row r="69" spans="1:3">
      <c r="A69" s="1" t="s">
        <v>73</v>
      </c>
      <c r="B69" s="1" t="s">
        <v>68</v>
      </c>
      <c r="C69" s="1" t="s">
        <v>80</v>
      </c>
    </row>
    <row r="70" spans="1:3">
      <c r="A70" s="1" t="s">
        <v>70</v>
      </c>
      <c r="B70" s="1" t="s">
        <v>68</v>
      </c>
      <c r="C70" s="1" t="s">
        <v>81</v>
      </c>
    </row>
    <row r="71" spans="1:3">
      <c r="A71" s="1" t="s">
        <v>73</v>
      </c>
      <c r="B71" s="1" t="s">
        <v>68</v>
      </c>
      <c r="C71" s="1" t="s">
        <v>82</v>
      </c>
    </row>
    <row r="72" spans="1:3">
      <c r="A72" s="1" t="s">
        <v>73</v>
      </c>
      <c r="B72" s="1" t="s">
        <v>68</v>
      </c>
      <c r="C72" s="1" t="s">
        <v>83</v>
      </c>
    </row>
    <row r="73" spans="1:3">
      <c r="A73" s="1" t="s">
        <v>70</v>
      </c>
      <c r="B73" s="1" t="s">
        <v>68</v>
      </c>
      <c r="C73" s="1" t="s">
        <v>84</v>
      </c>
    </row>
    <row r="74" spans="1:3">
      <c r="A74" s="1" t="s">
        <v>73</v>
      </c>
      <c r="B74" s="1" t="s">
        <v>68</v>
      </c>
      <c r="C74" s="1" t="s">
        <v>85</v>
      </c>
    </row>
    <row r="75" spans="1:3">
      <c r="A75" s="1" t="s">
        <v>73</v>
      </c>
      <c r="B75" s="1" t="s">
        <v>68</v>
      </c>
      <c r="C75" s="1" t="s">
        <v>86</v>
      </c>
    </row>
    <row r="76" spans="1:3">
      <c r="A76" s="1" t="s">
        <v>70</v>
      </c>
      <c r="B76" s="1" t="s">
        <v>68</v>
      </c>
      <c r="C76" s="1" t="s">
        <v>87</v>
      </c>
    </row>
    <row r="77" spans="1:3">
      <c r="A77" s="1" t="s">
        <v>70</v>
      </c>
      <c r="B77" s="1" t="s">
        <v>68</v>
      </c>
      <c r="C77" s="1" t="s">
        <v>88</v>
      </c>
    </row>
    <row r="78" spans="1:3">
      <c r="A78" s="1" t="s">
        <v>73</v>
      </c>
      <c r="B78" s="1" t="s">
        <v>68</v>
      </c>
      <c r="C78" s="1" t="s">
        <v>89</v>
      </c>
    </row>
    <row r="79" spans="1:3">
      <c r="A79" s="1" t="s">
        <v>73</v>
      </c>
      <c r="B79" s="1" t="s">
        <v>68</v>
      </c>
      <c r="C79" s="1" t="s">
        <v>90</v>
      </c>
    </row>
    <row r="80" spans="1:3">
      <c r="A80" s="1"/>
      <c r="B80" s="1" t="s">
        <v>91</v>
      </c>
      <c r="C80" s="1" t="s">
        <v>92</v>
      </c>
    </row>
    <row r="81" spans="1:3">
      <c r="A81" s="1" t="s">
        <v>93</v>
      </c>
      <c r="B81" s="1" t="s">
        <v>91</v>
      </c>
      <c r="C81" s="1" t="s">
        <v>94</v>
      </c>
    </row>
    <row r="82" spans="1:3">
      <c r="A82" s="1" t="s">
        <v>95</v>
      </c>
      <c r="B82" s="1" t="s">
        <v>91</v>
      </c>
      <c r="C82" s="1" t="s">
        <v>96</v>
      </c>
    </row>
    <row r="83" spans="1:3">
      <c r="A83" s="1" t="s">
        <v>95</v>
      </c>
      <c r="B83" s="1" t="s">
        <v>91</v>
      </c>
      <c r="C83" s="1" t="s">
        <v>97</v>
      </c>
    </row>
    <row r="84" spans="1:3">
      <c r="A84" s="1" t="s">
        <v>95</v>
      </c>
      <c r="B84" s="1" t="s">
        <v>91</v>
      </c>
      <c r="C84" s="1" t="s">
        <v>98</v>
      </c>
    </row>
    <row r="85" spans="1:3">
      <c r="A85" s="1" t="s">
        <v>95</v>
      </c>
      <c r="B85" s="1" t="s">
        <v>91</v>
      </c>
      <c r="C85" s="1" t="s">
        <v>99</v>
      </c>
    </row>
    <row r="86" spans="1:3">
      <c r="A86" s="1" t="s">
        <v>95</v>
      </c>
      <c r="B86" s="1" t="s">
        <v>91</v>
      </c>
      <c r="C86" s="1" t="s">
        <v>100</v>
      </c>
    </row>
    <row r="87" spans="1:3">
      <c r="A87" s="1" t="s">
        <v>93</v>
      </c>
      <c r="B87" s="1" t="s">
        <v>91</v>
      </c>
      <c r="C87" s="1" t="s">
        <v>101</v>
      </c>
    </row>
    <row r="88" spans="1:3">
      <c r="A88" s="1" t="s">
        <v>93</v>
      </c>
      <c r="B88" s="1" t="s">
        <v>91</v>
      </c>
      <c r="C88" s="1" t="s">
        <v>102</v>
      </c>
    </row>
    <row r="89" spans="1:3">
      <c r="A89" s="1" t="s">
        <v>93</v>
      </c>
      <c r="B89" s="1" t="s">
        <v>91</v>
      </c>
      <c r="C89" s="1" t="s">
        <v>103</v>
      </c>
    </row>
    <row r="90" spans="1:3">
      <c r="A90" s="1" t="s">
        <v>93</v>
      </c>
      <c r="B90" s="1" t="s">
        <v>91</v>
      </c>
      <c r="C90" s="1" t="s">
        <v>104</v>
      </c>
    </row>
    <row r="91" spans="1:3">
      <c r="A91" s="1" t="s">
        <v>93</v>
      </c>
      <c r="B91" s="1" t="s">
        <v>91</v>
      </c>
      <c r="C91" s="1" t="s">
        <v>105</v>
      </c>
    </row>
    <row r="92" spans="1:3">
      <c r="A92" s="1" t="s">
        <v>93</v>
      </c>
      <c r="B92" s="1" t="s">
        <v>91</v>
      </c>
      <c r="C92" s="1" t="s">
        <v>106</v>
      </c>
    </row>
    <row r="93" spans="1:3">
      <c r="A93" s="1"/>
      <c r="B93" s="1" t="s">
        <v>107</v>
      </c>
      <c r="C93" s="1" t="s">
        <v>108</v>
      </c>
    </row>
    <row r="94" spans="1:3">
      <c r="A94" s="1" t="s">
        <v>109</v>
      </c>
      <c r="B94" s="1" t="s">
        <v>107</v>
      </c>
      <c r="C94" s="1" t="s">
        <v>110</v>
      </c>
    </row>
    <row r="95" spans="1:3">
      <c r="A95" s="1" t="s">
        <v>109</v>
      </c>
      <c r="B95" s="1" t="s">
        <v>107</v>
      </c>
      <c r="C95" s="1" t="s">
        <v>111</v>
      </c>
    </row>
    <row r="96" spans="1:3">
      <c r="A96" s="1" t="s">
        <v>109</v>
      </c>
      <c r="B96" s="1" t="s">
        <v>107</v>
      </c>
      <c r="C96" s="1" t="s">
        <v>112</v>
      </c>
    </row>
    <row r="97" spans="1:3">
      <c r="A97" s="1" t="s">
        <v>109</v>
      </c>
      <c r="B97" s="1" t="s">
        <v>107</v>
      </c>
      <c r="C97" s="1" t="s">
        <v>113</v>
      </c>
    </row>
    <row r="98" spans="1:3">
      <c r="A98" s="1" t="s">
        <v>109</v>
      </c>
      <c r="B98" s="1" t="s">
        <v>107</v>
      </c>
      <c r="C98" s="1" t="s">
        <v>114</v>
      </c>
    </row>
    <row r="99" spans="1:3">
      <c r="A99" s="1" t="s">
        <v>109</v>
      </c>
      <c r="B99" s="1" t="s">
        <v>107</v>
      </c>
      <c r="C99" s="1" t="s">
        <v>115</v>
      </c>
    </row>
    <row r="100" spans="1:3">
      <c r="A100" s="1" t="s">
        <v>109</v>
      </c>
      <c r="B100" s="1" t="s">
        <v>107</v>
      </c>
      <c r="C100" s="1" t="s">
        <v>116</v>
      </c>
    </row>
    <row r="101" spans="1:3">
      <c r="A101" s="1" t="s">
        <v>109</v>
      </c>
      <c r="B101" s="1" t="s">
        <v>107</v>
      </c>
      <c r="C101" s="1" t="s">
        <v>117</v>
      </c>
    </row>
    <row r="102" spans="1:3">
      <c r="A102" s="1" t="s">
        <v>109</v>
      </c>
      <c r="B102" s="1" t="s">
        <v>107</v>
      </c>
      <c r="C102" s="1" t="s">
        <v>118</v>
      </c>
    </row>
    <row r="103" spans="1:3">
      <c r="A103" s="1" t="s">
        <v>109</v>
      </c>
      <c r="B103" s="1" t="s">
        <v>107</v>
      </c>
      <c r="C103" s="1" t="s">
        <v>119</v>
      </c>
    </row>
    <row r="104" spans="1:3">
      <c r="A104" s="1" t="s">
        <v>109</v>
      </c>
      <c r="B104" s="1" t="s">
        <v>107</v>
      </c>
      <c r="C104" s="1" t="s">
        <v>120</v>
      </c>
    </row>
    <row r="105" spans="1:3">
      <c r="A105" s="1"/>
      <c r="B105" s="1" t="s">
        <v>121</v>
      </c>
      <c r="C105" s="1" t="s">
        <v>122</v>
      </c>
    </row>
    <row r="106" spans="1:3">
      <c r="A106" s="1" t="s">
        <v>123</v>
      </c>
      <c r="B106" s="1" t="s">
        <v>121</v>
      </c>
      <c r="C106" s="1" t="s">
        <v>124</v>
      </c>
    </row>
    <row r="107" spans="1:3">
      <c r="A107" s="1" t="s">
        <v>125</v>
      </c>
      <c r="B107" s="1" t="s">
        <v>121</v>
      </c>
      <c r="C107" s="1" t="s">
        <v>126</v>
      </c>
    </row>
    <row r="108" spans="1:3">
      <c r="A108" s="1" t="s">
        <v>125</v>
      </c>
      <c r="B108" s="1" t="s">
        <v>121</v>
      </c>
      <c r="C108" s="1" t="s">
        <v>127</v>
      </c>
    </row>
    <row r="109" spans="1:3">
      <c r="A109" s="1" t="s">
        <v>123</v>
      </c>
      <c r="B109" s="1" t="s">
        <v>121</v>
      </c>
      <c r="C109" s="1" t="s">
        <v>128</v>
      </c>
    </row>
    <row r="110" spans="1:3">
      <c r="A110" s="1" t="s">
        <v>123</v>
      </c>
      <c r="B110" s="1" t="s">
        <v>121</v>
      </c>
      <c r="C110" s="1" t="s">
        <v>129</v>
      </c>
    </row>
    <row r="111" spans="1:3">
      <c r="A111" s="1" t="s">
        <v>123</v>
      </c>
      <c r="B111" s="1" t="s">
        <v>121</v>
      </c>
      <c r="C111" s="1" t="s">
        <v>130</v>
      </c>
    </row>
    <row r="112" spans="1:3">
      <c r="A112" s="1" t="s">
        <v>125</v>
      </c>
      <c r="B112" s="1" t="s">
        <v>121</v>
      </c>
      <c r="C112" s="1" t="s">
        <v>131</v>
      </c>
    </row>
    <row r="113" spans="1:3">
      <c r="A113" s="1" t="s">
        <v>123</v>
      </c>
      <c r="B113" s="1" t="s">
        <v>121</v>
      </c>
      <c r="C113" s="1" t="s">
        <v>132</v>
      </c>
    </row>
    <row r="114" spans="1:3">
      <c r="A114" s="1" t="s">
        <v>123</v>
      </c>
      <c r="B114" s="1" t="s">
        <v>121</v>
      </c>
      <c r="C114" s="1" t="s">
        <v>133</v>
      </c>
    </row>
    <row r="115" spans="1:3">
      <c r="A115" s="1" t="s">
        <v>125</v>
      </c>
      <c r="B115" s="1" t="s">
        <v>121</v>
      </c>
      <c r="C115" s="1" t="s">
        <v>134</v>
      </c>
    </row>
    <row r="116" spans="1:3">
      <c r="A116" s="1" t="s">
        <v>125</v>
      </c>
      <c r="B116" s="1" t="s">
        <v>121</v>
      </c>
      <c r="C116" s="1" t="s">
        <v>135</v>
      </c>
    </row>
    <row r="117" spans="1:3">
      <c r="A117" s="1" t="s">
        <v>123</v>
      </c>
      <c r="B117" s="1" t="s">
        <v>121</v>
      </c>
      <c r="C117" s="1" t="s">
        <v>136</v>
      </c>
    </row>
    <row r="118" spans="1:3">
      <c r="A118" s="1" t="s">
        <v>123</v>
      </c>
      <c r="B118" s="1" t="s">
        <v>121</v>
      </c>
      <c r="C118" s="1" t="s">
        <v>137</v>
      </c>
    </row>
    <row r="119" spans="1:3">
      <c r="A119" s="1" t="s">
        <v>123</v>
      </c>
      <c r="B119" s="1" t="s">
        <v>121</v>
      </c>
      <c r="C119" s="1" t="s">
        <v>138</v>
      </c>
    </row>
    <row r="120" spans="1:3">
      <c r="A120" s="1" t="s">
        <v>123</v>
      </c>
      <c r="B120" s="1" t="s">
        <v>121</v>
      </c>
      <c r="C120" s="1" t="s">
        <v>139</v>
      </c>
    </row>
    <row r="121" spans="1:3">
      <c r="A121" s="1" t="s">
        <v>123</v>
      </c>
      <c r="B121" s="1" t="s">
        <v>121</v>
      </c>
      <c r="C121" s="1" t="s">
        <v>140</v>
      </c>
    </row>
    <row r="122" spans="1:3">
      <c r="A122" s="1" t="s">
        <v>125</v>
      </c>
      <c r="B122" s="1" t="s">
        <v>121</v>
      </c>
      <c r="C122" s="1" t="s">
        <v>141</v>
      </c>
    </row>
    <row r="123" spans="1:3">
      <c r="A123" s="1"/>
      <c r="B123" s="1" t="s">
        <v>142</v>
      </c>
      <c r="C123" s="1" t="s">
        <v>143</v>
      </c>
    </row>
    <row r="124" spans="1:3">
      <c r="A124" s="1" t="s">
        <v>144</v>
      </c>
      <c r="B124" s="1" t="s">
        <v>142</v>
      </c>
      <c r="C124" s="1" t="s">
        <v>145</v>
      </c>
    </row>
    <row r="125" spans="1:3">
      <c r="A125" s="1" t="s">
        <v>144</v>
      </c>
      <c r="B125" s="1" t="s">
        <v>142</v>
      </c>
      <c r="C125" s="1" t="s">
        <v>146</v>
      </c>
    </row>
    <row r="126" spans="1:3">
      <c r="A126" s="1" t="s">
        <v>144</v>
      </c>
      <c r="B126" s="1" t="s">
        <v>142</v>
      </c>
      <c r="C126" s="1" t="s">
        <v>147</v>
      </c>
    </row>
    <row r="127" spans="1:3">
      <c r="A127" s="1" t="s">
        <v>144</v>
      </c>
      <c r="B127" s="1" t="s">
        <v>142</v>
      </c>
      <c r="C127" s="1" t="s">
        <v>148</v>
      </c>
    </row>
    <row r="128" spans="1:3">
      <c r="A128" s="1" t="s">
        <v>144</v>
      </c>
      <c r="B128" s="1" t="s">
        <v>142</v>
      </c>
      <c r="C128" s="1" t="s">
        <v>149</v>
      </c>
    </row>
    <row r="129" spans="1:3">
      <c r="A129" s="1" t="s">
        <v>144</v>
      </c>
      <c r="B129" s="1" t="s">
        <v>142</v>
      </c>
      <c r="C129" s="1" t="s">
        <v>150</v>
      </c>
    </row>
    <row r="130" spans="1:3">
      <c r="A130" s="1" t="s">
        <v>144</v>
      </c>
      <c r="B130" s="1" t="s">
        <v>142</v>
      </c>
      <c r="C130" s="1" t="s">
        <v>151</v>
      </c>
    </row>
    <row r="131" spans="1:3">
      <c r="A131" s="1" t="s">
        <v>144</v>
      </c>
      <c r="B131" s="1" t="s">
        <v>142</v>
      </c>
      <c r="C131" s="1" t="s">
        <v>152</v>
      </c>
    </row>
    <row r="132" spans="1:3">
      <c r="A132" s="1" t="s">
        <v>144</v>
      </c>
      <c r="B132" s="1" t="s">
        <v>142</v>
      </c>
      <c r="C132" s="1" t="s">
        <v>153</v>
      </c>
    </row>
    <row r="133" spans="1:3">
      <c r="A133" s="1" t="s">
        <v>144</v>
      </c>
      <c r="B133" s="1" t="s">
        <v>142</v>
      </c>
      <c r="C133" s="1" t="s">
        <v>154</v>
      </c>
    </row>
    <row r="134" spans="1:3">
      <c r="A134" s="1"/>
      <c r="B134" s="1" t="s">
        <v>155</v>
      </c>
      <c r="C134" s="1" t="s">
        <v>156</v>
      </c>
    </row>
    <row r="135" spans="1:3">
      <c r="A135" s="1" t="s">
        <v>157</v>
      </c>
      <c r="B135" s="1" t="s">
        <v>155</v>
      </c>
      <c r="C135" s="1" t="s">
        <v>158</v>
      </c>
    </row>
    <row r="136" spans="1:3">
      <c r="A136" s="1" t="s">
        <v>157</v>
      </c>
      <c r="B136" s="1" t="s">
        <v>155</v>
      </c>
      <c r="C136" s="1" t="s">
        <v>159</v>
      </c>
    </row>
    <row r="137" spans="1:3">
      <c r="A137" s="1" t="s">
        <v>160</v>
      </c>
      <c r="B137" s="1" t="s">
        <v>155</v>
      </c>
      <c r="C137" s="1" t="s">
        <v>161</v>
      </c>
    </row>
    <row r="138" spans="1:3">
      <c r="A138" s="1" t="s">
        <v>160</v>
      </c>
      <c r="B138" s="1" t="s">
        <v>155</v>
      </c>
      <c r="C138" s="1" t="s">
        <v>162</v>
      </c>
    </row>
    <row r="139" spans="1:3">
      <c r="A139" s="1" t="s">
        <v>160</v>
      </c>
      <c r="B139" s="1" t="s">
        <v>155</v>
      </c>
      <c r="C139" s="1" t="s">
        <v>163</v>
      </c>
    </row>
    <row r="140" spans="1:3">
      <c r="A140" s="1" t="s">
        <v>157</v>
      </c>
      <c r="B140" s="1" t="s">
        <v>155</v>
      </c>
      <c r="C140" s="1" t="s">
        <v>164</v>
      </c>
    </row>
    <row r="141" spans="1:3">
      <c r="A141" s="1" t="s">
        <v>160</v>
      </c>
      <c r="B141" s="1" t="s">
        <v>155</v>
      </c>
      <c r="C141" s="1" t="s">
        <v>165</v>
      </c>
    </row>
    <row r="142" spans="1:3">
      <c r="A142" s="1" t="s">
        <v>160</v>
      </c>
      <c r="B142" s="1" t="s">
        <v>155</v>
      </c>
      <c r="C142" s="1" t="s">
        <v>166</v>
      </c>
    </row>
    <row r="143" spans="1:3">
      <c r="A143" s="1" t="s">
        <v>157</v>
      </c>
      <c r="B143" s="1" t="s">
        <v>155</v>
      </c>
      <c r="C143" s="1" t="s">
        <v>167</v>
      </c>
    </row>
    <row r="144" spans="1:3">
      <c r="A144" s="1" t="s">
        <v>157</v>
      </c>
      <c r="B144" s="1" t="s">
        <v>155</v>
      </c>
      <c r="C144" s="1" t="s">
        <v>168</v>
      </c>
    </row>
    <row r="145" spans="1:3">
      <c r="A145" s="1" t="s">
        <v>157</v>
      </c>
      <c r="B145" s="1" t="s">
        <v>155</v>
      </c>
      <c r="C145" s="1" t="s">
        <v>169</v>
      </c>
    </row>
    <row r="146" spans="1:3">
      <c r="A146" s="1" t="s">
        <v>157</v>
      </c>
      <c r="B146" s="1" t="s">
        <v>155</v>
      </c>
      <c r="C146" s="1" t="s">
        <v>170</v>
      </c>
    </row>
    <row r="147" spans="1:3">
      <c r="A147" s="1" t="s">
        <v>160</v>
      </c>
      <c r="B147" s="1" t="s">
        <v>155</v>
      </c>
      <c r="C147" s="1" t="s">
        <v>171</v>
      </c>
    </row>
    <row r="148" spans="1:3">
      <c r="A148" s="1" t="s">
        <v>160</v>
      </c>
      <c r="B148" s="1" t="s">
        <v>155</v>
      </c>
      <c r="C148" s="1" t="s">
        <v>172</v>
      </c>
    </row>
    <row r="149" spans="1:3">
      <c r="A149" s="1" t="s">
        <v>157</v>
      </c>
      <c r="B149" s="1" t="s">
        <v>155</v>
      </c>
      <c r="C149" s="1" t="s">
        <v>173</v>
      </c>
    </row>
    <row r="150" spans="1:3">
      <c r="A150" s="1" t="s">
        <v>174</v>
      </c>
      <c r="B150" s="1" t="s">
        <v>175</v>
      </c>
      <c r="C150" s="1" t="s">
        <v>176</v>
      </c>
    </row>
    <row r="151" spans="1:3">
      <c r="A151" s="1"/>
      <c r="B151" s="1" t="s">
        <v>177</v>
      </c>
      <c r="C151" s="1" t="s">
        <v>178</v>
      </c>
    </row>
    <row r="152" spans="1:3">
      <c r="A152" s="1" t="s">
        <v>179</v>
      </c>
      <c r="B152" s="1" t="s">
        <v>177</v>
      </c>
      <c r="C152" s="1" t="s">
        <v>180</v>
      </c>
    </row>
    <row r="153" spans="1:3">
      <c r="A153" s="1" t="s">
        <v>181</v>
      </c>
      <c r="B153" s="1" t="s">
        <v>177</v>
      </c>
      <c r="C153" s="1" t="s">
        <v>182</v>
      </c>
    </row>
    <row r="154" spans="1:3">
      <c r="A154" s="1" t="s">
        <v>183</v>
      </c>
      <c r="B154" s="1" t="s">
        <v>177</v>
      </c>
      <c r="C154" s="1" t="s">
        <v>184</v>
      </c>
    </row>
    <row r="155" spans="1:3">
      <c r="A155" s="1" t="s">
        <v>185</v>
      </c>
      <c r="B155" s="1" t="s">
        <v>177</v>
      </c>
      <c r="C155" s="1" t="s">
        <v>186</v>
      </c>
    </row>
    <row r="156" spans="1:3">
      <c r="A156" s="1" t="s">
        <v>187</v>
      </c>
      <c r="B156" s="1" t="s">
        <v>177</v>
      </c>
      <c r="C156" s="1" t="s">
        <v>188</v>
      </c>
    </row>
    <row r="157" spans="1:3">
      <c r="A157" s="1" t="s">
        <v>189</v>
      </c>
      <c r="B157" s="1" t="s">
        <v>177</v>
      </c>
      <c r="C157" s="1" t="s">
        <v>190</v>
      </c>
    </row>
    <row r="158" spans="1:3">
      <c r="A158" s="1" t="s">
        <v>191</v>
      </c>
      <c r="B158" s="1" t="s">
        <v>177</v>
      </c>
      <c r="C158" s="1" t="s">
        <v>192</v>
      </c>
    </row>
    <row r="159" spans="1:3">
      <c r="A159" s="1" t="s">
        <v>189</v>
      </c>
      <c r="B159" s="1" t="s">
        <v>177</v>
      </c>
      <c r="C159" s="1" t="s">
        <v>193</v>
      </c>
    </row>
    <row r="160" spans="1:3">
      <c r="A160" s="1" t="s">
        <v>181</v>
      </c>
      <c r="B160" s="1" t="s">
        <v>177</v>
      </c>
      <c r="C160" s="1" t="s">
        <v>194</v>
      </c>
    </row>
    <row r="161" spans="1:3">
      <c r="A161" s="1" t="s">
        <v>185</v>
      </c>
      <c r="B161" s="1" t="s">
        <v>177</v>
      </c>
      <c r="C161" s="1" t="s">
        <v>195</v>
      </c>
    </row>
    <row r="162" spans="1:3">
      <c r="A162" s="1" t="s">
        <v>196</v>
      </c>
      <c r="B162" s="1" t="s">
        <v>177</v>
      </c>
      <c r="C162" s="1" t="s">
        <v>197</v>
      </c>
    </row>
    <row r="163" spans="1:3">
      <c r="A163" s="1" t="s">
        <v>181</v>
      </c>
      <c r="B163" s="1" t="s">
        <v>177</v>
      </c>
      <c r="C163" s="1" t="s">
        <v>198</v>
      </c>
    </row>
    <row r="164" spans="1:3">
      <c r="A164" s="1" t="s">
        <v>196</v>
      </c>
      <c r="B164" s="1" t="s">
        <v>177</v>
      </c>
      <c r="C164" s="1" t="s">
        <v>199</v>
      </c>
    </row>
    <row r="165" spans="1:3">
      <c r="A165" s="1" t="s">
        <v>200</v>
      </c>
      <c r="B165" s="1" t="s">
        <v>177</v>
      </c>
      <c r="C165" s="1" t="s">
        <v>201</v>
      </c>
    </row>
    <row r="166" spans="1:3">
      <c r="A166" s="1" t="s">
        <v>196</v>
      </c>
      <c r="B166" s="1" t="s">
        <v>177</v>
      </c>
      <c r="C166" s="1" t="s">
        <v>202</v>
      </c>
    </row>
    <row r="167" spans="1:3">
      <c r="A167" s="1" t="s">
        <v>191</v>
      </c>
      <c r="B167" s="1" t="s">
        <v>177</v>
      </c>
      <c r="C167" s="1" t="s">
        <v>203</v>
      </c>
    </row>
    <row r="168" spans="1:3">
      <c r="A168" s="1" t="s">
        <v>204</v>
      </c>
      <c r="B168" s="1" t="s">
        <v>177</v>
      </c>
      <c r="C168" s="1" t="s">
        <v>205</v>
      </c>
    </row>
    <row r="169" spans="1:3">
      <c r="A169" s="1" t="s">
        <v>206</v>
      </c>
      <c r="B169" s="1" t="s">
        <v>177</v>
      </c>
      <c r="C169" s="1" t="s">
        <v>207</v>
      </c>
    </row>
    <row r="170" spans="1:3">
      <c r="A170" s="1" t="s">
        <v>187</v>
      </c>
      <c r="B170" s="1" t="s">
        <v>177</v>
      </c>
      <c r="C170" s="1" t="s">
        <v>208</v>
      </c>
    </row>
    <row r="171" spans="1:3">
      <c r="A171" s="1" t="s">
        <v>189</v>
      </c>
      <c r="B171" s="1" t="s">
        <v>177</v>
      </c>
      <c r="C171" s="1" t="s">
        <v>209</v>
      </c>
    </row>
    <row r="172" spans="1:3">
      <c r="A172" s="1" t="s">
        <v>206</v>
      </c>
      <c r="B172" s="1" t="s">
        <v>177</v>
      </c>
      <c r="C172" s="1" t="s">
        <v>210</v>
      </c>
    </row>
    <row r="173" spans="1:3">
      <c r="A173" s="1" t="s">
        <v>200</v>
      </c>
      <c r="B173" s="1" t="s">
        <v>177</v>
      </c>
      <c r="C173" s="1" t="s">
        <v>211</v>
      </c>
    </row>
    <row r="174" spans="1:3">
      <c r="A174" s="1" t="s">
        <v>191</v>
      </c>
      <c r="B174" s="1" t="s">
        <v>177</v>
      </c>
      <c r="C174" s="1" t="s">
        <v>212</v>
      </c>
    </row>
    <row r="175" spans="1:3">
      <c r="A175" s="1" t="s">
        <v>204</v>
      </c>
      <c r="B175" s="1" t="s">
        <v>177</v>
      </c>
      <c r="C175" s="1" t="s">
        <v>213</v>
      </c>
    </row>
    <row r="176" spans="1:3">
      <c r="A176" s="1" t="s">
        <v>185</v>
      </c>
      <c r="B176" s="1" t="s">
        <v>177</v>
      </c>
      <c r="C176" s="1" t="s">
        <v>214</v>
      </c>
    </row>
    <row r="177" spans="1:3">
      <c r="A177" s="1" t="s">
        <v>179</v>
      </c>
      <c r="B177" s="1" t="s">
        <v>177</v>
      </c>
      <c r="C177" s="1" t="s">
        <v>215</v>
      </c>
    </row>
    <row r="178" spans="1:3">
      <c r="A178" s="1" t="s">
        <v>185</v>
      </c>
      <c r="B178" s="1" t="s">
        <v>177</v>
      </c>
      <c r="C178" s="1" t="s">
        <v>216</v>
      </c>
    </row>
    <row r="179" spans="1:3">
      <c r="A179" s="1"/>
      <c r="B179" s="1" t="s">
        <v>217</v>
      </c>
      <c r="C179" s="1" t="s">
        <v>218</v>
      </c>
    </row>
    <row r="180" spans="1:3">
      <c r="A180" s="1" t="s">
        <v>219</v>
      </c>
      <c r="B180" s="1" t="s">
        <v>217</v>
      </c>
      <c r="C180" s="1" t="s">
        <v>220</v>
      </c>
    </row>
    <row r="181" spans="1:3">
      <c r="A181" s="1" t="s">
        <v>221</v>
      </c>
      <c r="B181" s="1" t="s">
        <v>217</v>
      </c>
      <c r="C181" s="1" t="s">
        <v>222</v>
      </c>
    </row>
    <row r="182" spans="1:3">
      <c r="A182" s="1" t="s">
        <v>223</v>
      </c>
      <c r="B182" s="1" t="s">
        <v>217</v>
      </c>
      <c r="C182" s="1" t="s">
        <v>224</v>
      </c>
    </row>
    <row r="183" spans="1:3">
      <c r="A183" s="1" t="s">
        <v>225</v>
      </c>
      <c r="B183" s="1" t="s">
        <v>217</v>
      </c>
      <c r="C183" s="1" t="s">
        <v>226</v>
      </c>
    </row>
    <row r="184" spans="1:3">
      <c r="A184" s="1" t="s">
        <v>227</v>
      </c>
      <c r="B184" s="1" t="s">
        <v>217</v>
      </c>
      <c r="C184" s="1" t="s">
        <v>228</v>
      </c>
    </row>
    <row r="185" spans="1:3">
      <c r="A185" s="1" t="s">
        <v>229</v>
      </c>
      <c r="B185" s="1" t="s">
        <v>217</v>
      </c>
      <c r="C185" s="1" t="s">
        <v>230</v>
      </c>
    </row>
    <row r="186" spans="1:3">
      <c r="A186" s="1" t="s">
        <v>221</v>
      </c>
      <c r="B186" s="1" t="s">
        <v>217</v>
      </c>
      <c r="C186" s="1" t="s">
        <v>231</v>
      </c>
    </row>
    <row r="187" spans="1:3">
      <c r="A187" s="1" t="s">
        <v>232</v>
      </c>
      <c r="B187" s="1" t="s">
        <v>217</v>
      </c>
      <c r="C187" s="1" t="s">
        <v>233</v>
      </c>
    </row>
    <row r="188" spans="1:3">
      <c r="A188" s="1" t="s">
        <v>225</v>
      </c>
      <c r="B188" s="1" t="s">
        <v>217</v>
      </c>
      <c r="C188" s="1" t="s">
        <v>234</v>
      </c>
    </row>
    <row r="189" spans="1:3">
      <c r="A189" s="1" t="s">
        <v>232</v>
      </c>
      <c r="B189" s="1" t="s">
        <v>217</v>
      </c>
      <c r="C189" s="1" t="s">
        <v>235</v>
      </c>
    </row>
    <row r="190" spans="1:3">
      <c r="A190" s="1" t="s">
        <v>236</v>
      </c>
      <c r="B190" s="1" t="s">
        <v>217</v>
      </c>
      <c r="C190" s="1" t="s">
        <v>237</v>
      </c>
    </row>
    <row r="191" spans="1:3">
      <c r="A191" s="1" t="s">
        <v>219</v>
      </c>
      <c r="B191" s="1" t="s">
        <v>217</v>
      </c>
      <c r="C191" s="1" t="s">
        <v>238</v>
      </c>
    </row>
    <row r="192" spans="1:3">
      <c r="A192" s="1" t="s">
        <v>239</v>
      </c>
      <c r="B192" s="1" t="s">
        <v>217</v>
      </c>
      <c r="C192" s="1" t="s">
        <v>240</v>
      </c>
    </row>
    <row r="193" spans="1:3">
      <c r="A193" s="1" t="s">
        <v>227</v>
      </c>
      <c r="B193" s="1" t="s">
        <v>217</v>
      </c>
      <c r="C193" s="1" t="s">
        <v>241</v>
      </c>
    </row>
    <row r="194" spans="1:3">
      <c r="A194" s="1" t="s">
        <v>232</v>
      </c>
      <c r="B194" s="1" t="s">
        <v>217</v>
      </c>
      <c r="C194" s="1" t="s">
        <v>242</v>
      </c>
    </row>
    <row r="195" spans="1:3">
      <c r="A195" s="1" t="s">
        <v>243</v>
      </c>
      <c r="B195" s="1" t="s">
        <v>217</v>
      </c>
      <c r="C195" s="1" t="s">
        <v>244</v>
      </c>
    </row>
    <row r="196" spans="1:3">
      <c r="A196" s="1" t="s">
        <v>225</v>
      </c>
      <c r="B196" s="1" t="s">
        <v>217</v>
      </c>
      <c r="C196" s="1" t="s">
        <v>245</v>
      </c>
    </row>
    <row r="197" spans="1:3">
      <c r="A197" s="1" t="s">
        <v>223</v>
      </c>
      <c r="B197" s="1" t="s">
        <v>217</v>
      </c>
      <c r="C197" s="1" t="s">
        <v>246</v>
      </c>
    </row>
    <row r="198" spans="1:3">
      <c r="A198" s="1" t="s">
        <v>223</v>
      </c>
      <c r="B198" s="1" t="s">
        <v>217</v>
      </c>
      <c r="C198" s="1" t="s">
        <v>247</v>
      </c>
    </row>
    <row r="199" spans="1:3">
      <c r="A199" s="1" t="s">
        <v>219</v>
      </c>
      <c r="B199" s="1" t="s">
        <v>217</v>
      </c>
      <c r="C199" s="1" t="s">
        <v>248</v>
      </c>
    </row>
    <row r="200" spans="1:3">
      <c r="A200" s="1" t="s">
        <v>243</v>
      </c>
      <c r="B200" s="1" t="s">
        <v>217</v>
      </c>
      <c r="C200" s="1" t="s">
        <v>249</v>
      </c>
    </row>
    <row r="201" spans="1:3">
      <c r="A201" s="1" t="s">
        <v>225</v>
      </c>
      <c r="B201" s="1" t="s">
        <v>217</v>
      </c>
      <c r="C201" s="1" t="s">
        <v>250</v>
      </c>
    </row>
    <row r="202" spans="1:3">
      <c r="A202" s="1" t="s">
        <v>239</v>
      </c>
      <c r="B202" s="1" t="s">
        <v>217</v>
      </c>
      <c r="C202" s="1" t="s">
        <v>251</v>
      </c>
    </row>
    <row r="203" spans="1:3">
      <c r="A203" s="1" t="s">
        <v>236</v>
      </c>
      <c r="B203" s="1" t="s">
        <v>217</v>
      </c>
      <c r="C203" s="1" t="s">
        <v>252</v>
      </c>
    </row>
    <row r="204" spans="1:3">
      <c r="A204" s="1" t="s">
        <v>227</v>
      </c>
      <c r="B204" s="1" t="s">
        <v>217</v>
      </c>
      <c r="C204" s="1" t="s">
        <v>253</v>
      </c>
    </row>
    <row r="205" spans="1:3">
      <c r="A205" s="1" t="s">
        <v>229</v>
      </c>
      <c r="B205" s="1" t="s">
        <v>217</v>
      </c>
      <c r="C205" s="1" t="s">
        <v>254</v>
      </c>
    </row>
    <row r="206" spans="1:3">
      <c r="A206" s="1" t="s">
        <v>243</v>
      </c>
      <c r="B206" s="1" t="s">
        <v>217</v>
      </c>
      <c r="C206" s="1" t="s">
        <v>255</v>
      </c>
    </row>
    <row r="207" spans="1:3">
      <c r="A207" s="1" t="s">
        <v>236</v>
      </c>
      <c r="B207" s="1" t="s">
        <v>217</v>
      </c>
      <c r="C207" s="1" t="s">
        <v>256</v>
      </c>
    </row>
    <row r="208" spans="1:3">
      <c r="A208" s="1" t="s">
        <v>243</v>
      </c>
      <c r="B208" s="1" t="s">
        <v>217</v>
      </c>
      <c r="C208" s="1" t="s">
        <v>257</v>
      </c>
    </row>
    <row r="209" spans="1:3">
      <c r="A209" s="1" t="s">
        <v>243</v>
      </c>
      <c r="B209" s="1" t="s">
        <v>217</v>
      </c>
      <c r="C209" s="1" t="s">
        <v>258</v>
      </c>
    </row>
    <row r="210" spans="1:3">
      <c r="A210" s="1" t="s">
        <v>223</v>
      </c>
      <c r="B210" s="1" t="s">
        <v>217</v>
      </c>
      <c r="C210" s="1" t="s">
        <v>259</v>
      </c>
    </row>
    <row r="211" spans="1:3">
      <c r="A211" s="1" t="s">
        <v>239</v>
      </c>
      <c r="B211" s="1" t="s">
        <v>217</v>
      </c>
      <c r="C211" s="1" t="s">
        <v>260</v>
      </c>
    </row>
    <row r="212" spans="1:3">
      <c r="A212" s="1" t="s">
        <v>239</v>
      </c>
      <c r="B212" s="1" t="s">
        <v>217</v>
      </c>
      <c r="C212" s="1" t="s">
        <v>261</v>
      </c>
    </row>
    <row r="213" spans="1:3">
      <c r="A213" s="1" t="s">
        <v>227</v>
      </c>
      <c r="B213" s="1" t="s">
        <v>217</v>
      </c>
      <c r="C213" s="1" t="s">
        <v>262</v>
      </c>
    </row>
    <row r="214" spans="1:3">
      <c r="A214" s="1" t="s">
        <v>229</v>
      </c>
      <c r="B214" s="1" t="s">
        <v>217</v>
      </c>
      <c r="C214" s="1" t="s">
        <v>263</v>
      </c>
    </row>
    <row r="215" spans="1:3">
      <c r="A215" s="1"/>
      <c r="B215" s="1" t="s">
        <v>264</v>
      </c>
      <c r="C215" s="1" t="s">
        <v>265</v>
      </c>
    </row>
    <row r="216" spans="1:3">
      <c r="A216" s="1" t="s">
        <v>266</v>
      </c>
      <c r="B216" s="1" t="s">
        <v>264</v>
      </c>
      <c r="C216" s="1" t="s">
        <v>267</v>
      </c>
    </row>
    <row r="217" spans="1:3">
      <c r="A217" s="1" t="s">
        <v>266</v>
      </c>
      <c r="B217" s="1" t="s">
        <v>264</v>
      </c>
      <c r="C217" s="1" t="s">
        <v>268</v>
      </c>
    </row>
    <row r="218" spans="1:3">
      <c r="A218" s="1" t="s">
        <v>266</v>
      </c>
      <c r="B218" s="1" t="s">
        <v>264</v>
      </c>
      <c r="C218" s="1" t="s">
        <v>269</v>
      </c>
    </row>
    <row r="219" spans="1:3">
      <c r="A219" s="1" t="s">
        <v>266</v>
      </c>
      <c r="B219" s="1" t="s">
        <v>264</v>
      </c>
      <c r="C219" s="1" t="s">
        <v>270</v>
      </c>
    </row>
    <row r="220" spans="1:3">
      <c r="A220" s="1" t="s">
        <v>266</v>
      </c>
      <c r="B220" s="1" t="s">
        <v>264</v>
      </c>
      <c r="C220" s="1" t="s">
        <v>271</v>
      </c>
    </row>
    <row r="221" spans="1:3">
      <c r="A221" s="1"/>
      <c r="B221" s="1" t="s">
        <v>272</v>
      </c>
      <c r="C221" s="1" t="s">
        <v>273</v>
      </c>
    </row>
    <row r="222" spans="1:3">
      <c r="A222" s="1" t="s">
        <v>274</v>
      </c>
      <c r="B222" s="1" t="s">
        <v>272</v>
      </c>
      <c r="C222" s="1" t="s">
        <v>275</v>
      </c>
    </row>
    <row r="223" spans="1:3">
      <c r="A223" s="1" t="s">
        <v>276</v>
      </c>
      <c r="B223" s="1" t="s">
        <v>272</v>
      </c>
      <c r="C223" s="1" t="s">
        <v>277</v>
      </c>
    </row>
    <row r="224" spans="1:3">
      <c r="A224" s="1" t="s">
        <v>278</v>
      </c>
      <c r="B224" s="1" t="s">
        <v>272</v>
      </c>
      <c r="C224" s="1" t="s">
        <v>279</v>
      </c>
    </row>
    <row r="225" spans="1:3">
      <c r="A225" s="1" t="s">
        <v>280</v>
      </c>
      <c r="B225" s="1" t="s">
        <v>272</v>
      </c>
      <c r="C225" s="1" t="s">
        <v>281</v>
      </c>
    </row>
    <row r="226" spans="1:3">
      <c r="A226" s="1" t="s">
        <v>276</v>
      </c>
      <c r="B226" s="1" t="s">
        <v>272</v>
      </c>
      <c r="C226" s="1" t="s">
        <v>282</v>
      </c>
    </row>
    <row r="227" spans="1:3">
      <c r="A227" s="1" t="s">
        <v>283</v>
      </c>
      <c r="B227" s="1" t="s">
        <v>272</v>
      </c>
      <c r="C227" s="1" t="s">
        <v>284</v>
      </c>
    </row>
    <row r="228" spans="1:3">
      <c r="A228" s="1" t="s">
        <v>285</v>
      </c>
      <c r="B228" s="1" t="s">
        <v>272</v>
      </c>
      <c r="C228" s="1" t="s">
        <v>286</v>
      </c>
    </row>
    <row r="229" spans="1:3">
      <c r="A229" s="1" t="s">
        <v>287</v>
      </c>
      <c r="B229" s="1" t="s">
        <v>272</v>
      </c>
      <c r="C229" s="1" t="s">
        <v>288</v>
      </c>
    </row>
    <row r="230" spans="1:3">
      <c r="A230" s="1" t="s">
        <v>278</v>
      </c>
      <c r="B230" s="1" t="s">
        <v>272</v>
      </c>
      <c r="C230" s="1" t="s">
        <v>289</v>
      </c>
    </row>
    <row r="231" spans="1:3">
      <c r="A231" s="1" t="s">
        <v>283</v>
      </c>
      <c r="B231" s="1" t="s">
        <v>272</v>
      </c>
      <c r="C231" s="1" t="s">
        <v>290</v>
      </c>
    </row>
    <row r="232" spans="1:3">
      <c r="A232" s="1" t="s">
        <v>285</v>
      </c>
      <c r="B232" s="1" t="s">
        <v>272</v>
      </c>
      <c r="C232" s="1" t="s">
        <v>291</v>
      </c>
    </row>
    <row r="233" spans="1:3">
      <c r="A233" s="1" t="s">
        <v>287</v>
      </c>
      <c r="B233" s="1" t="s">
        <v>272</v>
      </c>
      <c r="C233" s="1" t="s">
        <v>292</v>
      </c>
    </row>
    <row r="234" spans="1:3">
      <c r="A234" s="1" t="s">
        <v>293</v>
      </c>
      <c r="B234" s="1" t="s">
        <v>272</v>
      </c>
      <c r="C234" s="1" t="s">
        <v>294</v>
      </c>
    </row>
    <row r="235" spans="1:3">
      <c r="A235" s="1" t="s">
        <v>295</v>
      </c>
      <c r="B235" s="1" t="s">
        <v>272</v>
      </c>
      <c r="C235" s="1" t="s">
        <v>296</v>
      </c>
    </row>
    <row r="236" spans="1:3">
      <c r="A236" s="1" t="s">
        <v>287</v>
      </c>
      <c r="B236" s="1" t="s">
        <v>272</v>
      </c>
      <c r="C236" s="1" t="s">
        <v>297</v>
      </c>
    </row>
    <row r="237" spans="1:3">
      <c r="A237" s="1" t="s">
        <v>287</v>
      </c>
      <c r="B237" s="1" t="s">
        <v>272</v>
      </c>
      <c r="C237" s="1" t="s">
        <v>298</v>
      </c>
    </row>
    <row r="238" spans="1:3">
      <c r="A238" s="1" t="s">
        <v>293</v>
      </c>
      <c r="B238" s="1" t="s">
        <v>272</v>
      </c>
      <c r="C238" s="1" t="s">
        <v>299</v>
      </c>
    </row>
    <row r="239" spans="1:3">
      <c r="A239" s="1" t="s">
        <v>293</v>
      </c>
      <c r="B239" s="1" t="s">
        <v>272</v>
      </c>
      <c r="C239" s="1" t="s">
        <v>300</v>
      </c>
    </row>
    <row r="240" spans="1:3">
      <c r="A240" s="1" t="s">
        <v>274</v>
      </c>
      <c r="B240" s="1" t="s">
        <v>272</v>
      </c>
      <c r="C240" s="1" t="s">
        <v>301</v>
      </c>
    </row>
    <row r="241" spans="1:3">
      <c r="A241" s="1" t="s">
        <v>302</v>
      </c>
      <c r="B241" s="1" t="s">
        <v>272</v>
      </c>
      <c r="C241" s="1" t="s">
        <v>303</v>
      </c>
    </row>
    <row r="242" spans="1:3">
      <c r="A242" s="1" t="s">
        <v>293</v>
      </c>
      <c r="B242" s="1" t="s">
        <v>272</v>
      </c>
      <c r="C242" s="1" t="s">
        <v>304</v>
      </c>
    </row>
    <row r="243" spans="1:3">
      <c r="A243" s="1" t="s">
        <v>302</v>
      </c>
      <c r="B243" s="1" t="s">
        <v>272</v>
      </c>
      <c r="C243" s="1" t="s">
        <v>305</v>
      </c>
    </row>
    <row r="244" spans="1:3">
      <c r="A244" s="1" t="s">
        <v>274</v>
      </c>
      <c r="B244" s="1" t="s">
        <v>272</v>
      </c>
      <c r="C244" s="1" t="s">
        <v>306</v>
      </c>
    </row>
    <row r="245" spans="1:3">
      <c r="A245" s="1" t="s">
        <v>307</v>
      </c>
      <c r="B245" s="1" t="s">
        <v>272</v>
      </c>
      <c r="C245" s="1" t="s">
        <v>308</v>
      </c>
    </row>
    <row r="246" spans="1:3">
      <c r="A246" s="1" t="s">
        <v>276</v>
      </c>
      <c r="B246" s="1" t="s">
        <v>272</v>
      </c>
      <c r="C246" s="1" t="s">
        <v>309</v>
      </c>
    </row>
    <row r="247" spans="1:3">
      <c r="A247" s="1" t="s">
        <v>274</v>
      </c>
      <c r="B247" s="1" t="s">
        <v>272</v>
      </c>
      <c r="C247" s="1" t="s">
        <v>310</v>
      </c>
    </row>
    <row r="248" spans="1:3">
      <c r="A248" s="1" t="s">
        <v>293</v>
      </c>
      <c r="B248" s="1" t="s">
        <v>272</v>
      </c>
      <c r="C248" s="1" t="s">
        <v>311</v>
      </c>
    </row>
    <row r="249" spans="1:3">
      <c r="A249" s="1" t="s">
        <v>280</v>
      </c>
      <c r="B249" s="1" t="s">
        <v>272</v>
      </c>
      <c r="C249" s="1" t="s">
        <v>312</v>
      </c>
    </row>
    <row r="250" spans="1:3">
      <c r="A250" s="1" t="s">
        <v>278</v>
      </c>
      <c r="B250" s="1" t="s">
        <v>272</v>
      </c>
      <c r="C250" s="1" t="s">
        <v>313</v>
      </c>
    </row>
    <row r="251" spans="1:3">
      <c r="A251" s="1" t="s">
        <v>278</v>
      </c>
      <c r="B251" s="1" t="s">
        <v>272</v>
      </c>
      <c r="C251" s="1" t="s">
        <v>314</v>
      </c>
    </row>
    <row r="252" spans="1:3">
      <c r="A252" s="1" t="s">
        <v>278</v>
      </c>
      <c r="B252" s="1" t="s">
        <v>272</v>
      </c>
      <c r="C252" s="1" t="s">
        <v>315</v>
      </c>
    </row>
    <row r="253" spans="1:3">
      <c r="A253" s="1" t="s">
        <v>287</v>
      </c>
      <c r="B253" s="1" t="s">
        <v>272</v>
      </c>
      <c r="C253" s="1" t="s">
        <v>316</v>
      </c>
    </row>
    <row r="254" spans="1:3">
      <c r="A254" s="1" t="s">
        <v>295</v>
      </c>
      <c r="B254" s="1" t="s">
        <v>272</v>
      </c>
      <c r="C254" s="1" t="s">
        <v>317</v>
      </c>
    </row>
    <row r="255" spans="1:3">
      <c r="A255" s="1" t="s">
        <v>287</v>
      </c>
      <c r="B255" s="1" t="s">
        <v>272</v>
      </c>
      <c r="C255" s="1" t="s">
        <v>318</v>
      </c>
    </row>
    <row r="256" spans="1:3">
      <c r="A256" s="1" t="s">
        <v>302</v>
      </c>
      <c r="B256" s="1" t="s">
        <v>272</v>
      </c>
      <c r="C256" s="1" t="s">
        <v>319</v>
      </c>
    </row>
    <row r="257" spans="1:3">
      <c r="A257" s="1" t="s">
        <v>302</v>
      </c>
      <c r="B257" s="1" t="s">
        <v>272</v>
      </c>
      <c r="C257" s="1" t="s">
        <v>320</v>
      </c>
    </row>
    <row r="258" spans="1:3">
      <c r="A258" s="1" t="s">
        <v>307</v>
      </c>
      <c r="B258" s="1" t="s">
        <v>272</v>
      </c>
      <c r="C258" s="1" t="s">
        <v>321</v>
      </c>
    </row>
    <row r="259" spans="1:3">
      <c r="A259" s="1" t="s">
        <v>295</v>
      </c>
      <c r="B259" s="1" t="s">
        <v>272</v>
      </c>
      <c r="C259" s="1" t="s">
        <v>322</v>
      </c>
    </row>
    <row r="260" spans="1:3">
      <c r="A260" s="1"/>
      <c r="B260" s="1" t="s">
        <v>323</v>
      </c>
      <c r="C260" s="1" t="s">
        <v>324</v>
      </c>
    </row>
    <row r="261" spans="1:3">
      <c r="A261" s="1" t="s">
        <v>325</v>
      </c>
      <c r="B261" s="1" t="s">
        <v>323</v>
      </c>
      <c r="C261" s="1" t="s">
        <v>326</v>
      </c>
    </row>
    <row r="262" spans="1:3">
      <c r="A262" s="1" t="s">
        <v>325</v>
      </c>
      <c r="B262" s="1" t="s">
        <v>323</v>
      </c>
      <c r="C262" s="1" t="s">
        <v>327</v>
      </c>
    </row>
    <row r="263" spans="1:3">
      <c r="A263" s="1" t="s">
        <v>328</v>
      </c>
      <c r="B263" s="1" t="s">
        <v>323</v>
      </c>
      <c r="C263" s="1" t="s">
        <v>329</v>
      </c>
    </row>
    <row r="264" spans="1:3">
      <c r="A264" s="1" t="s">
        <v>325</v>
      </c>
      <c r="B264" s="1" t="s">
        <v>323</v>
      </c>
      <c r="C264" s="1" t="s">
        <v>330</v>
      </c>
    </row>
    <row r="265" spans="1:3">
      <c r="A265" s="1" t="s">
        <v>325</v>
      </c>
      <c r="B265" s="1" t="s">
        <v>323</v>
      </c>
      <c r="C265" s="1" t="s">
        <v>331</v>
      </c>
    </row>
    <row r="266" spans="1:3">
      <c r="A266" s="1" t="s">
        <v>325</v>
      </c>
      <c r="B266" s="1" t="s">
        <v>323</v>
      </c>
      <c r="C266" s="1" t="s">
        <v>332</v>
      </c>
    </row>
    <row r="267" spans="1:3">
      <c r="A267" s="1" t="s">
        <v>328</v>
      </c>
      <c r="B267" s="1" t="s">
        <v>323</v>
      </c>
      <c r="C267" s="1" t="s">
        <v>333</v>
      </c>
    </row>
    <row r="268" spans="1:3">
      <c r="A268" s="1" t="s">
        <v>328</v>
      </c>
      <c r="B268" s="1" t="s">
        <v>323</v>
      </c>
      <c r="C268" s="1" t="s">
        <v>334</v>
      </c>
    </row>
    <row r="269" spans="1:3">
      <c r="A269" s="1" t="s">
        <v>325</v>
      </c>
      <c r="B269" s="1" t="s">
        <v>323</v>
      </c>
      <c r="C269" s="1" t="s">
        <v>335</v>
      </c>
    </row>
    <row r="270" spans="1:3">
      <c r="A270" s="1" t="s">
        <v>325</v>
      </c>
      <c r="B270" s="1" t="s">
        <v>323</v>
      </c>
      <c r="C270" s="1" t="s">
        <v>336</v>
      </c>
    </row>
    <row r="271" spans="1:3">
      <c r="A271" s="1" t="s">
        <v>328</v>
      </c>
      <c r="B271" s="1" t="s">
        <v>323</v>
      </c>
      <c r="C271" s="1" t="s">
        <v>337</v>
      </c>
    </row>
    <row r="272" spans="1:3">
      <c r="A272" s="1" t="s">
        <v>328</v>
      </c>
      <c r="B272" s="1" t="s">
        <v>323</v>
      </c>
      <c r="C272" s="1" t="s">
        <v>338</v>
      </c>
    </row>
    <row r="273" spans="1:3">
      <c r="A273" s="1" t="s">
        <v>325</v>
      </c>
      <c r="B273" s="1" t="s">
        <v>323</v>
      </c>
      <c r="C273" s="1" t="s">
        <v>339</v>
      </c>
    </row>
    <row r="274" spans="1:3">
      <c r="A274" s="1" t="s">
        <v>325</v>
      </c>
      <c r="B274" s="1" t="s">
        <v>323</v>
      </c>
      <c r="C274" s="1" t="s">
        <v>340</v>
      </c>
    </row>
    <row r="275" spans="1:3">
      <c r="A275" s="1"/>
      <c r="B275" s="1" t="s">
        <v>341</v>
      </c>
      <c r="C275" s="1" t="s">
        <v>342</v>
      </c>
    </row>
    <row r="276" spans="1:3">
      <c r="A276" s="1" t="s">
        <v>343</v>
      </c>
      <c r="B276" s="1" t="s">
        <v>341</v>
      </c>
      <c r="C276" s="1" t="s">
        <v>344</v>
      </c>
    </row>
    <row r="277" spans="1:3">
      <c r="A277" s="1" t="s">
        <v>343</v>
      </c>
      <c r="B277" s="1" t="s">
        <v>341</v>
      </c>
      <c r="C277" s="1" t="s">
        <v>345</v>
      </c>
    </row>
    <row r="278" spans="1:3">
      <c r="A278" s="1" t="s">
        <v>343</v>
      </c>
      <c r="B278" s="1" t="s">
        <v>341</v>
      </c>
      <c r="C278" s="1" t="s">
        <v>346</v>
      </c>
    </row>
    <row r="279" spans="1:3">
      <c r="A279" s="1" t="s">
        <v>343</v>
      </c>
      <c r="B279" s="1" t="s">
        <v>341</v>
      </c>
      <c r="C279" s="1" t="s">
        <v>347</v>
      </c>
    </row>
    <row r="280" spans="1:3">
      <c r="A280" s="1" t="s">
        <v>343</v>
      </c>
      <c r="B280" s="1" t="s">
        <v>341</v>
      </c>
      <c r="C280" s="1" t="s">
        <v>348</v>
      </c>
    </row>
    <row r="281" spans="1:3">
      <c r="A281" s="1" t="s">
        <v>343</v>
      </c>
      <c r="B281" s="1" t="s">
        <v>341</v>
      </c>
      <c r="C281" s="1" t="s">
        <v>349</v>
      </c>
    </row>
    <row r="282" spans="1:3">
      <c r="A282" s="1" t="s">
        <v>343</v>
      </c>
      <c r="B282" s="1" t="s">
        <v>341</v>
      </c>
      <c r="C282" s="1" t="s">
        <v>350</v>
      </c>
    </row>
    <row r="283" spans="1:3">
      <c r="A283" s="1" t="s">
        <v>343</v>
      </c>
      <c r="B283" s="1" t="s">
        <v>341</v>
      </c>
      <c r="C283" s="1" t="s">
        <v>351</v>
      </c>
    </row>
    <row r="284" spans="1:3">
      <c r="A284" s="1" t="s">
        <v>343</v>
      </c>
      <c r="B284" s="1" t="s">
        <v>341</v>
      </c>
      <c r="C284" s="1" t="s">
        <v>352</v>
      </c>
    </row>
    <row r="285" spans="1:3">
      <c r="A285" s="1" t="s">
        <v>343</v>
      </c>
      <c r="B285" s="1" t="s">
        <v>341</v>
      </c>
      <c r="C285" s="1" t="s">
        <v>353</v>
      </c>
    </row>
    <row r="286" spans="1:3">
      <c r="A286" s="1" t="s">
        <v>343</v>
      </c>
      <c r="B286" s="1" t="s">
        <v>341</v>
      </c>
      <c r="C286" s="1" t="s">
        <v>354</v>
      </c>
    </row>
    <row r="287" spans="1:3">
      <c r="A287" s="1" t="s">
        <v>343</v>
      </c>
      <c r="B287" s="1" t="s">
        <v>341</v>
      </c>
      <c r="C287" s="1" t="s">
        <v>355</v>
      </c>
    </row>
    <row r="288" spans="1:3">
      <c r="A288" s="1" t="s">
        <v>343</v>
      </c>
      <c r="B288" s="1" t="s">
        <v>341</v>
      </c>
      <c r="C288" s="1" t="s">
        <v>356</v>
      </c>
    </row>
    <row r="289" spans="1:3">
      <c r="A289" s="1" t="s">
        <v>343</v>
      </c>
      <c r="B289" s="1" t="s">
        <v>341</v>
      </c>
      <c r="C289" s="1" t="s">
        <v>357</v>
      </c>
    </row>
    <row r="290" spans="1:3">
      <c r="A290" s="1"/>
      <c r="B290" s="1" t="s">
        <v>358</v>
      </c>
      <c r="C290" s="1" t="s">
        <v>359</v>
      </c>
    </row>
    <row r="291" spans="1:3">
      <c r="A291" s="1" t="s">
        <v>360</v>
      </c>
      <c r="B291" s="1" t="s">
        <v>358</v>
      </c>
      <c r="C291" s="1" t="s">
        <v>361</v>
      </c>
    </row>
    <row r="292" spans="1:3">
      <c r="A292" s="1" t="s">
        <v>360</v>
      </c>
      <c r="B292" s="1" t="s">
        <v>358</v>
      </c>
      <c r="C292" s="1" t="s">
        <v>362</v>
      </c>
    </row>
    <row r="293" spans="1:3">
      <c r="A293" s="1" t="s">
        <v>360</v>
      </c>
      <c r="B293" s="1" t="s">
        <v>358</v>
      </c>
      <c r="C293" s="1" t="s">
        <v>363</v>
      </c>
    </row>
    <row r="294" spans="1:3">
      <c r="A294" s="1" t="s">
        <v>360</v>
      </c>
      <c r="B294" s="1" t="s">
        <v>358</v>
      </c>
      <c r="C294" s="1" t="s">
        <v>364</v>
      </c>
    </row>
    <row r="295" spans="1:3">
      <c r="A295" s="1" t="s">
        <v>360</v>
      </c>
      <c r="B295" s="1" t="s">
        <v>358</v>
      </c>
      <c r="C295" s="1" t="s">
        <v>365</v>
      </c>
    </row>
    <row r="296" spans="1:3">
      <c r="A296" s="1" t="s">
        <v>366</v>
      </c>
      <c r="B296" s="1" t="s">
        <v>358</v>
      </c>
      <c r="C296" s="1" t="s">
        <v>367</v>
      </c>
    </row>
    <row r="297" spans="1:3">
      <c r="A297" s="1" t="s">
        <v>360</v>
      </c>
      <c r="B297" s="1" t="s">
        <v>358</v>
      </c>
      <c r="C297" s="1" t="s">
        <v>368</v>
      </c>
    </row>
    <row r="298" spans="1:3">
      <c r="A298" s="1" t="s">
        <v>366</v>
      </c>
      <c r="B298" s="1" t="s">
        <v>358</v>
      </c>
      <c r="C298" s="1" t="s">
        <v>369</v>
      </c>
    </row>
    <row r="299" spans="1:3">
      <c r="A299" s="1" t="s">
        <v>360</v>
      </c>
      <c r="B299" s="1" t="s">
        <v>358</v>
      </c>
      <c r="C299" s="1" t="s">
        <v>370</v>
      </c>
    </row>
    <row r="300" spans="1:3">
      <c r="A300" s="1" t="s">
        <v>366</v>
      </c>
      <c r="B300" s="1" t="s">
        <v>358</v>
      </c>
      <c r="C300" s="1" t="s">
        <v>371</v>
      </c>
    </row>
    <row r="301" spans="1:3">
      <c r="A301" s="1" t="s">
        <v>366</v>
      </c>
      <c r="B301" s="1" t="s">
        <v>358</v>
      </c>
      <c r="C301" s="1" t="s">
        <v>372</v>
      </c>
    </row>
    <row r="302" spans="1:3">
      <c r="A302" s="1" t="s">
        <v>360</v>
      </c>
      <c r="B302" s="1" t="s">
        <v>358</v>
      </c>
      <c r="C302" s="1" t="s">
        <v>373</v>
      </c>
    </row>
    <row r="303" spans="1:3">
      <c r="A303" s="1" t="s">
        <v>366</v>
      </c>
      <c r="B303" s="1" t="s">
        <v>358</v>
      </c>
      <c r="C303" s="1" t="s">
        <v>374</v>
      </c>
    </row>
    <row r="304" spans="1:3">
      <c r="A304" s="1"/>
      <c r="B304" s="1" t="s">
        <v>375</v>
      </c>
      <c r="C304" s="1" t="s">
        <v>376</v>
      </c>
    </row>
    <row r="305" spans="1:3">
      <c r="A305" s="1" t="s">
        <v>377</v>
      </c>
      <c r="B305" s="1" t="s">
        <v>375</v>
      </c>
      <c r="C305" s="1" t="s">
        <v>378</v>
      </c>
    </row>
    <row r="306" spans="1:3">
      <c r="A306" s="1" t="s">
        <v>377</v>
      </c>
      <c r="B306" s="1" t="s">
        <v>375</v>
      </c>
      <c r="C306" s="1" t="s">
        <v>379</v>
      </c>
    </row>
    <row r="307" spans="1:3">
      <c r="A307" s="1" t="s">
        <v>377</v>
      </c>
      <c r="B307" s="1" t="s">
        <v>375</v>
      </c>
      <c r="C307" s="1" t="s">
        <v>380</v>
      </c>
    </row>
    <row r="308" spans="1:3">
      <c r="A308" s="1" t="s">
        <v>377</v>
      </c>
      <c r="B308" s="1" t="s">
        <v>375</v>
      </c>
      <c r="C308" s="1" t="s">
        <v>381</v>
      </c>
    </row>
    <row r="309" spans="1:3">
      <c r="A309" s="1" t="s">
        <v>377</v>
      </c>
      <c r="B309" s="1" t="s">
        <v>375</v>
      </c>
      <c r="C309" s="1" t="s">
        <v>382</v>
      </c>
    </row>
    <row r="310" spans="1:3">
      <c r="A310" s="1" t="s">
        <v>377</v>
      </c>
      <c r="B310" s="1" t="s">
        <v>375</v>
      </c>
      <c r="C310" s="1" t="s">
        <v>383</v>
      </c>
    </row>
    <row r="311" spans="1:3">
      <c r="A311" s="1" t="s">
        <v>377</v>
      </c>
      <c r="B311" s="1" t="s">
        <v>375</v>
      </c>
      <c r="C311" s="1" t="s">
        <v>384</v>
      </c>
    </row>
    <row r="312" spans="1:3">
      <c r="A312" s="1" t="s">
        <v>377</v>
      </c>
      <c r="B312" s="1" t="s">
        <v>375</v>
      </c>
      <c r="C312" s="1" t="s">
        <v>385</v>
      </c>
    </row>
    <row r="313" spans="1:3">
      <c r="A313" s="1" t="s">
        <v>377</v>
      </c>
      <c r="B313" s="1" t="s">
        <v>375</v>
      </c>
      <c r="C313" s="1" t="s">
        <v>386</v>
      </c>
    </row>
    <row r="314" spans="1:3">
      <c r="A314" s="1" t="s">
        <v>377</v>
      </c>
      <c r="B314" s="1" t="s">
        <v>375</v>
      </c>
      <c r="C314" s="1" t="s">
        <v>387</v>
      </c>
    </row>
    <row r="315" spans="1:3">
      <c r="A315" s="1"/>
      <c r="B315" s="1" t="s">
        <v>388</v>
      </c>
      <c r="C315" s="1" t="s">
        <v>389</v>
      </c>
    </row>
    <row r="316" spans="1:3">
      <c r="A316" s="1" t="s">
        <v>390</v>
      </c>
      <c r="B316" s="1" t="s">
        <v>388</v>
      </c>
      <c r="C316" s="1" t="s">
        <v>391</v>
      </c>
    </row>
    <row r="317" spans="1:3">
      <c r="A317" s="1" t="s">
        <v>390</v>
      </c>
      <c r="B317" s="1" t="s">
        <v>388</v>
      </c>
      <c r="C317" s="1" t="s">
        <v>392</v>
      </c>
    </row>
    <row r="318" spans="1:3">
      <c r="A318" s="1" t="s">
        <v>390</v>
      </c>
      <c r="B318" s="1" t="s">
        <v>388</v>
      </c>
      <c r="C318" s="1" t="s">
        <v>393</v>
      </c>
    </row>
    <row r="319" spans="1:3">
      <c r="A319" s="1" t="s">
        <v>390</v>
      </c>
      <c r="B319" s="1" t="s">
        <v>388</v>
      </c>
      <c r="C319" s="1" t="s">
        <v>394</v>
      </c>
    </row>
    <row r="320" spans="1:3">
      <c r="A320" s="1" t="s">
        <v>390</v>
      </c>
      <c r="B320" s="1" t="s">
        <v>388</v>
      </c>
      <c r="C320" s="1" t="s">
        <v>395</v>
      </c>
    </row>
    <row r="321" spans="1:3">
      <c r="A321" s="1" t="s">
        <v>390</v>
      </c>
      <c r="B321" s="1" t="s">
        <v>388</v>
      </c>
      <c r="C321" s="1" t="s">
        <v>396</v>
      </c>
    </row>
    <row r="322" spans="1:3">
      <c r="A322" s="1" t="s">
        <v>390</v>
      </c>
      <c r="B322" s="1" t="s">
        <v>388</v>
      </c>
      <c r="C322" s="1" t="s">
        <v>397</v>
      </c>
    </row>
    <row r="323" spans="1:3">
      <c r="A323" s="1" t="s">
        <v>390</v>
      </c>
      <c r="B323" s="1" t="s">
        <v>388</v>
      </c>
      <c r="C323" s="1" t="s">
        <v>398</v>
      </c>
    </row>
    <row r="324" spans="1:3">
      <c r="A324" s="1" t="s">
        <v>390</v>
      </c>
      <c r="B324" s="1" t="s">
        <v>388</v>
      </c>
      <c r="C324" s="1" t="s">
        <v>399</v>
      </c>
    </row>
    <row r="325" spans="1:3">
      <c r="A325" s="1" t="s">
        <v>390</v>
      </c>
      <c r="B325" s="1" t="s">
        <v>388</v>
      </c>
      <c r="C325" s="1" t="s">
        <v>400</v>
      </c>
    </row>
    <row r="326" spans="1:3">
      <c r="A326" s="1" t="s">
        <v>390</v>
      </c>
      <c r="B326" s="1" t="s">
        <v>388</v>
      </c>
      <c r="C326" s="1" t="s">
        <v>401</v>
      </c>
    </row>
    <row r="327" spans="1:3">
      <c r="A327" s="1" t="s">
        <v>390</v>
      </c>
      <c r="B327" s="1" t="s">
        <v>388</v>
      </c>
      <c r="C327" s="1" t="s">
        <v>402</v>
      </c>
    </row>
    <row r="328" spans="1:3">
      <c r="A328" s="1" t="s">
        <v>390</v>
      </c>
      <c r="B328" s="1" t="s">
        <v>388</v>
      </c>
      <c r="C328" s="1" t="s">
        <v>403</v>
      </c>
    </row>
    <row r="329" spans="1:3">
      <c r="A329" s="1" t="s">
        <v>390</v>
      </c>
      <c r="B329" s="1" t="s">
        <v>388</v>
      </c>
      <c r="C329" s="1" t="s">
        <v>404</v>
      </c>
    </row>
    <row r="330" spans="1:3">
      <c r="A330" s="1" t="s">
        <v>390</v>
      </c>
      <c r="B330" s="1" t="s">
        <v>388</v>
      </c>
      <c r="C330" s="1" t="s">
        <v>405</v>
      </c>
    </row>
    <row r="331" spans="1:3">
      <c r="A331" s="1"/>
      <c r="B331" s="1" t="s">
        <v>406</v>
      </c>
      <c r="C331" s="1" t="s">
        <v>407</v>
      </c>
    </row>
    <row r="332" spans="1:3">
      <c r="A332" s="1" t="s">
        <v>408</v>
      </c>
      <c r="B332" s="1" t="s">
        <v>406</v>
      </c>
      <c r="C332" s="1" t="s">
        <v>409</v>
      </c>
    </row>
    <row r="333" spans="1:3">
      <c r="A333" s="1" t="s">
        <v>408</v>
      </c>
      <c r="B333" s="1" t="s">
        <v>406</v>
      </c>
      <c r="C333" s="1" t="s">
        <v>410</v>
      </c>
    </row>
    <row r="334" spans="1:3">
      <c r="A334" s="1" t="s">
        <v>408</v>
      </c>
      <c r="B334" s="1" t="s">
        <v>406</v>
      </c>
      <c r="C334" s="1" t="s">
        <v>411</v>
      </c>
    </row>
    <row r="335" spans="1:3">
      <c r="A335" s="1" t="s">
        <v>408</v>
      </c>
      <c r="B335" s="1" t="s">
        <v>406</v>
      </c>
      <c r="C335" s="1" t="s">
        <v>412</v>
      </c>
    </row>
    <row r="336" spans="1:3">
      <c r="A336" s="1" t="s">
        <v>408</v>
      </c>
      <c r="B336" s="1" t="s">
        <v>406</v>
      </c>
      <c r="C336" s="1" t="s">
        <v>413</v>
      </c>
    </row>
    <row r="337" spans="1:3">
      <c r="A337" s="1" t="s">
        <v>408</v>
      </c>
      <c r="B337" s="1" t="s">
        <v>406</v>
      </c>
      <c r="C337" s="1" t="s">
        <v>414</v>
      </c>
    </row>
    <row r="338" spans="1:3">
      <c r="A338" s="1" t="s">
        <v>408</v>
      </c>
      <c r="B338" s="1" t="s">
        <v>406</v>
      </c>
      <c r="C338" s="1" t="s">
        <v>415</v>
      </c>
    </row>
    <row r="339" spans="1:3">
      <c r="A339" s="1" t="s">
        <v>408</v>
      </c>
      <c r="B339" s="1" t="s">
        <v>406</v>
      </c>
      <c r="C339" s="1" t="s">
        <v>416</v>
      </c>
    </row>
    <row r="340" spans="1:3">
      <c r="A340" s="1" t="s">
        <v>408</v>
      </c>
      <c r="B340" s="1" t="s">
        <v>406</v>
      </c>
      <c r="C340" s="1" t="s">
        <v>417</v>
      </c>
    </row>
    <row r="341" spans="1:3">
      <c r="A341" s="1" t="s">
        <v>408</v>
      </c>
      <c r="B341" s="1" t="s">
        <v>406</v>
      </c>
      <c r="C341" s="1" t="s">
        <v>418</v>
      </c>
    </row>
    <row r="342" spans="1:3">
      <c r="A342" s="1" t="s">
        <v>408</v>
      </c>
      <c r="B342" s="1" t="s">
        <v>406</v>
      </c>
      <c r="C342" s="1" t="s">
        <v>419</v>
      </c>
    </row>
    <row r="343" spans="1:3">
      <c r="A343" s="1" t="s">
        <v>408</v>
      </c>
      <c r="B343" s="1" t="s">
        <v>406</v>
      </c>
      <c r="C343" s="1" t="s">
        <v>420</v>
      </c>
    </row>
    <row r="344" spans="1:3">
      <c r="A344" s="1" t="s">
        <v>408</v>
      </c>
      <c r="B344" s="1" t="s">
        <v>406</v>
      </c>
      <c r="C344" s="1" t="s">
        <v>421</v>
      </c>
    </row>
    <row r="345" spans="1:3">
      <c r="A345" s="1"/>
      <c r="B345" s="1" t="s">
        <v>422</v>
      </c>
      <c r="C345" s="1" t="s">
        <v>423</v>
      </c>
    </row>
    <row r="346" spans="1:3">
      <c r="A346" s="1" t="s">
        <v>424</v>
      </c>
      <c r="B346" s="1" t="s">
        <v>422</v>
      </c>
      <c r="C346" s="1" t="s">
        <v>425</v>
      </c>
    </row>
    <row r="347" spans="1:3">
      <c r="A347" s="1" t="s">
        <v>426</v>
      </c>
      <c r="B347" s="1" t="s">
        <v>422</v>
      </c>
      <c r="C347" s="1" t="s">
        <v>427</v>
      </c>
    </row>
    <row r="348" spans="1:3">
      <c r="A348" s="1" t="s">
        <v>426</v>
      </c>
      <c r="B348" s="1" t="s">
        <v>422</v>
      </c>
      <c r="C348" s="1" t="s">
        <v>428</v>
      </c>
    </row>
    <row r="349" spans="1:3">
      <c r="A349" s="1" t="s">
        <v>426</v>
      </c>
      <c r="B349" s="1" t="s">
        <v>422</v>
      </c>
      <c r="C349" s="1" t="s">
        <v>429</v>
      </c>
    </row>
    <row r="350" spans="1:3">
      <c r="A350" s="1" t="s">
        <v>430</v>
      </c>
      <c r="B350" s="1" t="s">
        <v>422</v>
      </c>
      <c r="C350" s="1" t="s">
        <v>431</v>
      </c>
    </row>
    <row r="351" spans="1:3">
      <c r="A351" s="1" t="s">
        <v>424</v>
      </c>
      <c r="B351" s="1" t="s">
        <v>422</v>
      </c>
      <c r="C351" s="1" t="s">
        <v>432</v>
      </c>
    </row>
    <row r="352" spans="1:3">
      <c r="A352" s="1" t="s">
        <v>424</v>
      </c>
      <c r="B352" s="1" t="s">
        <v>422</v>
      </c>
      <c r="C352" s="1" t="s">
        <v>433</v>
      </c>
    </row>
    <row r="353" spans="1:3">
      <c r="A353" s="1" t="s">
        <v>430</v>
      </c>
      <c r="B353" s="1" t="s">
        <v>422</v>
      </c>
      <c r="C353" s="1" t="s">
        <v>434</v>
      </c>
    </row>
    <row r="354" spans="1:3">
      <c r="A354" s="1" t="s">
        <v>430</v>
      </c>
      <c r="B354" s="1" t="s">
        <v>422</v>
      </c>
      <c r="C354" s="1" t="s">
        <v>435</v>
      </c>
    </row>
    <row r="355" spans="1:3">
      <c r="A355" s="1" t="s">
        <v>426</v>
      </c>
      <c r="B355" s="1" t="s">
        <v>422</v>
      </c>
      <c r="C355" s="1" t="s">
        <v>436</v>
      </c>
    </row>
    <row r="356" spans="1:3">
      <c r="A356" s="1" t="s">
        <v>426</v>
      </c>
      <c r="B356" s="1" t="s">
        <v>422</v>
      </c>
      <c r="C356" s="1" t="s">
        <v>437</v>
      </c>
    </row>
    <row r="357" spans="1:3">
      <c r="A357" s="1" t="s">
        <v>430</v>
      </c>
      <c r="B357" s="1" t="s">
        <v>422</v>
      </c>
      <c r="C357" s="1" t="s">
        <v>438</v>
      </c>
    </row>
    <row r="358" spans="1:3">
      <c r="A358" s="1" t="s">
        <v>430</v>
      </c>
      <c r="B358" s="1" t="s">
        <v>422</v>
      </c>
      <c r="C358" s="1" t="s">
        <v>439</v>
      </c>
    </row>
    <row r="359" spans="1:3">
      <c r="A359" s="1" t="s">
        <v>430</v>
      </c>
      <c r="B359" s="1" t="s">
        <v>422</v>
      </c>
      <c r="C359" s="1" t="s">
        <v>440</v>
      </c>
    </row>
    <row r="360" spans="1:3">
      <c r="A360" s="1" t="s">
        <v>426</v>
      </c>
      <c r="B360" s="1" t="s">
        <v>422</v>
      </c>
      <c r="C360" s="1" t="s">
        <v>441</v>
      </c>
    </row>
    <row r="361" spans="1:3">
      <c r="A361" s="1" t="s">
        <v>424</v>
      </c>
      <c r="B361" s="1" t="s">
        <v>422</v>
      </c>
      <c r="C361" s="1" t="s">
        <v>442</v>
      </c>
    </row>
    <row r="362" spans="1:3">
      <c r="A362" s="1" t="s">
        <v>430</v>
      </c>
      <c r="B362" s="1" t="s">
        <v>422</v>
      </c>
      <c r="C362" s="1" t="s">
        <v>443</v>
      </c>
    </row>
    <row r="363" spans="1:3">
      <c r="A363" s="1" t="s">
        <v>426</v>
      </c>
      <c r="B363" s="1" t="s">
        <v>422</v>
      </c>
      <c r="C363" s="1" t="s">
        <v>444</v>
      </c>
    </row>
    <row r="364" spans="1:3">
      <c r="A364" s="1" t="s">
        <v>424</v>
      </c>
      <c r="B364" s="1" t="s">
        <v>422</v>
      </c>
      <c r="C364" s="1" t="s">
        <v>445</v>
      </c>
    </row>
    <row r="365" spans="1:3">
      <c r="A365" s="1" t="s">
        <v>430</v>
      </c>
      <c r="B365" s="1" t="s">
        <v>422</v>
      </c>
      <c r="C365" s="1" t="s">
        <v>446</v>
      </c>
    </row>
    <row r="366" spans="1:3">
      <c r="A366" s="1" t="s">
        <v>426</v>
      </c>
      <c r="B366" s="1" t="s">
        <v>422</v>
      </c>
      <c r="C366" s="1" t="s">
        <v>447</v>
      </c>
    </row>
    <row r="367" spans="1:3">
      <c r="A367" s="1" t="s">
        <v>426</v>
      </c>
      <c r="B367" s="1" t="s">
        <v>422</v>
      </c>
      <c r="C367" s="1" t="s">
        <v>448</v>
      </c>
    </row>
    <row r="368" spans="1:3">
      <c r="A368" s="1" t="s">
        <v>424</v>
      </c>
      <c r="B368" s="1" t="s">
        <v>422</v>
      </c>
      <c r="C368" s="1" t="s">
        <v>449</v>
      </c>
    </row>
    <row r="369" spans="1:3">
      <c r="A369" s="1" t="s">
        <v>430</v>
      </c>
      <c r="B369" s="1" t="s">
        <v>422</v>
      </c>
      <c r="C369" s="1" t="s">
        <v>450</v>
      </c>
    </row>
    <row r="370" spans="1:3">
      <c r="A370" s="1"/>
      <c r="B370" s="1" t="s">
        <v>451</v>
      </c>
      <c r="C370" s="1" t="s">
        <v>452</v>
      </c>
    </row>
    <row r="371" spans="1:3">
      <c r="A371" s="1" t="s">
        <v>453</v>
      </c>
      <c r="B371" s="1" t="s">
        <v>451</v>
      </c>
      <c r="C371" s="1" t="s">
        <v>454</v>
      </c>
    </row>
    <row r="372" spans="1:3">
      <c r="A372" s="1" t="s">
        <v>453</v>
      </c>
      <c r="B372" s="1" t="s">
        <v>451</v>
      </c>
      <c r="C372" s="1" t="s">
        <v>455</v>
      </c>
    </row>
    <row r="373" spans="1:3">
      <c r="A373" s="1" t="s">
        <v>453</v>
      </c>
      <c r="B373" s="1" t="s">
        <v>451</v>
      </c>
      <c r="C373" s="1" t="s">
        <v>456</v>
      </c>
    </row>
    <row r="374" spans="1:3">
      <c r="A374" s="1" t="s">
        <v>453</v>
      </c>
      <c r="B374" s="1" t="s">
        <v>451</v>
      </c>
      <c r="C374" s="1" t="s">
        <v>457</v>
      </c>
    </row>
    <row r="375" spans="1:3">
      <c r="A375" s="1" t="s">
        <v>453</v>
      </c>
      <c r="B375" s="1" t="s">
        <v>451</v>
      </c>
      <c r="C375" s="1" t="s">
        <v>458</v>
      </c>
    </row>
    <row r="376" spans="1:3">
      <c r="A376" s="1" t="s">
        <v>453</v>
      </c>
      <c r="B376" s="1" t="s">
        <v>451</v>
      </c>
      <c r="C376" s="1" t="s">
        <v>459</v>
      </c>
    </row>
    <row r="377" spans="1:3">
      <c r="A377" s="1" t="s">
        <v>453</v>
      </c>
      <c r="B377" s="1" t="s">
        <v>451</v>
      </c>
      <c r="C377" s="1" t="s">
        <v>460</v>
      </c>
    </row>
    <row r="378" spans="1:3">
      <c r="A378" s="1" t="s">
        <v>453</v>
      </c>
      <c r="B378" s="1" t="s">
        <v>451</v>
      </c>
      <c r="C378" s="1" t="s">
        <v>461</v>
      </c>
    </row>
    <row r="379" spans="1:3">
      <c r="A379" s="1" t="s">
        <v>453</v>
      </c>
      <c r="B379" s="1" t="s">
        <v>451</v>
      </c>
      <c r="C379" s="1" t="s">
        <v>462</v>
      </c>
    </row>
    <row r="380" spans="1:3">
      <c r="A380" s="1" t="s">
        <v>453</v>
      </c>
      <c r="B380" s="1" t="s">
        <v>451</v>
      </c>
      <c r="C380" s="1" t="s">
        <v>463</v>
      </c>
    </row>
    <row r="381" spans="1:3">
      <c r="A381" s="1" t="s">
        <v>453</v>
      </c>
      <c r="B381" s="1" t="s">
        <v>451</v>
      </c>
      <c r="C381" s="1" t="s">
        <v>464</v>
      </c>
    </row>
    <row r="382" spans="1:3">
      <c r="A382" s="1" t="s">
        <v>453</v>
      </c>
      <c r="B382" s="1" t="s">
        <v>451</v>
      </c>
      <c r="C382" s="1" t="s">
        <v>465</v>
      </c>
    </row>
    <row r="383" spans="1:3">
      <c r="A383" s="1" t="s">
        <v>453</v>
      </c>
      <c r="B383" s="1" t="s">
        <v>451</v>
      </c>
      <c r="C383" s="1" t="s">
        <v>466</v>
      </c>
    </row>
    <row r="384" spans="1:3">
      <c r="A384" s="1" t="s">
        <v>453</v>
      </c>
      <c r="B384" s="1" t="s">
        <v>451</v>
      </c>
      <c r="C384" s="1" t="s">
        <v>467</v>
      </c>
    </row>
    <row r="385" spans="1:3">
      <c r="A385" s="1" t="s">
        <v>453</v>
      </c>
      <c r="B385" s="1" t="s">
        <v>451</v>
      </c>
      <c r="C385" s="1" t="s">
        <v>468</v>
      </c>
    </row>
    <row r="386" spans="1:3">
      <c r="A386" s="1" t="s">
        <v>453</v>
      </c>
      <c r="B386" s="1" t="s">
        <v>451</v>
      </c>
      <c r="C386" s="1" t="s">
        <v>469</v>
      </c>
    </row>
    <row r="387" spans="1:3">
      <c r="A387" s="1" t="s">
        <v>453</v>
      </c>
      <c r="B387" s="1" t="s">
        <v>451</v>
      </c>
      <c r="C387" s="1" t="s">
        <v>470</v>
      </c>
    </row>
    <row r="388" spans="1:3">
      <c r="A388" s="1"/>
      <c r="B388" s="1" t="s">
        <v>471</v>
      </c>
      <c r="C388" s="1" t="s">
        <v>472</v>
      </c>
    </row>
    <row r="389" spans="1:3">
      <c r="A389" s="1" t="s">
        <v>473</v>
      </c>
      <c r="B389" s="1" t="s">
        <v>471</v>
      </c>
      <c r="C389" s="1" t="s">
        <v>474</v>
      </c>
    </row>
    <row r="390" spans="1:3">
      <c r="A390" s="1" t="s">
        <v>473</v>
      </c>
      <c r="B390" s="1" t="s">
        <v>471</v>
      </c>
      <c r="C390" s="1" t="s">
        <v>475</v>
      </c>
    </row>
    <row r="391" spans="1:3">
      <c r="A391" s="1" t="s">
        <v>473</v>
      </c>
      <c r="B391" s="1" t="s">
        <v>471</v>
      </c>
      <c r="C391" s="1" t="s">
        <v>476</v>
      </c>
    </row>
    <row r="392" spans="1:3">
      <c r="A392" s="1" t="s">
        <v>473</v>
      </c>
      <c r="B392" s="1" t="s">
        <v>471</v>
      </c>
      <c r="C392" s="1" t="s">
        <v>477</v>
      </c>
    </row>
    <row r="393" spans="1:3">
      <c r="A393" s="1" t="s">
        <v>473</v>
      </c>
      <c r="B393" s="1" t="s">
        <v>471</v>
      </c>
      <c r="C393" s="1" t="s">
        <v>478</v>
      </c>
    </row>
    <row r="394" spans="1:3">
      <c r="A394" s="1" t="s">
        <v>473</v>
      </c>
      <c r="B394" s="1" t="s">
        <v>471</v>
      </c>
      <c r="C394" s="1" t="s">
        <v>479</v>
      </c>
    </row>
    <row r="395" spans="1:3">
      <c r="A395" s="1" t="s">
        <v>473</v>
      </c>
      <c r="B395" s="1" t="s">
        <v>471</v>
      </c>
      <c r="C395" s="1" t="s">
        <v>480</v>
      </c>
    </row>
    <row r="396" spans="1:3">
      <c r="A396" s="1" t="s">
        <v>473</v>
      </c>
      <c r="B396" s="1" t="s">
        <v>471</v>
      </c>
      <c r="C396" s="1" t="s">
        <v>481</v>
      </c>
    </row>
    <row r="397" spans="1:3">
      <c r="A397" s="1" t="s">
        <v>473</v>
      </c>
      <c r="B397" s="1" t="s">
        <v>471</v>
      </c>
      <c r="C397" s="1" t="s">
        <v>482</v>
      </c>
    </row>
    <row r="398" spans="1:3">
      <c r="A398" s="1"/>
      <c r="B398" s="1" t="s">
        <v>483</v>
      </c>
      <c r="C398" s="1" t="s">
        <v>484</v>
      </c>
    </row>
    <row r="399" spans="1:3">
      <c r="A399" s="1" t="s">
        <v>485</v>
      </c>
      <c r="B399" s="1" t="s">
        <v>483</v>
      </c>
      <c r="C399" s="1" t="s">
        <v>486</v>
      </c>
    </row>
    <row r="400" spans="1:3">
      <c r="A400" s="1" t="s">
        <v>485</v>
      </c>
      <c r="B400" s="1" t="s">
        <v>483</v>
      </c>
      <c r="C400" s="1" t="s">
        <v>487</v>
      </c>
    </row>
    <row r="401" spans="1:3">
      <c r="A401" s="1" t="s">
        <v>488</v>
      </c>
      <c r="B401" s="1" t="s">
        <v>483</v>
      </c>
      <c r="C401" s="1" t="s">
        <v>489</v>
      </c>
    </row>
    <row r="402" spans="1:3">
      <c r="A402" s="1" t="s">
        <v>488</v>
      </c>
      <c r="B402" s="1" t="s">
        <v>483</v>
      </c>
      <c r="C402" s="1" t="s">
        <v>490</v>
      </c>
    </row>
    <row r="403" spans="1:3">
      <c r="A403" s="1" t="s">
        <v>488</v>
      </c>
      <c r="B403" s="1" t="s">
        <v>483</v>
      </c>
      <c r="C403" s="1" t="s">
        <v>491</v>
      </c>
    </row>
    <row r="404" spans="1:3">
      <c r="A404" s="1" t="s">
        <v>485</v>
      </c>
      <c r="B404" s="1" t="s">
        <v>483</v>
      </c>
      <c r="C404" s="1" t="s">
        <v>492</v>
      </c>
    </row>
    <row r="405" spans="1:3">
      <c r="A405" s="1" t="s">
        <v>488</v>
      </c>
      <c r="B405" s="1" t="s">
        <v>483</v>
      </c>
      <c r="C405" s="1" t="s">
        <v>493</v>
      </c>
    </row>
    <row r="406" spans="1:3">
      <c r="A406" s="1" t="s">
        <v>485</v>
      </c>
      <c r="B406" s="1" t="s">
        <v>483</v>
      </c>
      <c r="C406" s="1" t="s">
        <v>494</v>
      </c>
    </row>
    <row r="407" spans="1:3">
      <c r="A407" s="1" t="s">
        <v>485</v>
      </c>
      <c r="B407" s="1" t="s">
        <v>483</v>
      </c>
      <c r="C407" s="1" t="s">
        <v>495</v>
      </c>
    </row>
    <row r="408" spans="1:3">
      <c r="A408" s="1" t="s">
        <v>488</v>
      </c>
      <c r="B408" s="1" t="s">
        <v>483</v>
      </c>
      <c r="C408" s="1" t="s">
        <v>496</v>
      </c>
    </row>
    <row r="409" spans="1:3">
      <c r="A409" s="1"/>
      <c r="B409" s="1" t="s">
        <v>497</v>
      </c>
      <c r="C409" s="1" t="s">
        <v>498</v>
      </c>
    </row>
    <row r="410" spans="1:3">
      <c r="A410" s="1" t="s">
        <v>499</v>
      </c>
      <c r="B410" s="1" t="s">
        <v>497</v>
      </c>
      <c r="C410" s="1" t="s">
        <v>500</v>
      </c>
    </row>
    <row r="411" spans="1:3">
      <c r="A411" s="1" t="s">
        <v>501</v>
      </c>
      <c r="B411" s="1" t="s">
        <v>497</v>
      </c>
      <c r="C411" s="1" t="s">
        <v>502</v>
      </c>
    </row>
    <row r="412" spans="1:3">
      <c r="A412" s="1" t="s">
        <v>499</v>
      </c>
      <c r="B412" s="1" t="s">
        <v>497</v>
      </c>
      <c r="C412" s="1" t="s">
        <v>503</v>
      </c>
    </row>
    <row r="413" spans="1:3">
      <c r="A413" s="1" t="s">
        <v>499</v>
      </c>
      <c r="B413" s="1" t="s">
        <v>497</v>
      </c>
      <c r="C413" s="1" t="s">
        <v>504</v>
      </c>
    </row>
    <row r="414" spans="1:3">
      <c r="A414" s="1" t="s">
        <v>501</v>
      </c>
      <c r="B414" s="1" t="s">
        <v>497</v>
      </c>
      <c r="C414" s="1" t="s">
        <v>505</v>
      </c>
    </row>
    <row r="415" spans="1:3">
      <c r="A415" s="1" t="s">
        <v>499</v>
      </c>
      <c r="B415" s="1" t="s">
        <v>497</v>
      </c>
      <c r="C415" s="1" t="s">
        <v>506</v>
      </c>
    </row>
    <row r="416" spans="1:3">
      <c r="A416" s="1" t="s">
        <v>499</v>
      </c>
      <c r="B416" s="1" t="s">
        <v>497</v>
      </c>
      <c r="C416" s="1" t="s">
        <v>507</v>
      </c>
    </row>
    <row r="417" spans="1:3">
      <c r="A417" s="1" t="s">
        <v>499</v>
      </c>
      <c r="B417" s="1" t="s">
        <v>497</v>
      </c>
      <c r="C417" s="1" t="s">
        <v>508</v>
      </c>
    </row>
    <row r="418" spans="1:3">
      <c r="A418" s="1" t="s">
        <v>499</v>
      </c>
      <c r="B418" s="1" t="s">
        <v>497</v>
      </c>
      <c r="C418" s="1" t="s">
        <v>509</v>
      </c>
    </row>
    <row r="419" spans="1:3">
      <c r="A419" s="1" t="s">
        <v>501</v>
      </c>
      <c r="B419" s="1" t="s">
        <v>497</v>
      </c>
      <c r="C419" s="1" t="s">
        <v>510</v>
      </c>
    </row>
    <row r="420" spans="1:3">
      <c r="A420" s="1" t="s">
        <v>501</v>
      </c>
      <c r="B420" s="1" t="s">
        <v>497</v>
      </c>
      <c r="C420" s="1" t="s">
        <v>511</v>
      </c>
    </row>
    <row r="421" spans="1:3">
      <c r="A421" s="1" t="s">
        <v>501</v>
      </c>
      <c r="B421" s="1" t="s">
        <v>497</v>
      </c>
      <c r="C421" s="1" t="s">
        <v>512</v>
      </c>
    </row>
    <row r="422" spans="1:3">
      <c r="A422" s="1" t="s">
        <v>501</v>
      </c>
      <c r="B422" s="1" t="s">
        <v>497</v>
      </c>
      <c r="C422" s="1" t="s">
        <v>513</v>
      </c>
    </row>
    <row r="423" spans="1:3">
      <c r="A423" s="1" t="s">
        <v>501</v>
      </c>
      <c r="B423" s="1" t="s">
        <v>497</v>
      </c>
      <c r="C423" s="1" t="s">
        <v>514</v>
      </c>
    </row>
    <row r="424" spans="1:3">
      <c r="A424" s="1" t="s">
        <v>501</v>
      </c>
      <c r="B424" s="1" t="s">
        <v>497</v>
      </c>
      <c r="C424" s="1" t="s">
        <v>515</v>
      </c>
    </row>
    <row r="425" spans="1:3">
      <c r="A425" s="1" t="s">
        <v>499</v>
      </c>
      <c r="B425" s="1" t="s">
        <v>497</v>
      </c>
      <c r="C425" s="1" t="s">
        <v>516</v>
      </c>
    </row>
    <row r="426" spans="1:3">
      <c r="A426" s="1" t="s">
        <v>499</v>
      </c>
      <c r="B426" s="1" t="s">
        <v>497</v>
      </c>
      <c r="C426" s="1" t="s">
        <v>517</v>
      </c>
    </row>
    <row r="427" spans="1:3">
      <c r="A427" s="1" t="s">
        <v>501</v>
      </c>
      <c r="B427" s="1" t="s">
        <v>497</v>
      </c>
      <c r="C427" s="1" t="s">
        <v>518</v>
      </c>
    </row>
    <row r="428" spans="1:3">
      <c r="A428" s="1" t="s">
        <v>501</v>
      </c>
      <c r="B428" s="1" t="s">
        <v>497</v>
      </c>
      <c r="C428" s="1" t="s">
        <v>519</v>
      </c>
    </row>
    <row r="429" spans="1:3">
      <c r="A429" s="1" t="s">
        <v>499</v>
      </c>
      <c r="B429" s="1" t="s">
        <v>497</v>
      </c>
      <c r="C429" s="1" t="s">
        <v>520</v>
      </c>
    </row>
    <row r="430" spans="1:3">
      <c r="A430" s="1" t="s">
        <v>501</v>
      </c>
      <c r="B430" s="1" t="s">
        <v>497</v>
      </c>
      <c r="C430" s="1" t="s">
        <v>521</v>
      </c>
    </row>
    <row r="431" spans="1:3">
      <c r="A431" s="1" t="s">
        <v>501</v>
      </c>
      <c r="B431" s="1" t="s">
        <v>497</v>
      </c>
      <c r="C431" s="1" t="s">
        <v>522</v>
      </c>
    </row>
    <row r="432" spans="1:3">
      <c r="A432" s="1"/>
      <c r="B432" s="1" t="s">
        <v>523</v>
      </c>
      <c r="C432" s="1" t="s">
        <v>524</v>
      </c>
    </row>
    <row r="433" spans="1:3">
      <c r="A433" s="1" t="s">
        <v>525</v>
      </c>
      <c r="B433" s="1" t="s">
        <v>523</v>
      </c>
      <c r="C433" s="1" t="s">
        <v>526</v>
      </c>
    </row>
    <row r="434" spans="1:3">
      <c r="A434" s="1" t="s">
        <v>525</v>
      </c>
      <c r="B434" s="1" t="s">
        <v>523</v>
      </c>
      <c r="C434" s="1" t="s">
        <v>527</v>
      </c>
    </row>
    <row r="435" spans="1:3">
      <c r="A435" s="1" t="s">
        <v>525</v>
      </c>
      <c r="B435" s="1" t="s">
        <v>523</v>
      </c>
      <c r="C435" s="1" t="s">
        <v>528</v>
      </c>
    </row>
    <row r="436" spans="1:3">
      <c r="A436" s="1" t="s">
        <v>525</v>
      </c>
      <c r="B436" s="1" t="s">
        <v>523</v>
      </c>
      <c r="C436" s="1" t="s">
        <v>529</v>
      </c>
    </row>
    <row r="437" spans="1:3">
      <c r="A437" s="1" t="s">
        <v>525</v>
      </c>
      <c r="B437" s="1" t="s">
        <v>523</v>
      </c>
      <c r="C437" s="1" t="s">
        <v>530</v>
      </c>
    </row>
    <row r="438" spans="1:3">
      <c r="A438" s="1" t="s">
        <v>525</v>
      </c>
      <c r="B438" s="1" t="s">
        <v>523</v>
      </c>
      <c r="C438" s="1" t="s">
        <v>531</v>
      </c>
    </row>
    <row r="439" spans="1:3">
      <c r="A439" s="1" t="s">
        <v>525</v>
      </c>
      <c r="B439" s="1" t="s">
        <v>523</v>
      </c>
      <c r="C439" s="1" t="s">
        <v>532</v>
      </c>
    </row>
    <row r="440" spans="1:3">
      <c r="A440" s="1" t="s">
        <v>525</v>
      </c>
      <c r="B440" s="1" t="s">
        <v>523</v>
      </c>
      <c r="C440" s="1" t="s">
        <v>533</v>
      </c>
    </row>
    <row r="441" spans="1:3">
      <c r="A441" s="1" t="s">
        <v>525</v>
      </c>
      <c r="B441" s="1" t="s">
        <v>523</v>
      </c>
      <c r="C441" s="1" t="s">
        <v>534</v>
      </c>
    </row>
    <row r="442" spans="1:3">
      <c r="A442" s="1" t="s">
        <v>525</v>
      </c>
      <c r="B442" s="1" t="s">
        <v>523</v>
      </c>
      <c r="C442" s="1" t="s">
        <v>535</v>
      </c>
    </row>
    <row r="443" spans="1:3">
      <c r="A443" s="1" t="s">
        <v>525</v>
      </c>
      <c r="B443" s="1" t="s">
        <v>523</v>
      </c>
      <c r="C443" s="1" t="s">
        <v>536</v>
      </c>
    </row>
    <row r="444" spans="1:3">
      <c r="A444" s="1"/>
      <c r="B444" s="1" t="s">
        <v>537</v>
      </c>
      <c r="C444" s="1" t="s">
        <v>538</v>
      </c>
    </row>
    <row r="445" spans="1:3">
      <c r="A445" s="1" t="s">
        <v>539</v>
      </c>
      <c r="B445" s="1" t="s">
        <v>537</v>
      </c>
      <c r="C445" s="1" t="s">
        <v>540</v>
      </c>
    </row>
    <row r="446" spans="1:3">
      <c r="A446" s="1" t="s">
        <v>539</v>
      </c>
      <c r="B446" s="1" t="s">
        <v>537</v>
      </c>
      <c r="C446" s="1" t="s">
        <v>541</v>
      </c>
    </row>
    <row r="447" spans="1:3">
      <c r="A447" s="1" t="s">
        <v>539</v>
      </c>
      <c r="B447" s="1" t="s">
        <v>537</v>
      </c>
      <c r="C447" s="1" t="s">
        <v>542</v>
      </c>
    </row>
    <row r="448" spans="1:3">
      <c r="A448" s="1" t="s">
        <v>539</v>
      </c>
      <c r="B448" s="1" t="s">
        <v>537</v>
      </c>
      <c r="C448" s="1" t="s">
        <v>543</v>
      </c>
    </row>
    <row r="449" spans="1:3">
      <c r="A449" s="1" t="s">
        <v>539</v>
      </c>
      <c r="B449" s="1" t="s">
        <v>537</v>
      </c>
      <c r="C449" s="1" t="s">
        <v>544</v>
      </c>
    </row>
    <row r="450" spans="1:3">
      <c r="A450" s="1" t="s">
        <v>539</v>
      </c>
      <c r="B450" s="1" t="s">
        <v>537</v>
      </c>
      <c r="C450" s="1" t="s">
        <v>545</v>
      </c>
    </row>
    <row r="451" spans="1:3">
      <c r="A451" s="1" t="s">
        <v>539</v>
      </c>
      <c r="B451" s="1" t="s">
        <v>537</v>
      </c>
      <c r="C451" s="1" t="s">
        <v>546</v>
      </c>
    </row>
    <row r="452" spans="1:3">
      <c r="A452" s="1" t="s">
        <v>539</v>
      </c>
      <c r="B452" s="1" t="s">
        <v>537</v>
      </c>
      <c r="C452" s="1" t="s">
        <v>547</v>
      </c>
    </row>
    <row r="453" spans="1:3">
      <c r="A453" s="1" t="s">
        <v>539</v>
      </c>
      <c r="B453" s="1" t="s">
        <v>537</v>
      </c>
      <c r="C453" s="1" t="s">
        <v>548</v>
      </c>
    </row>
    <row r="454" spans="1:3">
      <c r="A454" s="1" t="s">
        <v>539</v>
      </c>
      <c r="B454" s="1" t="s">
        <v>537</v>
      </c>
      <c r="C454" s="1" t="s">
        <v>549</v>
      </c>
    </row>
    <row r="455" spans="1:3">
      <c r="A455" s="1" t="s">
        <v>539</v>
      </c>
      <c r="B455" s="1" t="s">
        <v>537</v>
      </c>
      <c r="C455" s="1" t="s">
        <v>550</v>
      </c>
    </row>
    <row r="456" spans="1:3">
      <c r="A456" s="1" t="s">
        <v>539</v>
      </c>
      <c r="B456" s="1" t="s">
        <v>537</v>
      </c>
      <c r="C456" s="1" t="s">
        <v>551</v>
      </c>
    </row>
    <row r="457" spans="1:3">
      <c r="A457" s="1" t="s">
        <v>539</v>
      </c>
      <c r="B457" s="1" t="s">
        <v>537</v>
      </c>
      <c r="C457" s="1" t="s">
        <v>552</v>
      </c>
    </row>
    <row r="458" spans="1:3">
      <c r="A458" s="1" t="s">
        <v>539</v>
      </c>
      <c r="B458" s="1" t="s">
        <v>537</v>
      </c>
      <c r="C458" s="1" t="s">
        <v>553</v>
      </c>
    </row>
    <row r="459" spans="1:3">
      <c r="A459" s="1" t="s">
        <v>539</v>
      </c>
      <c r="B459" s="1" t="s">
        <v>537</v>
      </c>
      <c r="C459" s="1" t="s">
        <v>554</v>
      </c>
    </row>
    <row r="460" spans="1:3">
      <c r="A460" s="1" t="s">
        <v>539</v>
      </c>
      <c r="B460" s="1" t="s">
        <v>537</v>
      </c>
      <c r="C460" s="1" t="s">
        <v>555</v>
      </c>
    </row>
    <row r="461" spans="1:3">
      <c r="A461" s="1" t="s">
        <v>539</v>
      </c>
      <c r="B461" s="1" t="s">
        <v>537</v>
      </c>
      <c r="C461" s="1" t="s">
        <v>556</v>
      </c>
    </row>
    <row r="462" spans="1:3">
      <c r="A462" s="1" t="s">
        <v>539</v>
      </c>
      <c r="B462" s="1" t="s">
        <v>537</v>
      </c>
      <c r="C462" s="1" t="s">
        <v>557</v>
      </c>
    </row>
    <row r="463" spans="1:3">
      <c r="A463" s="1" t="s">
        <v>539</v>
      </c>
      <c r="B463" s="1" t="s">
        <v>537</v>
      </c>
      <c r="C463" s="1" t="s">
        <v>558</v>
      </c>
    </row>
    <row r="464" spans="1:3">
      <c r="A464" s="1" t="s">
        <v>539</v>
      </c>
      <c r="B464" s="1" t="s">
        <v>537</v>
      </c>
      <c r="C464" s="1" t="s">
        <v>559</v>
      </c>
    </row>
    <row r="465" spans="1:3">
      <c r="A465" s="1" t="s">
        <v>539</v>
      </c>
      <c r="B465" s="1" t="s">
        <v>537</v>
      </c>
      <c r="C465" s="1" t="s">
        <v>560</v>
      </c>
    </row>
    <row r="466" spans="1:3">
      <c r="A466" s="1" t="s">
        <v>539</v>
      </c>
      <c r="B466" s="1" t="s">
        <v>537</v>
      </c>
      <c r="C466" s="1" t="s">
        <v>561</v>
      </c>
    </row>
    <row r="467" spans="1:3">
      <c r="A467" s="1" t="s">
        <v>539</v>
      </c>
      <c r="B467" s="1" t="s">
        <v>537</v>
      </c>
      <c r="C467" s="1" t="s">
        <v>562</v>
      </c>
    </row>
    <row r="468" spans="1:3">
      <c r="A468" s="1" t="s">
        <v>539</v>
      </c>
      <c r="B468" s="1" t="s">
        <v>537</v>
      </c>
      <c r="C468" s="1" t="s">
        <v>563</v>
      </c>
    </row>
    <row r="469" spans="1:3">
      <c r="A469" s="1" t="s">
        <v>539</v>
      </c>
      <c r="B469" s="1" t="s">
        <v>537</v>
      </c>
      <c r="C469" s="1" t="s">
        <v>564</v>
      </c>
    </row>
    <row r="470" spans="1:3">
      <c r="A470" s="1" t="s">
        <v>539</v>
      </c>
      <c r="B470" s="1" t="s">
        <v>537</v>
      </c>
      <c r="C470" s="1" t="s">
        <v>565</v>
      </c>
    </row>
    <row r="471" spans="1:3">
      <c r="A471" s="1" t="s">
        <v>539</v>
      </c>
      <c r="B471" s="1" t="s">
        <v>537</v>
      </c>
      <c r="C471" s="1" t="s">
        <v>566</v>
      </c>
    </row>
    <row r="472" spans="1:3">
      <c r="A472" s="1" t="s">
        <v>539</v>
      </c>
      <c r="B472" s="1" t="s">
        <v>537</v>
      </c>
      <c r="C472" s="1" t="s">
        <v>567</v>
      </c>
    </row>
    <row r="473" spans="1:3">
      <c r="A473" s="1" t="s">
        <v>539</v>
      </c>
      <c r="B473" s="1" t="s">
        <v>537</v>
      </c>
      <c r="C473" s="1" t="s">
        <v>568</v>
      </c>
    </row>
    <row r="474" spans="1:3">
      <c r="A474" s="1"/>
      <c r="B474" s="1" t="s">
        <v>569</v>
      </c>
      <c r="C474" s="1" t="s">
        <v>570</v>
      </c>
    </row>
    <row r="475" spans="1:3">
      <c r="A475" s="1" t="s">
        <v>571</v>
      </c>
      <c r="B475" s="1" t="s">
        <v>569</v>
      </c>
      <c r="C475" s="1" t="s">
        <v>572</v>
      </c>
    </row>
    <row r="476" spans="1:3">
      <c r="A476" s="1" t="s">
        <v>571</v>
      </c>
      <c r="B476" s="1" t="s">
        <v>569</v>
      </c>
      <c r="C476" s="1" t="s">
        <v>573</v>
      </c>
    </row>
    <row r="477" spans="1:3">
      <c r="A477" s="1" t="s">
        <v>571</v>
      </c>
      <c r="B477" s="1" t="s">
        <v>569</v>
      </c>
      <c r="C477" s="1" t="s">
        <v>574</v>
      </c>
    </row>
    <row r="478" spans="1:3">
      <c r="A478" s="1" t="s">
        <v>571</v>
      </c>
      <c r="B478" s="1" t="s">
        <v>569</v>
      </c>
      <c r="C478" s="1" t="s">
        <v>575</v>
      </c>
    </row>
    <row r="479" spans="1:3">
      <c r="A479" s="1" t="s">
        <v>571</v>
      </c>
      <c r="B479" s="1" t="s">
        <v>569</v>
      </c>
      <c r="C479" s="1" t="s">
        <v>576</v>
      </c>
    </row>
    <row r="480" spans="1:3">
      <c r="A480" s="1" t="s">
        <v>571</v>
      </c>
      <c r="B480" s="1" t="s">
        <v>569</v>
      </c>
      <c r="C480" s="1" t="s">
        <v>577</v>
      </c>
    </row>
    <row r="481" spans="1:3">
      <c r="A481" s="1" t="s">
        <v>571</v>
      </c>
      <c r="B481" s="1" t="s">
        <v>569</v>
      </c>
      <c r="C481" s="1" t="s">
        <v>578</v>
      </c>
    </row>
    <row r="482" spans="1:3">
      <c r="A482" s="1" t="s">
        <v>571</v>
      </c>
      <c r="B482" s="1" t="s">
        <v>569</v>
      </c>
      <c r="C482" s="1" t="s">
        <v>579</v>
      </c>
    </row>
    <row r="483" spans="1:3">
      <c r="A483" s="1" t="s">
        <v>571</v>
      </c>
      <c r="B483" s="1" t="s">
        <v>569</v>
      </c>
      <c r="C483" s="1" t="s">
        <v>580</v>
      </c>
    </row>
    <row r="484" spans="1:3">
      <c r="A484" s="1" t="s">
        <v>571</v>
      </c>
      <c r="B484" s="1" t="s">
        <v>569</v>
      </c>
      <c r="C484" s="1" t="s">
        <v>581</v>
      </c>
    </row>
    <row r="485" spans="1:3">
      <c r="A485" s="1"/>
      <c r="B485" s="1" t="s">
        <v>582</v>
      </c>
      <c r="C485" s="1" t="s">
        <v>583</v>
      </c>
    </row>
    <row r="486" spans="1:3">
      <c r="A486" s="1" t="s">
        <v>584</v>
      </c>
      <c r="B486" s="1" t="s">
        <v>582</v>
      </c>
      <c r="C486" s="1" t="s">
        <v>585</v>
      </c>
    </row>
    <row r="487" spans="1:3">
      <c r="A487" s="1" t="s">
        <v>584</v>
      </c>
      <c r="B487" s="1" t="s">
        <v>582</v>
      </c>
      <c r="C487" s="1" t="s">
        <v>586</v>
      </c>
    </row>
    <row r="488" spans="1:3">
      <c r="A488" s="1" t="s">
        <v>587</v>
      </c>
      <c r="B488" s="1" t="s">
        <v>582</v>
      </c>
      <c r="C488" s="1" t="s">
        <v>588</v>
      </c>
    </row>
    <row r="489" spans="1:3">
      <c r="A489" s="1" t="s">
        <v>589</v>
      </c>
      <c r="B489" s="1" t="s">
        <v>582</v>
      </c>
      <c r="C489" s="1" t="s">
        <v>590</v>
      </c>
    </row>
    <row r="490" spans="1:3">
      <c r="A490" s="1" t="s">
        <v>587</v>
      </c>
      <c r="B490" s="1" t="s">
        <v>582</v>
      </c>
      <c r="C490" s="1" t="s">
        <v>591</v>
      </c>
    </row>
    <row r="491" spans="1:3">
      <c r="A491" s="1" t="s">
        <v>589</v>
      </c>
      <c r="B491" s="1" t="s">
        <v>582</v>
      </c>
      <c r="C491" s="1" t="s">
        <v>592</v>
      </c>
    </row>
    <row r="492" spans="1:3">
      <c r="A492" s="1" t="s">
        <v>587</v>
      </c>
      <c r="B492" s="1" t="s">
        <v>582</v>
      </c>
      <c r="C492" s="1" t="s">
        <v>593</v>
      </c>
    </row>
    <row r="493" spans="1:3">
      <c r="A493" s="1" t="s">
        <v>589</v>
      </c>
      <c r="B493" s="1" t="s">
        <v>582</v>
      </c>
      <c r="C493" s="1" t="s">
        <v>594</v>
      </c>
    </row>
    <row r="494" spans="1:3">
      <c r="A494" s="1"/>
      <c r="B494" s="1" t="s">
        <v>595</v>
      </c>
      <c r="C494" s="1" t="s">
        <v>596</v>
      </c>
    </row>
    <row r="495" spans="1:3">
      <c r="A495" s="1" t="s">
        <v>597</v>
      </c>
      <c r="B495" s="1" t="s">
        <v>595</v>
      </c>
      <c r="C495" s="1" t="s">
        <v>598</v>
      </c>
    </row>
    <row r="496" spans="1:3">
      <c r="A496" s="1" t="s">
        <v>597</v>
      </c>
      <c r="B496" s="1" t="s">
        <v>595</v>
      </c>
      <c r="C496" s="1" t="s">
        <v>599</v>
      </c>
    </row>
    <row r="497" spans="1:3">
      <c r="A497" s="1" t="s">
        <v>597</v>
      </c>
      <c r="B497" s="1" t="s">
        <v>595</v>
      </c>
      <c r="C497" s="1" t="s">
        <v>600</v>
      </c>
    </row>
    <row r="498" spans="1:3">
      <c r="A498" s="1" t="s">
        <v>597</v>
      </c>
      <c r="B498" s="1" t="s">
        <v>595</v>
      </c>
      <c r="C498" s="1" t="s">
        <v>601</v>
      </c>
    </row>
    <row r="499" spans="1:3">
      <c r="A499" s="1" t="s">
        <v>597</v>
      </c>
      <c r="B499" s="1" t="s">
        <v>595</v>
      </c>
      <c r="C499" s="1" t="s">
        <v>602</v>
      </c>
    </row>
    <row r="500" spans="1:3">
      <c r="A500" s="1" t="s">
        <v>597</v>
      </c>
      <c r="B500" s="1" t="s">
        <v>595</v>
      </c>
      <c r="C500" s="1" t="s">
        <v>603</v>
      </c>
    </row>
    <row r="501" spans="1:3">
      <c r="A501" s="1" t="s">
        <v>597</v>
      </c>
      <c r="B501" s="1" t="s">
        <v>595</v>
      </c>
      <c r="C501" s="1" t="s">
        <v>604</v>
      </c>
    </row>
    <row r="502" spans="1:3">
      <c r="A502" s="1"/>
      <c r="B502" s="1" t="s">
        <v>605</v>
      </c>
      <c r="C502" s="1" t="s">
        <v>606</v>
      </c>
    </row>
    <row r="503" spans="1:3">
      <c r="A503" s="1" t="s">
        <v>607</v>
      </c>
      <c r="B503" s="1" t="s">
        <v>605</v>
      </c>
      <c r="C503" s="1" t="s">
        <v>608</v>
      </c>
    </row>
    <row r="504" spans="1:3">
      <c r="A504" s="1" t="s">
        <v>607</v>
      </c>
      <c r="B504" s="1" t="s">
        <v>605</v>
      </c>
      <c r="C504" s="1" t="s">
        <v>609</v>
      </c>
    </row>
    <row r="505" spans="1:3">
      <c r="A505" s="1" t="s">
        <v>607</v>
      </c>
      <c r="B505" s="1" t="s">
        <v>605</v>
      </c>
      <c r="C505" s="1" t="s">
        <v>610</v>
      </c>
    </row>
    <row r="506" spans="1:3">
      <c r="A506" s="1" t="s">
        <v>607</v>
      </c>
      <c r="B506" s="1" t="s">
        <v>605</v>
      </c>
      <c r="C506" s="1" t="s">
        <v>611</v>
      </c>
    </row>
    <row r="507" spans="1:3">
      <c r="A507" s="1" t="s">
        <v>607</v>
      </c>
      <c r="B507" s="1" t="s">
        <v>605</v>
      </c>
      <c r="C507" s="1" t="s">
        <v>612</v>
      </c>
    </row>
    <row r="508" spans="1:3">
      <c r="A508" s="1" t="s">
        <v>607</v>
      </c>
      <c r="B508" s="1" t="s">
        <v>605</v>
      </c>
      <c r="C508" s="1" t="s">
        <v>613</v>
      </c>
    </row>
    <row r="509" spans="1:3">
      <c r="A509" s="1"/>
      <c r="B509" s="1" t="s">
        <v>614</v>
      </c>
      <c r="C509" s="1" t="s">
        <v>615</v>
      </c>
    </row>
    <row r="510" spans="1:3">
      <c r="A510" s="1" t="s">
        <v>616</v>
      </c>
      <c r="B510" s="1" t="s">
        <v>614</v>
      </c>
      <c r="C510" s="1" t="s">
        <v>617</v>
      </c>
    </row>
    <row r="511" spans="1:3">
      <c r="A511" s="1" t="s">
        <v>616</v>
      </c>
      <c r="B511" s="1" t="s">
        <v>614</v>
      </c>
      <c r="C511" s="1" t="s">
        <v>618</v>
      </c>
    </row>
    <row r="512" spans="1:3">
      <c r="A512" s="1" t="s">
        <v>616</v>
      </c>
      <c r="B512" s="1" t="s">
        <v>614</v>
      </c>
      <c r="C512" s="1" t="s">
        <v>619</v>
      </c>
    </row>
    <row r="513" spans="1:3">
      <c r="A513" s="1" t="s">
        <v>616</v>
      </c>
      <c r="B513" s="1" t="s">
        <v>614</v>
      </c>
      <c r="C513" s="1" t="s">
        <v>620</v>
      </c>
    </row>
    <row r="514" spans="1:3">
      <c r="A514" s="1" t="s">
        <v>616</v>
      </c>
      <c r="B514" s="1" t="s">
        <v>614</v>
      </c>
      <c r="C514" s="1" t="s">
        <v>621</v>
      </c>
    </row>
    <row r="515" spans="1:3">
      <c r="A515" s="1" t="s">
        <v>616</v>
      </c>
      <c r="B515" s="1" t="s">
        <v>614</v>
      </c>
      <c r="C515" s="1" t="s">
        <v>622</v>
      </c>
    </row>
    <row r="516" spans="1:3">
      <c r="A516" s="1" t="s">
        <v>616</v>
      </c>
      <c r="B516" s="1" t="s">
        <v>614</v>
      </c>
      <c r="C516" s="1" t="s">
        <v>623</v>
      </c>
    </row>
    <row r="517" spans="1:3">
      <c r="A517" s="1"/>
      <c r="B517" s="1" t="s">
        <v>624</v>
      </c>
      <c r="C517" s="1" t="s">
        <v>625</v>
      </c>
    </row>
    <row r="518" spans="1:3">
      <c r="A518" s="1" t="s">
        <v>626</v>
      </c>
      <c r="B518" s="1" t="s">
        <v>624</v>
      </c>
      <c r="C518" s="1" t="s">
        <v>627</v>
      </c>
    </row>
    <row r="519" spans="1:3">
      <c r="A519" s="1" t="s">
        <v>626</v>
      </c>
      <c r="B519" s="1" t="s">
        <v>624</v>
      </c>
      <c r="C519" s="1" t="s">
        <v>628</v>
      </c>
    </row>
    <row r="520" spans="1:3">
      <c r="A520" s="1" t="s">
        <v>626</v>
      </c>
      <c r="B520" s="1" t="s">
        <v>624</v>
      </c>
      <c r="C520" s="1" t="s">
        <v>629</v>
      </c>
    </row>
    <row r="521" spans="1:3">
      <c r="A521" s="1" t="s">
        <v>626</v>
      </c>
      <c r="B521" s="1" t="s">
        <v>624</v>
      </c>
      <c r="C521" s="1" t="s">
        <v>630</v>
      </c>
    </row>
    <row r="522" spans="1:3">
      <c r="A522" s="1" t="s">
        <v>626</v>
      </c>
      <c r="B522" s="1" t="s">
        <v>624</v>
      </c>
      <c r="C522" s="1" t="s">
        <v>631</v>
      </c>
    </row>
    <row r="523" spans="1:3">
      <c r="A523" s="1" t="s">
        <v>626</v>
      </c>
      <c r="B523" s="1" t="s">
        <v>624</v>
      </c>
      <c r="C523" s="1" t="s">
        <v>632</v>
      </c>
    </row>
    <row r="524" spans="1:3">
      <c r="A524" s="1" t="s">
        <v>626</v>
      </c>
      <c r="B524" s="1" t="s">
        <v>624</v>
      </c>
      <c r="C524" s="1" t="s">
        <v>633</v>
      </c>
    </row>
    <row r="525" spans="1:3">
      <c r="A525" s="1" t="s">
        <v>626</v>
      </c>
      <c r="B525" s="1" t="s">
        <v>624</v>
      </c>
      <c r="C525" s="1" t="s">
        <v>634</v>
      </c>
    </row>
    <row r="526" spans="1:3">
      <c r="A526" s="1" t="s">
        <v>626</v>
      </c>
      <c r="B526" s="1" t="s">
        <v>624</v>
      </c>
      <c r="C526" s="1" t="s">
        <v>635</v>
      </c>
    </row>
    <row r="527" spans="1:3">
      <c r="A527" s="1" t="s">
        <v>626</v>
      </c>
      <c r="B527" s="1" t="s">
        <v>624</v>
      </c>
      <c r="C527" s="1" t="s">
        <v>636</v>
      </c>
    </row>
    <row r="528" spans="1:3">
      <c r="A528" s="1" t="s">
        <v>626</v>
      </c>
      <c r="B528" s="1" t="s">
        <v>624</v>
      </c>
      <c r="C528" s="1" t="s">
        <v>637</v>
      </c>
    </row>
    <row r="529" spans="1:3">
      <c r="A529" s="1" t="s">
        <v>626</v>
      </c>
      <c r="B529" s="1" t="s">
        <v>624</v>
      </c>
      <c r="C529" s="1" t="s">
        <v>638</v>
      </c>
    </row>
    <row r="530" spans="1:3">
      <c r="A530" s="1" t="s">
        <v>626</v>
      </c>
      <c r="B530" s="1" t="s">
        <v>624</v>
      </c>
      <c r="C530" s="1" t="s">
        <v>639</v>
      </c>
    </row>
    <row r="531" spans="1:3">
      <c r="A531" s="1"/>
      <c r="B531" s="1" t="s">
        <v>640</v>
      </c>
      <c r="C531" s="1" t="s">
        <v>641</v>
      </c>
    </row>
    <row r="532" spans="1:3">
      <c r="A532" s="1" t="s">
        <v>642</v>
      </c>
      <c r="B532" s="1" t="s">
        <v>640</v>
      </c>
      <c r="C532" s="1" t="s">
        <v>643</v>
      </c>
    </row>
    <row r="533" spans="1:3">
      <c r="A533" s="1" t="s">
        <v>642</v>
      </c>
      <c r="B533" s="1" t="s">
        <v>640</v>
      </c>
      <c r="C533" s="1" t="s">
        <v>644</v>
      </c>
    </row>
    <row r="534" spans="1:3">
      <c r="A534" s="1" t="s">
        <v>642</v>
      </c>
      <c r="B534" s="1" t="s">
        <v>640</v>
      </c>
      <c r="C534" s="1" t="s">
        <v>645</v>
      </c>
    </row>
    <row r="535" spans="1:3">
      <c r="A535" s="1" t="s">
        <v>642</v>
      </c>
      <c r="B535" s="1" t="s">
        <v>640</v>
      </c>
      <c r="C535" s="1" t="s">
        <v>646</v>
      </c>
    </row>
    <row r="536" spans="1:3">
      <c r="A536" s="1" t="s">
        <v>642</v>
      </c>
      <c r="B536" s="1" t="s">
        <v>640</v>
      </c>
      <c r="C536" s="1" t="s">
        <v>647</v>
      </c>
    </row>
    <row r="537" spans="1:3">
      <c r="A537" s="1" t="s">
        <v>642</v>
      </c>
      <c r="B537" s="1" t="s">
        <v>640</v>
      </c>
      <c r="C537" s="1" t="s">
        <v>648</v>
      </c>
    </row>
    <row r="538" spans="1:3">
      <c r="A538" s="1"/>
      <c r="B538" s="1" t="s">
        <v>649</v>
      </c>
      <c r="C538" s="1" t="s">
        <v>650</v>
      </c>
    </row>
    <row r="539" spans="1:3">
      <c r="A539" s="1" t="s">
        <v>651</v>
      </c>
      <c r="B539" s="1" t="s">
        <v>649</v>
      </c>
      <c r="C539" s="1" t="s">
        <v>652</v>
      </c>
    </row>
    <row r="540" spans="1:3">
      <c r="A540" s="1" t="s">
        <v>651</v>
      </c>
      <c r="B540" s="1" t="s">
        <v>649</v>
      </c>
      <c r="C540" s="1" t="s">
        <v>653</v>
      </c>
    </row>
    <row r="541" spans="1:3">
      <c r="A541" s="1" t="s">
        <v>651</v>
      </c>
      <c r="B541" s="1" t="s">
        <v>649</v>
      </c>
      <c r="C541" s="1" t="s">
        <v>654</v>
      </c>
    </row>
    <row r="542" spans="1:3">
      <c r="A542" s="1" t="s">
        <v>651</v>
      </c>
      <c r="B542" s="1" t="s">
        <v>649</v>
      </c>
      <c r="C542" s="1" t="s">
        <v>655</v>
      </c>
    </row>
    <row r="543" spans="1:3">
      <c r="A543" s="1" t="s">
        <v>651</v>
      </c>
      <c r="B543" s="1" t="s">
        <v>649</v>
      </c>
      <c r="C543" s="1" t="s">
        <v>656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016"/>
  <sheetViews>
    <sheetView showGridLines="0" workbookViewId="0">
      <pane xSplit="4" ySplit="1" topLeftCell="E2" activePane="bottomRight" state="frozen"/>
      <selection pane="topRight" activeCell="E1" sqref="E1"/>
      <selection pane="bottomLeft" activeCell="A2" sqref="A2"/>
      <selection pane="bottomRight" activeCell="C1011" sqref="C1011"/>
    </sheetView>
  </sheetViews>
  <sheetFormatPr defaultRowHeight="12"/>
  <cols>
    <col min="1" max="1" width="9.28515625" style="5" bestFit="1" customWidth="1"/>
    <col min="2" max="2" width="17.7109375" style="2" customWidth="1"/>
    <col min="3" max="3" width="15.28515625" style="2" bestFit="1" customWidth="1"/>
    <col min="4" max="4" width="15.5703125" style="2" bestFit="1" customWidth="1"/>
    <col min="5" max="5" width="18.28515625" style="2" customWidth="1"/>
    <col min="6" max="6" width="20.7109375" style="2" customWidth="1"/>
    <col min="7" max="7" width="18.28515625" style="2" customWidth="1"/>
    <col min="8" max="8" width="15.28515625" style="2" customWidth="1"/>
    <col min="9" max="9" width="16.28515625" style="2" bestFit="1" customWidth="1"/>
    <col min="10" max="10" width="13.7109375" style="2" bestFit="1" customWidth="1"/>
    <col min="11" max="11" width="14.7109375" style="2" bestFit="1" customWidth="1"/>
    <col min="12" max="13" width="14.5703125" style="2" bestFit="1" customWidth="1"/>
    <col min="14" max="14" width="16.5703125" style="2" customWidth="1"/>
    <col min="15" max="15" width="18.28515625" style="2" customWidth="1"/>
    <col min="16" max="16" width="20.28515625" style="2" customWidth="1"/>
    <col min="17" max="17" width="19.5703125" style="2" customWidth="1"/>
    <col min="18" max="18" width="21" style="2" customWidth="1"/>
    <col min="19" max="19" width="10.140625" style="7" customWidth="1"/>
    <col min="20" max="20" width="11.7109375" style="7" customWidth="1"/>
    <col min="21" max="22" width="11.5703125" style="7" customWidth="1"/>
    <col min="23" max="23" width="29.28515625" style="7" customWidth="1"/>
    <col min="24" max="24" width="10.28515625" style="7" customWidth="1"/>
    <col min="25" max="25" width="11.5703125" style="7" customWidth="1"/>
    <col min="26" max="26" width="25.42578125" style="7" customWidth="1"/>
    <col min="27" max="27" width="16" style="7" customWidth="1"/>
    <col min="28" max="16384" width="9.140625" style="2"/>
  </cols>
  <sheetData>
    <row r="1" spans="1:35" s="3" customFormat="1">
      <c r="A1" s="4" t="s">
        <v>657</v>
      </c>
      <c r="B1" s="3" t="s">
        <v>0</v>
      </c>
      <c r="C1" s="3" t="s">
        <v>2</v>
      </c>
      <c r="D1" s="3" t="s">
        <v>684</v>
      </c>
      <c r="E1" s="3" t="s">
        <v>658</v>
      </c>
      <c r="F1" s="3" t="s">
        <v>659</v>
      </c>
      <c r="G1" s="3" t="s">
        <v>660</v>
      </c>
      <c r="H1" s="3" t="s">
        <v>661</v>
      </c>
      <c r="I1" s="3" t="s">
        <v>662</v>
      </c>
      <c r="J1" s="3" t="s">
        <v>663</v>
      </c>
      <c r="K1" s="3" t="s">
        <v>664</v>
      </c>
      <c r="L1" s="3" t="s">
        <v>666</v>
      </c>
      <c r="M1" s="3" t="s">
        <v>667</v>
      </c>
      <c r="N1" s="3" t="s">
        <v>668</v>
      </c>
      <c r="O1" s="3" t="s">
        <v>669</v>
      </c>
      <c r="P1" s="3" t="s">
        <v>670</v>
      </c>
      <c r="Q1" s="3" t="s">
        <v>671</v>
      </c>
      <c r="R1" s="3" t="s">
        <v>672</v>
      </c>
      <c r="S1" s="6" t="s">
        <v>685</v>
      </c>
      <c r="T1" s="6" t="s">
        <v>765</v>
      </c>
      <c r="U1" s="6" t="s">
        <v>686</v>
      </c>
      <c r="V1" s="6" t="s">
        <v>687</v>
      </c>
      <c r="W1" s="6" t="s">
        <v>688</v>
      </c>
      <c r="X1" s="6" t="s">
        <v>689</v>
      </c>
      <c r="Y1" s="6" t="s">
        <v>690</v>
      </c>
      <c r="Z1" s="6" t="s">
        <v>764</v>
      </c>
      <c r="AA1" s="6" t="s">
        <v>683</v>
      </c>
      <c r="AB1" s="6" t="s">
        <v>720</v>
      </c>
      <c r="AC1" s="6" t="s">
        <v>721</v>
      </c>
      <c r="AD1" s="6" t="s">
        <v>722</v>
      </c>
      <c r="AE1" s="6" t="s">
        <v>723</v>
      </c>
      <c r="AF1" s="6" t="s">
        <v>757</v>
      </c>
      <c r="AG1" s="6" t="s">
        <v>758</v>
      </c>
      <c r="AH1" s="6" t="s">
        <v>759</v>
      </c>
      <c r="AI1" s="6" t="s">
        <v>760</v>
      </c>
    </row>
    <row r="2" spans="1:35">
      <c r="A2" s="5">
        <v>2020</v>
      </c>
      <c r="B2" s="2" t="s">
        <v>724</v>
      </c>
      <c r="C2" s="2" t="s">
        <v>726</v>
      </c>
      <c r="D2" s="2" t="s">
        <v>665</v>
      </c>
      <c r="E2" s="2">
        <v>0</v>
      </c>
      <c r="F2" s="2">
        <v>0</v>
      </c>
      <c r="G2" s="2">
        <v>0</v>
      </c>
      <c r="H2" s="2">
        <v>2000077</v>
      </c>
      <c r="I2" s="2">
        <v>544038318</v>
      </c>
      <c r="K2" s="2">
        <v>206938478</v>
      </c>
      <c r="L2" s="2">
        <v>6537185</v>
      </c>
      <c r="M2" s="2">
        <v>4322837</v>
      </c>
      <c r="O2" s="2">
        <v>23432493</v>
      </c>
      <c r="P2" s="2">
        <v>918968</v>
      </c>
      <c r="Q2" s="2">
        <v>1418361</v>
      </c>
      <c r="S2" s="7">
        <v>72.19</v>
      </c>
      <c r="T2" s="7">
        <v>0</v>
      </c>
      <c r="U2" s="7">
        <v>0</v>
      </c>
      <c r="V2" s="7">
        <v>0</v>
      </c>
      <c r="W2" s="7">
        <v>0</v>
      </c>
      <c r="X2" s="7">
        <v>0</v>
      </c>
      <c r="Y2" s="7">
        <v>0</v>
      </c>
      <c r="AB2" s="7"/>
      <c r="AC2" s="7"/>
      <c r="AD2" s="7"/>
      <c r="AE2" s="7"/>
      <c r="AF2" s="7"/>
      <c r="AG2" s="7"/>
      <c r="AH2" s="7"/>
      <c r="AI2" s="7">
        <v>0</v>
      </c>
    </row>
    <row r="3" spans="1:35">
      <c r="A3" s="5">
        <v>2020</v>
      </c>
      <c r="B3" s="2" t="s">
        <v>724</v>
      </c>
      <c r="C3" s="2" t="s">
        <v>727</v>
      </c>
      <c r="D3" s="2" t="s">
        <v>665</v>
      </c>
      <c r="E3" s="2">
        <v>0</v>
      </c>
      <c r="F3" s="2">
        <v>0</v>
      </c>
      <c r="G3" s="2">
        <v>0</v>
      </c>
      <c r="H3" s="2">
        <v>1841011</v>
      </c>
      <c r="I3" s="2">
        <v>639644647</v>
      </c>
      <c r="J3" s="2">
        <v>10029825</v>
      </c>
      <c r="K3" s="2">
        <v>132523592</v>
      </c>
      <c r="L3" s="2">
        <v>5966533</v>
      </c>
      <c r="M3" s="2">
        <v>7185656</v>
      </c>
      <c r="O3" s="2">
        <v>23432493</v>
      </c>
      <c r="P3" s="2">
        <v>1479396</v>
      </c>
      <c r="Q3" s="2">
        <v>1418361</v>
      </c>
      <c r="S3" s="7">
        <v>71.69</v>
      </c>
      <c r="T3" s="7">
        <v>0</v>
      </c>
      <c r="U3" s="7">
        <v>0</v>
      </c>
      <c r="V3" s="7">
        <v>0</v>
      </c>
      <c r="W3" s="7">
        <v>0</v>
      </c>
      <c r="X3" s="7">
        <v>0</v>
      </c>
      <c r="Y3" s="7">
        <v>0</v>
      </c>
      <c r="AB3" s="7"/>
      <c r="AC3" s="7"/>
      <c r="AD3" s="7"/>
      <c r="AE3" s="7"/>
      <c r="AF3" s="7"/>
      <c r="AG3" s="7"/>
      <c r="AH3" s="7"/>
      <c r="AI3" s="7">
        <v>0</v>
      </c>
    </row>
    <row r="4" spans="1:35">
      <c r="A4" s="5">
        <v>2020</v>
      </c>
      <c r="B4" s="2" t="s">
        <v>724</v>
      </c>
      <c r="C4" s="2" t="s">
        <v>728</v>
      </c>
      <c r="D4" s="2" t="s">
        <v>665</v>
      </c>
      <c r="E4" s="2">
        <v>0</v>
      </c>
      <c r="F4" s="2">
        <v>0</v>
      </c>
      <c r="G4" s="2">
        <v>0</v>
      </c>
      <c r="H4" s="2">
        <v>2570706</v>
      </c>
      <c r="I4" s="2">
        <v>674896830</v>
      </c>
      <c r="K4" s="2">
        <v>281993719</v>
      </c>
      <c r="L4" s="2">
        <v>6487286</v>
      </c>
      <c r="M4" s="2">
        <v>4470335</v>
      </c>
      <c r="O4" s="2">
        <v>23656417</v>
      </c>
      <c r="P4" s="2">
        <v>918968</v>
      </c>
      <c r="Q4" s="2">
        <v>1418361</v>
      </c>
      <c r="S4" s="7">
        <v>58.03</v>
      </c>
      <c r="T4" s="7">
        <v>0</v>
      </c>
      <c r="U4" s="7">
        <v>0</v>
      </c>
      <c r="V4" s="7">
        <v>0</v>
      </c>
      <c r="W4" s="7">
        <v>0</v>
      </c>
      <c r="X4" s="7">
        <v>0</v>
      </c>
      <c r="Y4" s="7">
        <v>0</v>
      </c>
      <c r="AB4" s="7"/>
      <c r="AC4" s="7"/>
      <c r="AD4" s="7"/>
      <c r="AE4" s="7"/>
      <c r="AF4" s="7"/>
      <c r="AG4" s="7"/>
      <c r="AH4" s="7"/>
      <c r="AI4" s="7">
        <v>0</v>
      </c>
    </row>
    <row r="5" spans="1:35">
      <c r="A5" s="5">
        <v>2020</v>
      </c>
      <c r="B5" s="2" t="s">
        <v>724</v>
      </c>
      <c r="C5" s="2" t="s">
        <v>729</v>
      </c>
      <c r="D5" s="2" t="s">
        <v>665</v>
      </c>
      <c r="E5" s="2">
        <v>0</v>
      </c>
      <c r="F5" s="2">
        <v>0</v>
      </c>
      <c r="G5" s="2">
        <v>0</v>
      </c>
      <c r="H5" s="2">
        <v>2816380</v>
      </c>
      <c r="I5" s="2">
        <v>1138620943</v>
      </c>
      <c r="K5" s="2">
        <v>226138406</v>
      </c>
      <c r="L5" s="2">
        <v>10703168</v>
      </c>
      <c r="M5" s="2">
        <v>15464924</v>
      </c>
      <c r="O5" s="2">
        <v>23432493</v>
      </c>
      <c r="P5" s="2">
        <v>6595100</v>
      </c>
      <c r="Q5" s="2">
        <v>1418361</v>
      </c>
      <c r="S5" s="7">
        <v>70.09</v>
      </c>
      <c r="T5" s="7">
        <v>0</v>
      </c>
      <c r="U5" s="7">
        <v>0</v>
      </c>
      <c r="V5" s="7">
        <v>0</v>
      </c>
      <c r="W5" s="7">
        <v>0</v>
      </c>
      <c r="X5" s="7">
        <v>0</v>
      </c>
      <c r="Y5" s="7">
        <v>0</v>
      </c>
      <c r="AB5" s="7"/>
      <c r="AC5" s="7"/>
      <c r="AD5" s="7"/>
      <c r="AE5" s="7"/>
      <c r="AF5" s="7"/>
      <c r="AG5" s="7"/>
      <c r="AH5" s="7"/>
      <c r="AI5" s="7">
        <v>0</v>
      </c>
    </row>
    <row r="6" spans="1:35">
      <c r="A6" s="5">
        <v>2020</v>
      </c>
      <c r="B6" s="2" t="s">
        <v>724</v>
      </c>
      <c r="C6" s="2" t="s">
        <v>730</v>
      </c>
      <c r="D6" s="2" t="s">
        <v>665</v>
      </c>
      <c r="E6" s="2">
        <v>0</v>
      </c>
      <c r="F6" s="2">
        <v>0</v>
      </c>
      <c r="G6" s="2">
        <v>0</v>
      </c>
      <c r="H6" s="2">
        <v>2149059</v>
      </c>
      <c r="I6" s="2">
        <v>563432699</v>
      </c>
      <c r="J6" s="2">
        <v>55893532</v>
      </c>
      <c r="K6" s="2">
        <v>148779739</v>
      </c>
      <c r="L6" s="2">
        <v>136332169</v>
      </c>
      <c r="M6" s="2">
        <v>148377177</v>
      </c>
      <c r="O6" s="2">
        <v>660080984</v>
      </c>
      <c r="P6" s="2">
        <v>3125387</v>
      </c>
      <c r="Q6" s="2">
        <v>1418361</v>
      </c>
      <c r="S6" s="7">
        <v>74.19</v>
      </c>
      <c r="T6" s="7">
        <v>0</v>
      </c>
      <c r="U6" s="7">
        <v>0</v>
      </c>
      <c r="V6" s="7">
        <v>0</v>
      </c>
      <c r="W6" s="7">
        <v>0</v>
      </c>
      <c r="X6" s="7">
        <v>0</v>
      </c>
      <c r="Y6" s="7">
        <v>0</v>
      </c>
      <c r="AB6" s="7"/>
      <c r="AC6" s="7"/>
      <c r="AD6" s="7"/>
      <c r="AE6" s="7"/>
      <c r="AF6" s="7"/>
      <c r="AG6" s="7"/>
      <c r="AH6" s="7"/>
      <c r="AI6" s="7">
        <v>0</v>
      </c>
    </row>
    <row r="7" spans="1:35">
      <c r="A7" s="5">
        <v>2020</v>
      </c>
      <c r="B7" s="2" t="s">
        <v>724</v>
      </c>
      <c r="C7" s="2" t="s">
        <v>731</v>
      </c>
      <c r="D7" s="2" t="s">
        <v>665</v>
      </c>
      <c r="E7" s="2">
        <v>0</v>
      </c>
      <c r="F7" s="2">
        <v>0</v>
      </c>
      <c r="G7" s="2">
        <v>0</v>
      </c>
      <c r="H7" s="2">
        <v>2061162</v>
      </c>
      <c r="I7" s="2">
        <v>673300440</v>
      </c>
      <c r="J7" s="2">
        <v>11348913</v>
      </c>
      <c r="K7" s="2">
        <v>94326314</v>
      </c>
      <c r="L7" s="2">
        <v>5525796</v>
      </c>
      <c r="M7" s="2">
        <v>7117788</v>
      </c>
      <c r="O7" s="2">
        <v>24691122</v>
      </c>
      <c r="P7" s="2">
        <v>7678685</v>
      </c>
      <c r="Q7" s="2">
        <v>1418361</v>
      </c>
      <c r="S7" s="7">
        <v>68.83</v>
      </c>
      <c r="T7" s="7">
        <v>0</v>
      </c>
      <c r="U7" s="7">
        <v>0</v>
      </c>
      <c r="V7" s="7">
        <v>0</v>
      </c>
      <c r="W7" s="7">
        <v>0</v>
      </c>
      <c r="X7" s="7">
        <v>0</v>
      </c>
      <c r="Y7" s="7">
        <v>0</v>
      </c>
      <c r="AB7" s="7"/>
      <c r="AC7" s="7"/>
      <c r="AD7" s="7"/>
      <c r="AE7" s="7"/>
      <c r="AF7" s="7"/>
      <c r="AG7" s="7"/>
      <c r="AH7" s="7"/>
      <c r="AI7" s="7">
        <v>0</v>
      </c>
    </row>
    <row r="8" spans="1:35">
      <c r="A8" s="5">
        <v>2020</v>
      </c>
      <c r="B8" s="2" t="s">
        <v>724</v>
      </c>
      <c r="C8" s="2" t="s">
        <v>732</v>
      </c>
      <c r="D8" s="2" t="s">
        <v>665</v>
      </c>
      <c r="E8" s="2">
        <v>0</v>
      </c>
      <c r="F8" s="2">
        <v>0</v>
      </c>
      <c r="G8" s="2">
        <v>0</v>
      </c>
      <c r="H8" s="2">
        <v>1734765</v>
      </c>
      <c r="I8" s="2">
        <v>550917243</v>
      </c>
      <c r="K8" s="2">
        <v>199200708</v>
      </c>
      <c r="L8" s="2">
        <v>4451135</v>
      </c>
      <c r="M8" s="2">
        <v>4291101</v>
      </c>
      <c r="O8" s="2">
        <v>24468837</v>
      </c>
      <c r="P8" s="2">
        <v>918968</v>
      </c>
      <c r="Q8" s="2">
        <v>1418361</v>
      </c>
      <c r="S8" s="7">
        <v>56.31</v>
      </c>
      <c r="T8" s="7">
        <v>0</v>
      </c>
      <c r="U8" s="7">
        <v>0</v>
      </c>
      <c r="V8" s="7">
        <v>0</v>
      </c>
      <c r="W8" s="7">
        <v>0</v>
      </c>
      <c r="X8" s="7">
        <v>0</v>
      </c>
      <c r="Y8" s="7">
        <v>0</v>
      </c>
      <c r="AB8" s="7"/>
      <c r="AC8" s="7"/>
      <c r="AD8" s="7"/>
      <c r="AE8" s="7"/>
      <c r="AF8" s="7"/>
      <c r="AG8" s="7"/>
      <c r="AH8" s="7"/>
      <c r="AI8" s="7">
        <v>0</v>
      </c>
    </row>
    <row r="9" spans="1:35">
      <c r="A9" s="5">
        <v>2020</v>
      </c>
      <c r="B9" s="2" t="s">
        <v>724</v>
      </c>
      <c r="C9" s="2" t="s">
        <v>733</v>
      </c>
      <c r="D9" s="2" t="s">
        <v>665</v>
      </c>
      <c r="E9" s="2">
        <v>0</v>
      </c>
      <c r="F9" s="2">
        <v>0</v>
      </c>
      <c r="G9" s="2">
        <v>0</v>
      </c>
      <c r="H9" s="2">
        <v>2226248</v>
      </c>
      <c r="I9" s="2">
        <v>704292072</v>
      </c>
      <c r="K9" s="2">
        <v>290823709</v>
      </c>
      <c r="L9" s="2">
        <v>3903620</v>
      </c>
      <c r="M9" s="2">
        <v>4780624</v>
      </c>
      <c r="O9" s="2">
        <v>23432493</v>
      </c>
      <c r="P9" s="2">
        <v>918968</v>
      </c>
      <c r="Q9" s="2">
        <v>1418361</v>
      </c>
      <c r="S9" s="7">
        <v>48.37</v>
      </c>
      <c r="T9" s="7">
        <v>0</v>
      </c>
      <c r="U9" s="7">
        <v>0</v>
      </c>
      <c r="V9" s="7">
        <v>0</v>
      </c>
      <c r="W9" s="7">
        <v>0</v>
      </c>
      <c r="X9" s="7">
        <v>0</v>
      </c>
      <c r="Y9" s="7">
        <v>0</v>
      </c>
      <c r="AB9" s="7"/>
      <c r="AC9" s="7"/>
      <c r="AD9" s="7"/>
      <c r="AE9" s="7"/>
      <c r="AF9" s="7"/>
      <c r="AG9" s="7"/>
      <c r="AH9" s="7"/>
      <c r="AI9" s="7">
        <v>0</v>
      </c>
    </row>
    <row r="10" spans="1:35">
      <c r="A10" s="5">
        <v>2020</v>
      </c>
      <c r="B10" s="2" t="s">
        <v>754</v>
      </c>
      <c r="C10" s="2" t="s">
        <v>752</v>
      </c>
      <c r="D10" s="2" t="s">
        <v>665</v>
      </c>
      <c r="E10" s="2">
        <v>0</v>
      </c>
      <c r="F10" s="2">
        <v>0</v>
      </c>
      <c r="G10" s="2">
        <v>0</v>
      </c>
      <c r="H10" s="2">
        <v>1891061</v>
      </c>
      <c r="I10" s="2">
        <v>522738652</v>
      </c>
      <c r="K10" s="2">
        <v>138720355</v>
      </c>
      <c r="L10" s="2">
        <v>4895304</v>
      </c>
      <c r="M10" s="2">
        <v>4458027</v>
      </c>
      <c r="O10" s="2">
        <v>23432493</v>
      </c>
      <c r="P10" s="2">
        <v>918968</v>
      </c>
      <c r="Q10" s="2">
        <v>1418361</v>
      </c>
      <c r="S10" s="7">
        <v>67.66</v>
      </c>
      <c r="T10" s="7">
        <v>0</v>
      </c>
      <c r="U10" s="7">
        <v>0</v>
      </c>
      <c r="V10" s="7">
        <v>0</v>
      </c>
      <c r="W10" s="7">
        <v>0</v>
      </c>
      <c r="X10" s="7">
        <v>0</v>
      </c>
      <c r="Y10" s="7">
        <v>0</v>
      </c>
      <c r="AB10" s="7"/>
      <c r="AC10" s="7"/>
      <c r="AD10" s="7"/>
      <c r="AE10" s="7"/>
      <c r="AF10" s="7"/>
      <c r="AG10" s="7"/>
      <c r="AH10" s="7"/>
      <c r="AI10" s="7">
        <v>0</v>
      </c>
    </row>
    <row r="11" spans="1:35">
      <c r="A11" s="5">
        <v>2020</v>
      </c>
      <c r="B11" s="2" t="s">
        <v>754</v>
      </c>
      <c r="C11" s="2" t="s">
        <v>549</v>
      </c>
      <c r="D11" s="2" t="s">
        <v>665</v>
      </c>
      <c r="E11" s="2">
        <v>0</v>
      </c>
      <c r="F11" s="2">
        <v>0</v>
      </c>
      <c r="G11" s="2">
        <v>0</v>
      </c>
      <c r="H11" s="2">
        <v>1669499</v>
      </c>
      <c r="I11" s="2">
        <v>593754625</v>
      </c>
      <c r="J11" s="2">
        <v>23941890</v>
      </c>
      <c r="K11" s="2">
        <v>26399826</v>
      </c>
      <c r="L11" s="2">
        <v>29799204</v>
      </c>
      <c r="M11" s="2">
        <v>3696834</v>
      </c>
      <c r="O11" s="2">
        <v>23432493</v>
      </c>
      <c r="P11" s="2">
        <v>918968</v>
      </c>
      <c r="Q11" s="2">
        <v>1418361</v>
      </c>
      <c r="S11" s="7">
        <v>79.94</v>
      </c>
      <c r="T11" s="7">
        <v>0</v>
      </c>
      <c r="U11" s="7">
        <v>0</v>
      </c>
      <c r="V11" s="7">
        <v>0</v>
      </c>
      <c r="W11" s="7">
        <v>0</v>
      </c>
      <c r="X11" s="7">
        <v>0</v>
      </c>
      <c r="Y11" s="7">
        <v>0</v>
      </c>
      <c r="AB11" s="7"/>
      <c r="AC11" s="7"/>
      <c r="AD11" s="7"/>
      <c r="AE11" s="7"/>
      <c r="AF11" s="7"/>
      <c r="AG11" s="7"/>
      <c r="AH11" s="7"/>
      <c r="AI11" s="7">
        <v>0</v>
      </c>
    </row>
    <row r="12" spans="1:35">
      <c r="A12" s="5">
        <v>2020</v>
      </c>
      <c r="B12" s="2" t="s">
        <v>754</v>
      </c>
      <c r="C12" s="2" t="s">
        <v>734</v>
      </c>
      <c r="D12" s="2" t="s">
        <v>665</v>
      </c>
      <c r="E12" s="2">
        <v>0</v>
      </c>
      <c r="F12" s="2">
        <v>0</v>
      </c>
      <c r="G12" s="2">
        <v>0</v>
      </c>
      <c r="H12" s="2">
        <v>1985817</v>
      </c>
      <c r="I12" s="2">
        <v>645243003</v>
      </c>
      <c r="K12" s="2">
        <v>105982367</v>
      </c>
      <c r="L12" s="2">
        <v>3650076</v>
      </c>
      <c r="M12" s="2">
        <v>9371332</v>
      </c>
      <c r="O12" s="2">
        <v>24084044</v>
      </c>
      <c r="P12" s="2">
        <v>7066982</v>
      </c>
      <c r="Q12" s="2">
        <v>1418361</v>
      </c>
      <c r="S12" s="7">
        <v>63.63</v>
      </c>
      <c r="T12" s="7">
        <v>0</v>
      </c>
      <c r="U12" s="7">
        <v>0</v>
      </c>
      <c r="V12" s="7">
        <v>0</v>
      </c>
      <c r="W12" s="7">
        <v>0</v>
      </c>
      <c r="X12" s="7">
        <v>0</v>
      </c>
      <c r="Y12" s="7">
        <v>0</v>
      </c>
      <c r="AB12" s="7"/>
      <c r="AC12" s="7"/>
      <c r="AD12" s="7"/>
      <c r="AE12" s="7"/>
      <c r="AF12" s="7"/>
      <c r="AG12" s="7"/>
      <c r="AH12" s="7"/>
      <c r="AI12" s="7">
        <v>0</v>
      </c>
    </row>
    <row r="13" spans="1:35">
      <c r="A13" s="5">
        <v>2020</v>
      </c>
      <c r="B13" s="2" t="s">
        <v>754</v>
      </c>
      <c r="C13" s="2" t="s">
        <v>735</v>
      </c>
      <c r="D13" s="2" t="s">
        <v>665</v>
      </c>
      <c r="E13" s="2">
        <v>0</v>
      </c>
      <c r="F13" s="2">
        <v>0</v>
      </c>
      <c r="G13" s="2">
        <v>0</v>
      </c>
      <c r="H13" s="2">
        <v>1961127</v>
      </c>
      <c r="I13" s="2">
        <v>502722947</v>
      </c>
      <c r="K13" s="2">
        <v>98475231</v>
      </c>
      <c r="L13" s="2">
        <v>3930333</v>
      </c>
      <c r="M13" s="2">
        <v>6602899</v>
      </c>
      <c r="O13" s="2">
        <v>25247320</v>
      </c>
      <c r="P13" s="2">
        <v>4226313</v>
      </c>
      <c r="Q13" s="2">
        <v>1418361</v>
      </c>
      <c r="S13" s="7">
        <v>66.400000000000006</v>
      </c>
      <c r="T13" s="7">
        <v>0</v>
      </c>
      <c r="U13" s="7">
        <v>0</v>
      </c>
      <c r="V13" s="7">
        <v>0</v>
      </c>
      <c r="W13" s="7">
        <v>0</v>
      </c>
      <c r="X13" s="7">
        <v>0</v>
      </c>
      <c r="Y13" s="7">
        <v>0</v>
      </c>
      <c r="AB13" s="7"/>
      <c r="AC13" s="7"/>
      <c r="AD13" s="7"/>
      <c r="AE13" s="7"/>
      <c r="AF13" s="7"/>
      <c r="AG13" s="7"/>
      <c r="AH13" s="7"/>
      <c r="AI13" s="7">
        <v>0</v>
      </c>
    </row>
    <row r="14" spans="1:35">
      <c r="A14" s="5">
        <v>2020</v>
      </c>
      <c r="B14" s="2" t="s">
        <v>754</v>
      </c>
      <c r="C14" s="2" t="s">
        <v>736</v>
      </c>
      <c r="D14" s="2" t="s">
        <v>665</v>
      </c>
      <c r="E14" s="2">
        <v>0</v>
      </c>
      <c r="F14" s="2">
        <v>0</v>
      </c>
      <c r="G14" s="2">
        <v>0</v>
      </c>
      <c r="H14" s="2">
        <v>2406209</v>
      </c>
      <c r="I14" s="2">
        <v>706692026</v>
      </c>
      <c r="K14" s="2">
        <v>409146088</v>
      </c>
      <c r="L14" s="2">
        <v>3333507</v>
      </c>
      <c r="M14" s="2">
        <v>6035462</v>
      </c>
      <c r="O14" s="2">
        <v>23432493</v>
      </c>
      <c r="P14" s="2">
        <v>918968</v>
      </c>
      <c r="Q14" s="2">
        <v>1418361</v>
      </c>
      <c r="S14" s="7">
        <v>49.37</v>
      </c>
      <c r="T14" s="7">
        <v>0</v>
      </c>
      <c r="U14" s="7">
        <v>0</v>
      </c>
      <c r="V14" s="7">
        <v>0</v>
      </c>
      <c r="W14" s="7">
        <v>0</v>
      </c>
      <c r="X14" s="7">
        <v>0</v>
      </c>
      <c r="Y14" s="7">
        <v>0</v>
      </c>
      <c r="AB14" s="7"/>
      <c r="AC14" s="7"/>
      <c r="AD14" s="7"/>
      <c r="AE14" s="7"/>
      <c r="AF14" s="7"/>
      <c r="AG14" s="7"/>
      <c r="AH14" s="7"/>
      <c r="AI14" s="7">
        <v>0</v>
      </c>
    </row>
    <row r="15" spans="1:35">
      <c r="A15" s="5">
        <v>2020</v>
      </c>
      <c r="B15" s="2" t="s">
        <v>754</v>
      </c>
      <c r="C15" s="2" t="s">
        <v>753</v>
      </c>
      <c r="D15" s="2" t="s">
        <v>665</v>
      </c>
      <c r="E15" s="2">
        <v>0</v>
      </c>
      <c r="F15" s="2">
        <v>0</v>
      </c>
      <c r="G15" s="2">
        <v>0</v>
      </c>
      <c r="H15" s="2">
        <v>2202316</v>
      </c>
      <c r="I15" s="2">
        <v>780715539</v>
      </c>
      <c r="K15" s="2">
        <v>262585131</v>
      </c>
      <c r="L15" s="2">
        <v>3840109</v>
      </c>
      <c r="M15" s="2">
        <v>6100352</v>
      </c>
      <c r="O15" s="2">
        <v>24169195</v>
      </c>
      <c r="P15" s="2">
        <v>918968</v>
      </c>
      <c r="Q15" s="2">
        <v>1418361</v>
      </c>
      <c r="S15" s="7">
        <v>45.44</v>
      </c>
      <c r="T15" s="7">
        <v>0</v>
      </c>
      <c r="U15" s="7">
        <v>0</v>
      </c>
      <c r="V15" s="7">
        <v>0</v>
      </c>
      <c r="W15" s="7">
        <v>0</v>
      </c>
      <c r="X15" s="7">
        <v>0</v>
      </c>
      <c r="Y15" s="7">
        <v>0</v>
      </c>
      <c r="AB15" s="7"/>
      <c r="AC15" s="7"/>
      <c r="AD15" s="7"/>
      <c r="AE15" s="7"/>
      <c r="AF15" s="7"/>
      <c r="AG15" s="7"/>
      <c r="AH15" s="7"/>
      <c r="AI15" s="7">
        <v>0</v>
      </c>
    </row>
    <row r="16" spans="1:35">
      <c r="A16" s="5">
        <v>2020</v>
      </c>
      <c r="B16" s="2" t="s">
        <v>754</v>
      </c>
      <c r="C16" s="2" t="s">
        <v>737</v>
      </c>
      <c r="D16" s="2" t="s">
        <v>665</v>
      </c>
      <c r="E16" s="2">
        <v>0</v>
      </c>
      <c r="F16" s="2">
        <v>0</v>
      </c>
      <c r="G16" s="2">
        <v>0</v>
      </c>
      <c r="H16" s="2">
        <v>2185499</v>
      </c>
      <c r="I16" s="2">
        <v>693480031</v>
      </c>
      <c r="K16" s="2">
        <v>422326878</v>
      </c>
      <c r="L16" s="2">
        <v>3487142</v>
      </c>
      <c r="M16" s="2">
        <v>4986354</v>
      </c>
      <c r="O16" s="2">
        <v>23651662</v>
      </c>
      <c r="P16" s="2">
        <v>918968</v>
      </c>
      <c r="Q16" s="2">
        <v>1418361</v>
      </c>
      <c r="S16" s="7">
        <v>49.5</v>
      </c>
      <c r="T16" s="7">
        <v>0</v>
      </c>
      <c r="U16" s="7">
        <v>0</v>
      </c>
      <c r="V16" s="7">
        <v>0</v>
      </c>
      <c r="W16" s="7">
        <v>0</v>
      </c>
      <c r="X16" s="7">
        <v>0</v>
      </c>
      <c r="Y16" s="7">
        <v>0</v>
      </c>
      <c r="AB16" s="7"/>
      <c r="AC16" s="7"/>
      <c r="AD16" s="7"/>
      <c r="AE16" s="7"/>
      <c r="AF16" s="7"/>
      <c r="AG16" s="7"/>
      <c r="AH16" s="7"/>
      <c r="AI16" s="7">
        <v>0</v>
      </c>
    </row>
    <row r="17" spans="1:35">
      <c r="A17" s="5">
        <v>2020</v>
      </c>
      <c r="B17" s="2" t="s">
        <v>725</v>
      </c>
      <c r="C17" s="2" t="s">
        <v>738</v>
      </c>
      <c r="D17" s="2" t="s">
        <v>665</v>
      </c>
      <c r="E17" s="2">
        <v>0</v>
      </c>
      <c r="F17" s="2">
        <v>0</v>
      </c>
      <c r="G17" s="2">
        <v>0</v>
      </c>
      <c r="H17" s="2">
        <v>1894726</v>
      </c>
      <c r="I17" s="2">
        <v>762608266</v>
      </c>
      <c r="K17" s="2">
        <v>143825230</v>
      </c>
      <c r="L17" s="2">
        <v>4234379</v>
      </c>
      <c r="M17" s="2">
        <v>10311088</v>
      </c>
      <c r="O17" s="2">
        <v>23432493</v>
      </c>
      <c r="P17" s="2">
        <v>3708696</v>
      </c>
      <c r="Q17" s="2">
        <v>1418361</v>
      </c>
      <c r="S17" s="7">
        <v>61.53</v>
      </c>
      <c r="T17" s="7">
        <v>0</v>
      </c>
      <c r="U17" s="7">
        <v>0</v>
      </c>
      <c r="V17" s="7">
        <v>0</v>
      </c>
      <c r="W17" s="7">
        <v>0</v>
      </c>
      <c r="X17" s="7">
        <v>0</v>
      </c>
      <c r="Y17" s="7">
        <v>0</v>
      </c>
      <c r="AB17" s="7"/>
      <c r="AC17" s="7"/>
      <c r="AD17" s="7"/>
      <c r="AE17" s="7"/>
      <c r="AF17" s="7"/>
      <c r="AG17" s="7"/>
      <c r="AH17" s="7"/>
      <c r="AI17" s="7">
        <v>0</v>
      </c>
    </row>
    <row r="18" spans="1:35">
      <c r="A18" s="5">
        <v>2020</v>
      </c>
      <c r="B18" s="2" t="s">
        <v>725</v>
      </c>
      <c r="C18" s="2" t="s">
        <v>739</v>
      </c>
      <c r="D18" s="2" t="s">
        <v>665</v>
      </c>
      <c r="E18" s="2">
        <v>0</v>
      </c>
      <c r="F18" s="2">
        <v>0</v>
      </c>
      <c r="G18" s="2">
        <v>0</v>
      </c>
      <c r="H18" s="2">
        <v>1869916</v>
      </c>
      <c r="I18" s="2">
        <v>708296596</v>
      </c>
      <c r="K18" s="2">
        <v>188375681</v>
      </c>
      <c r="L18" s="2">
        <v>3733565</v>
      </c>
      <c r="M18" s="2">
        <v>7018533</v>
      </c>
      <c r="O18" s="2">
        <v>23432493</v>
      </c>
      <c r="P18" s="2">
        <v>1269543</v>
      </c>
      <c r="Q18" s="2">
        <v>1418361</v>
      </c>
      <c r="S18" s="7">
        <v>58.15</v>
      </c>
      <c r="T18" s="7">
        <v>0</v>
      </c>
      <c r="U18" s="7">
        <v>0</v>
      </c>
      <c r="V18" s="7">
        <v>0</v>
      </c>
      <c r="W18" s="7">
        <v>0</v>
      </c>
      <c r="X18" s="7">
        <v>0</v>
      </c>
      <c r="Y18" s="7">
        <v>0</v>
      </c>
      <c r="AB18" s="7"/>
      <c r="AC18" s="7"/>
      <c r="AD18" s="7"/>
      <c r="AE18" s="7"/>
      <c r="AF18" s="7"/>
      <c r="AG18" s="7"/>
      <c r="AH18" s="7"/>
      <c r="AI18" s="7">
        <v>0</v>
      </c>
    </row>
    <row r="19" spans="1:35">
      <c r="A19" s="5">
        <v>2020</v>
      </c>
      <c r="B19" s="2" t="s">
        <v>725</v>
      </c>
      <c r="C19" s="2" t="s">
        <v>740</v>
      </c>
      <c r="D19" s="2" t="s">
        <v>665</v>
      </c>
      <c r="E19" s="2">
        <v>0</v>
      </c>
      <c r="F19" s="2">
        <v>0</v>
      </c>
      <c r="G19" s="2">
        <v>0</v>
      </c>
      <c r="H19" s="2">
        <v>1749093</v>
      </c>
      <c r="I19" s="2">
        <v>828103071</v>
      </c>
      <c r="K19" s="2">
        <v>249773920</v>
      </c>
      <c r="L19" s="2">
        <v>4130587</v>
      </c>
      <c r="M19" s="2">
        <v>6837445</v>
      </c>
      <c r="O19" s="2">
        <v>23432493</v>
      </c>
      <c r="P19" s="2">
        <v>1350747</v>
      </c>
      <c r="Q19" s="2">
        <v>1418361</v>
      </c>
      <c r="S19" s="7">
        <v>50.55</v>
      </c>
      <c r="T19" s="7">
        <v>0</v>
      </c>
      <c r="U19" s="7">
        <v>0</v>
      </c>
      <c r="V19" s="7">
        <v>0</v>
      </c>
      <c r="W19" s="7">
        <v>0</v>
      </c>
      <c r="X19" s="7">
        <v>0</v>
      </c>
      <c r="Y19" s="7">
        <v>0</v>
      </c>
      <c r="AB19" s="7"/>
      <c r="AC19" s="7"/>
      <c r="AD19" s="7"/>
      <c r="AE19" s="7"/>
      <c r="AF19" s="7"/>
      <c r="AG19" s="7"/>
      <c r="AH19" s="7"/>
      <c r="AI19" s="7">
        <v>0</v>
      </c>
    </row>
    <row r="20" spans="1:35">
      <c r="A20" s="5">
        <v>2020</v>
      </c>
      <c r="B20" s="2" t="s">
        <v>725</v>
      </c>
      <c r="C20" s="2" t="s">
        <v>741</v>
      </c>
      <c r="D20" s="2" t="s">
        <v>665</v>
      </c>
      <c r="E20" s="2">
        <v>0</v>
      </c>
      <c r="F20" s="2">
        <v>0</v>
      </c>
      <c r="G20" s="2">
        <v>0</v>
      </c>
      <c r="H20" s="2">
        <v>1595480</v>
      </c>
      <c r="I20" s="2">
        <v>533813787</v>
      </c>
      <c r="K20" s="2">
        <v>104244371</v>
      </c>
      <c r="L20" s="2">
        <v>3399455</v>
      </c>
      <c r="M20" s="2">
        <v>7026663</v>
      </c>
      <c r="O20" s="2">
        <v>23972398</v>
      </c>
      <c r="P20" s="2">
        <v>918968</v>
      </c>
      <c r="Q20" s="2">
        <v>1418361</v>
      </c>
      <c r="S20" s="7">
        <v>64.94</v>
      </c>
      <c r="T20" s="7">
        <v>0</v>
      </c>
      <c r="U20" s="7">
        <v>0</v>
      </c>
      <c r="V20" s="7">
        <v>0</v>
      </c>
      <c r="W20" s="7">
        <v>0</v>
      </c>
      <c r="X20" s="7">
        <v>0</v>
      </c>
      <c r="Y20" s="7">
        <v>0</v>
      </c>
      <c r="AB20" s="7"/>
      <c r="AC20" s="7"/>
      <c r="AD20" s="7"/>
      <c r="AE20" s="7"/>
      <c r="AF20" s="7"/>
      <c r="AG20" s="7"/>
      <c r="AH20" s="7"/>
      <c r="AI20" s="7">
        <v>0</v>
      </c>
    </row>
    <row r="21" spans="1:35">
      <c r="A21" s="5">
        <v>2020</v>
      </c>
      <c r="B21" s="2" t="s">
        <v>725</v>
      </c>
      <c r="C21" s="2" t="s">
        <v>742</v>
      </c>
      <c r="D21" s="2" t="s">
        <v>665</v>
      </c>
      <c r="E21" s="2">
        <v>0</v>
      </c>
      <c r="F21" s="2">
        <v>0</v>
      </c>
      <c r="G21" s="2">
        <v>0</v>
      </c>
      <c r="H21" s="2">
        <v>2060899</v>
      </c>
      <c r="I21" s="2">
        <v>417661447</v>
      </c>
      <c r="K21" s="2">
        <v>43347119</v>
      </c>
      <c r="L21" s="2">
        <v>3407257</v>
      </c>
      <c r="M21" s="2">
        <v>4201192</v>
      </c>
      <c r="O21" s="2">
        <v>23432493</v>
      </c>
      <c r="P21" s="2">
        <v>918968</v>
      </c>
      <c r="Q21" s="2">
        <v>1418361</v>
      </c>
      <c r="S21" s="7">
        <v>62.3</v>
      </c>
      <c r="T21" s="7">
        <v>0</v>
      </c>
      <c r="U21" s="7">
        <v>0</v>
      </c>
      <c r="V21" s="7">
        <v>0</v>
      </c>
      <c r="W21" s="7">
        <v>0</v>
      </c>
      <c r="X21" s="7">
        <v>0</v>
      </c>
      <c r="Y21" s="7">
        <v>0</v>
      </c>
      <c r="AB21" s="7"/>
      <c r="AC21" s="7"/>
      <c r="AD21" s="7"/>
      <c r="AE21" s="7"/>
      <c r="AF21" s="7"/>
      <c r="AG21" s="7"/>
      <c r="AH21" s="7"/>
      <c r="AI21" s="7">
        <v>0</v>
      </c>
    </row>
    <row r="22" spans="1:35">
      <c r="A22" s="5">
        <v>2020</v>
      </c>
      <c r="B22" s="2" t="s">
        <v>725</v>
      </c>
      <c r="C22" s="2" t="s">
        <v>743</v>
      </c>
      <c r="D22" s="2" t="s">
        <v>665</v>
      </c>
      <c r="E22" s="2">
        <v>0</v>
      </c>
      <c r="F22" s="2">
        <v>0</v>
      </c>
      <c r="G22" s="2">
        <v>0</v>
      </c>
      <c r="H22" s="2">
        <v>1635397</v>
      </c>
      <c r="I22" s="2">
        <v>675263568</v>
      </c>
      <c r="K22" s="2">
        <v>107542592</v>
      </c>
      <c r="L22" s="2">
        <v>3286194</v>
      </c>
      <c r="M22" s="2">
        <v>8412916</v>
      </c>
      <c r="O22" s="2">
        <v>23432493</v>
      </c>
      <c r="P22" s="2">
        <v>1136994</v>
      </c>
      <c r="Q22" s="2">
        <v>1418361</v>
      </c>
      <c r="S22" s="7">
        <v>51.78</v>
      </c>
      <c r="T22" s="7">
        <v>0</v>
      </c>
      <c r="U22" s="7">
        <v>0</v>
      </c>
      <c r="V22" s="7">
        <v>0</v>
      </c>
      <c r="W22" s="7">
        <v>0</v>
      </c>
      <c r="X22" s="7">
        <v>0</v>
      </c>
      <c r="Y22" s="7">
        <v>0</v>
      </c>
      <c r="AB22" s="7"/>
      <c r="AC22" s="7"/>
      <c r="AD22" s="7"/>
      <c r="AE22" s="7"/>
      <c r="AF22" s="7"/>
      <c r="AG22" s="7"/>
      <c r="AH22" s="7"/>
      <c r="AI22" s="7">
        <v>0</v>
      </c>
    </row>
    <row r="23" spans="1:35">
      <c r="A23" s="5">
        <v>2020</v>
      </c>
      <c r="B23" s="2" t="s">
        <v>725</v>
      </c>
      <c r="C23" s="2" t="s">
        <v>744</v>
      </c>
      <c r="D23" s="2" t="s">
        <v>665</v>
      </c>
      <c r="E23" s="2">
        <v>0</v>
      </c>
      <c r="F23" s="2">
        <v>0</v>
      </c>
      <c r="G23" s="2">
        <v>0</v>
      </c>
      <c r="H23" s="2">
        <v>1653035</v>
      </c>
      <c r="I23" s="2">
        <v>606244984</v>
      </c>
      <c r="K23" s="2">
        <v>94118210</v>
      </c>
      <c r="L23" s="2">
        <v>3278141</v>
      </c>
      <c r="M23" s="2">
        <v>3987181</v>
      </c>
      <c r="O23" s="2">
        <v>23432493</v>
      </c>
      <c r="P23" s="2">
        <v>1060996</v>
      </c>
      <c r="Q23" s="2">
        <v>1418361</v>
      </c>
      <c r="S23" s="7">
        <v>47.57</v>
      </c>
      <c r="T23" s="7">
        <v>0</v>
      </c>
      <c r="U23" s="7">
        <v>0</v>
      </c>
      <c r="V23" s="7">
        <v>0</v>
      </c>
      <c r="W23" s="7">
        <v>0</v>
      </c>
      <c r="X23" s="7">
        <v>0</v>
      </c>
      <c r="Y23" s="7">
        <v>0</v>
      </c>
      <c r="AB23" s="7"/>
      <c r="AC23" s="7"/>
      <c r="AD23" s="7"/>
      <c r="AE23" s="7"/>
      <c r="AF23" s="7"/>
      <c r="AG23" s="7"/>
      <c r="AH23" s="7"/>
      <c r="AI23" s="7">
        <v>0</v>
      </c>
    </row>
    <row r="24" spans="1:35">
      <c r="A24" s="5">
        <v>2020</v>
      </c>
      <c r="B24" s="2" t="s">
        <v>755</v>
      </c>
      <c r="C24" s="2" t="s">
        <v>745</v>
      </c>
      <c r="D24" s="2" t="s">
        <v>665</v>
      </c>
      <c r="E24" s="2">
        <v>0</v>
      </c>
      <c r="F24" s="2">
        <v>0</v>
      </c>
      <c r="G24" s="2">
        <v>0</v>
      </c>
      <c r="H24" s="2">
        <v>1824412</v>
      </c>
      <c r="I24" s="2">
        <v>574824986</v>
      </c>
      <c r="J24" s="2">
        <v>12987347</v>
      </c>
      <c r="K24" s="2">
        <v>246628196</v>
      </c>
      <c r="L24" s="2">
        <v>3148846</v>
      </c>
      <c r="M24" s="2">
        <v>3662037</v>
      </c>
      <c r="O24" s="2">
        <v>23432493</v>
      </c>
      <c r="P24" s="2">
        <v>918968</v>
      </c>
      <c r="Q24" s="2">
        <v>1418361</v>
      </c>
      <c r="S24" s="7">
        <v>48.34</v>
      </c>
      <c r="T24" s="7">
        <v>0</v>
      </c>
      <c r="U24" s="7">
        <v>0</v>
      </c>
      <c r="V24" s="7">
        <v>0</v>
      </c>
      <c r="W24" s="7">
        <v>0</v>
      </c>
      <c r="X24" s="7">
        <v>0</v>
      </c>
      <c r="Y24" s="7">
        <v>0</v>
      </c>
      <c r="AB24" s="7"/>
      <c r="AC24" s="7"/>
      <c r="AD24" s="7"/>
      <c r="AE24" s="7"/>
      <c r="AF24" s="7"/>
      <c r="AG24" s="7"/>
      <c r="AH24" s="7"/>
      <c r="AI24" s="7">
        <v>0</v>
      </c>
    </row>
    <row r="25" spans="1:35">
      <c r="A25" s="5">
        <v>2020</v>
      </c>
      <c r="B25" s="2" t="s">
        <v>755</v>
      </c>
      <c r="C25" s="2" t="s">
        <v>746</v>
      </c>
      <c r="D25" s="2" t="s">
        <v>665</v>
      </c>
      <c r="E25" s="2">
        <v>0</v>
      </c>
      <c r="F25" s="2">
        <v>0</v>
      </c>
      <c r="G25" s="2">
        <v>0</v>
      </c>
      <c r="H25" s="2">
        <v>2085146</v>
      </c>
      <c r="I25" s="2">
        <v>611251000</v>
      </c>
      <c r="K25" s="2">
        <v>346062585</v>
      </c>
      <c r="L25" s="2">
        <v>3320046</v>
      </c>
      <c r="M25" s="2">
        <v>3919826</v>
      </c>
      <c r="O25" s="2">
        <v>23432493</v>
      </c>
      <c r="P25" s="2">
        <v>918968</v>
      </c>
      <c r="Q25" s="2">
        <v>1418361</v>
      </c>
      <c r="S25" s="7">
        <v>47.86</v>
      </c>
      <c r="T25" s="7">
        <v>0</v>
      </c>
      <c r="U25" s="7">
        <v>0</v>
      </c>
      <c r="V25" s="7">
        <v>0</v>
      </c>
      <c r="W25" s="7">
        <v>0</v>
      </c>
      <c r="X25" s="7">
        <v>0</v>
      </c>
      <c r="Y25" s="7">
        <v>0</v>
      </c>
      <c r="AB25" s="7"/>
      <c r="AC25" s="7"/>
      <c r="AD25" s="7"/>
      <c r="AE25" s="7"/>
      <c r="AF25" s="7"/>
      <c r="AG25" s="7"/>
      <c r="AH25" s="7"/>
      <c r="AI25" s="7">
        <v>0</v>
      </c>
    </row>
    <row r="26" spans="1:35">
      <c r="A26" s="5">
        <v>2020</v>
      </c>
      <c r="B26" s="2" t="s">
        <v>755</v>
      </c>
      <c r="C26" s="2" t="s">
        <v>747</v>
      </c>
      <c r="D26" s="2" t="s">
        <v>665</v>
      </c>
      <c r="E26" s="2">
        <v>0</v>
      </c>
      <c r="F26" s="2">
        <v>0</v>
      </c>
      <c r="G26" s="2">
        <v>0</v>
      </c>
      <c r="H26" s="2">
        <v>1901511</v>
      </c>
      <c r="I26" s="2">
        <v>573202494</v>
      </c>
      <c r="K26" s="2">
        <v>216457263</v>
      </c>
      <c r="L26" s="2">
        <v>3159924</v>
      </c>
      <c r="M26" s="2">
        <v>4081159</v>
      </c>
      <c r="O26" s="2">
        <v>23432493</v>
      </c>
      <c r="P26" s="2">
        <v>918968</v>
      </c>
      <c r="Q26" s="2">
        <v>1418361</v>
      </c>
      <c r="S26" s="7">
        <v>31.55</v>
      </c>
      <c r="T26" s="7">
        <v>0</v>
      </c>
      <c r="U26" s="7">
        <v>0</v>
      </c>
      <c r="V26" s="7">
        <v>0</v>
      </c>
      <c r="W26" s="7">
        <v>0</v>
      </c>
      <c r="X26" s="7">
        <v>0</v>
      </c>
      <c r="Y26" s="7">
        <v>0</v>
      </c>
      <c r="AB26" s="7"/>
      <c r="AC26" s="7"/>
      <c r="AD26" s="7"/>
      <c r="AE26" s="7"/>
      <c r="AF26" s="7"/>
      <c r="AG26" s="7"/>
      <c r="AH26" s="7"/>
      <c r="AI26" s="7">
        <v>0</v>
      </c>
    </row>
    <row r="27" spans="1:35">
      <c r="A27" s="5">
        <v>2020</v>
      </c>
      <c r="B27" s="2" t="s">
        <v>755</v>
      </c>
      <c r="C27" s="2" t="s">
        <v>748</v>
      </c>
      <c r="D27" s="2" t="s">
        <v>665</v>
      </c>
      <c r="E27" s="2">
        <v>0</v>
      </c>
      <c r="F27" s="2">
        <v>0</v>
      </c>
      <c r="G27" s="2">
        <v>0</v>
      </c>
      <c r="H27" s="2">
        <v>1694147</v>
      </c>
      <c r="I27" s="2">
        <v>462198879</v>
      </c>
      <c r="K27" s="2">
        <v>116055432</v>
      </c>
      <c r="L27" s="2">
        <v>3345065</v>
      </c>
      <c r="M27" s="2">
        <v>4602381</v>
      </c>
      <c r="O27" s="2">
        <v>23432493</v>
      </c>
      <c r="P27" s="2">
        <v>918968</v>
      </c>
      <c r="Q27" s="2">
        <v>1418361</v>
      </c>
      <c r="S27" s="7">
        <v>54.84</v>
      </c>
      <c r="T27" s="7">
        <v>0</v>
      </c>
      <c r="U27" s="7">
        <v>0</v>
      </c>
      <c r="V27" s="7">
        <v>0</v>
      </c>
      <c r="W27" s="7">
        <v>0</v>
      </c>
      <c r="X27" s="7">
        <v>0</v>
      </c>
      <c r="Y27" s="7">
        <v>0</v>
      </c>
      <c r="AB27" s="7"/>
      <c r="AC27" s="7"/>
      <c r="AD27" s="7"/>
      <c r="AE27" s="7"/>
      <c r="AF27" s="7"/>
      <c r="AG27" s="7"/>
      <c r="AH27" s="7"/>
      <c r="AI27" s="7">
        <v>0</v>
      </c>
    </row>
    <row r="28" spans="1:35">
      <c r="A28" s="5">
        <v>2020</v>
      </c>
      <c r="B28" s="2" t="s">
        <v>755</v>
      </c>
      <c r="C28" s="2" t="s">
        <v>749</v>
      </c>
      <c r="D28" s="2" t="s">
        <v>665</v>
      </c>
      <c r="E28" s="2">
        <v>0</v>
      </c>
      <c r="F28" s="2">
        <v>0</v>
      </c>
      <c r="G28" s="2">
        <v>0</v>
      </c>
      <c r="H28" s="2">
        <v>2004283</v>
      </c>
      <c r="I28" s="2">
        <v>749381270</v>
      </c>
      <c r="K28" s="2">
        <v>213411610</v>
      </c>
      <c r="L28" s="2">
        <v>3512025</v>
      </c>
      <c r="M28" s="2">
        <v>5142679</v>
      </c>
      <c r="O28" s="2">
        <v>23870437</v>
      </c>
      <c r="P28" s="2">
        <v>918968</v>
      </c>
      <c r="Q28" s="2">
        <v>1418361</v>
      </c>
      <c r="S28" s="7">
        <v>43.04</v>
      </c>
      <c r="T28" s="7">
        <v>0</v>
      </c>
      <c r="U28" s="7">
        <v>0</v>
      </c>
      <c r="V28" s="7">
        <v>0</v>
      </c>
      <c r="W28" s="7">
        <v>0</v>
      </c>
      <c r="X28" s="7">
        <v>0</v>
      </c>
      <c r="Y28" s="7">
        <v>0</v>
      </c>
      <c r="AB28" s="7"/>
      <c r="AC28" s="7"/>
      <c r="AD28" s="7"/>
      <c r="AE28" s="7"/>
      <c r="AF28" s="7"/>
      <c r="AG28" s="7"/>
      <c r="AH28" s="7"/>
      <c r="AI28" s="7">
        <v>0</v>
      </c>
    </row>
    <row r="29" spans="1:35">
      <c r="A29" s="5">
        <v>2020</v>
      </c>
      <c r="B29" s="2" t="s">
        <v>755</v>
      </c>
      <c r="C29" s="2" t="s">
        <v>750</v>
      </c>
      <c r="D29" s="2" t="s">
        <v>665</v>
      </c>
      <c r="E29" s="2">
        <v>0</v>
      </c>
      <c r="F29" s="2">
        <v>0</v>
      </c>
      <c r="G29" s="2">
        <v>0</v>
      </c>
      <c r="H29" s="2">
        <v>2040451</v>
      </c>
      <c r="I29" s="2">
        <v>642463149</v>
      </c>
      <c r="K29" s="2">
        <v>142477523</v>
      </c>
      <c r="L29" s="2">
        <v>4279775</v>
      </c>
      <c r="M29" s="2">
        <v>4747460</v>
      </c>
      <c r="O29" s="2">
        <v>23432493</v>
      </c>
      <c r="P29" s="2">
        <v>918968</v>
      </c>
      <c r="Q29" s="2">
        <v>1418361</v>
      </c>
      <c r="S29" s="7">
        <v>47.79</v>
      </c>
      <c r="T29" s="7">
        <v>0</v>
      </c>
      <c r="U29" s="7">
        <v>0</v>
      </c>
      <c r="V29" s="7">
        <v>0</v>
      </c>
      <c r="W29" s="7">
        <v>0</v>
      </c>
      <c r="X29" s="7">
        <v>0</v>
      </c>
      <c r="Y29" s="7">
        <v>0</v>
      </c>
      <c r="AB29" s="7"/>
      <c r="AC29" s="7"/>
      <c r="AD29" s="7"/>
      <c r="AE29" s="7"/>
      <c r="AF29" s="7"/>
      <c r="AG29" s="7"/>
      <c r="AH29" s="7"/>
      <c r="AI29" s="7">
        <v>0</v>
      </c>
    </row>
    <row r="30" spans="1:35">
      <c r="A30" s="5">
        <v>2020</v>
      </c>
      <c r="B30" s="2" t="s">
        <v>755</v>
      </c>
      <c r="C30" s="2" t="s">
        <v>751</v>
      </c>
      <c r="D30" s="2" t="s">
        <v>665</v>
      </c>
      <c r="E30" s="2">
        <v>0</v>
      </c>
      <c r="F30" s="2">
        <v>0</v>
      </c>
      <c r="G30" s="2">
        <v>0</v>
      </c>
      <c r="H30" s="2">
        <v>1670465</v>
      </c>
      <c r="I30" s="2">
        <v>457268042</v>
      </c>
      <c r="K30" s="2">
        <v>93708402</v>
      </c>
      <c r="L30" s="2">
        <v>3141937</v>
      </c>
      <c r="M30" s="2">
        <v>6117770</v>
      </c>
      <c r="O30" s="2">
        <v>23432493</v>
      </c>
      <c r="P30" s="2">
        <v>918968</v>
      </c>
      <c r="Q30" s="2">
        <v>1418361</v>
      </c>
      <c r="S30" s="7">
        <v>49.46</v>
      </c>
      <c r="T30" s="7">
        <v>0</v>
      </c>
      <c r="U30" s="7">
        <v>0</v>
      </c>
      <c r="V30" s="7">
        <v>0</v>
      </c>
      <c r="W30" s="7">
        <v>0</v>
      </c>
      <c r="X30" s="7">
        <v>0</v>
      </c>
      <c r="Y30" s="7">
        <v>0</v>
      </c>
      <c r="AB30" s="7"/>
      <c r="AC30" s="7"/>
      <c r="AD30" s="7"/>
      <c r="AE30" s="7"/>
      <c r="AF30" s="7"/>
      <c r="AG30" s="7"/>
      <c r="AH30" s="7"/>
      <c r="AI30" s="7">
        <v>0</v>
      </c>
    </row>
    <row r="31" spans="1:35">
      <c r="A31" s="5">
        <v>2020</v>
      </c>
      <c r="B31" s="2" t="s">
        <v>724</v>
      </c>
      <c r="C31" s="2" t="s">
        <v>726</v>
      </c>
      <c r="D31" s="2" t="s">
        <v>673</v>
      </c>
      <c r="E31" s="2">
        <v>16037822</v>
      </c>
      <c r="G31" s="2">
        <v>5931460</v>
      </c>
      <c r="H31" s="2">
        <v>24609461</v>
      </c>
      <c r="I31" s="2">
        <v>0</v>
      </c>
      <c r="J31" s="2">
        <v>0</v>
      </c>
      <c r="K31" s="2">
        <v>0</v>
      </c>
      <c r="L31" s="2">
        <v>0</v>
      </c>
      <c r="M31" s="2">
        <v>0</v>
      </c>
      <c r="N31" s="2">
        <v>0</v>
      </c>
      <c r="O31" s="2">
        <v>0</v>
      </c>
      <c r="P31" s="2">
        <v>0</v>
      </c>
      <c r="Q31" s="2">
        <v>0</v>
      </c>
      <c r="R31" s="2">
        <v>0</v>
      </c>
      <c r="S31" s="2"/>
      <c r="T31" s="2">
        <v>0</v>
      </c>
      <c r="U31" s="7">
        <v>13.96</v>
      </c>
      <c r="V31" s="7">
        <v>10.33</v>
      </c>
      <c r="W31" s="7">
        <v>0</v>
      </c>
      <c r="X31" s="7">
        <v>0</v>
      </c>
      <c r="Y31" s="7">
        <v>0</v>
      </c>
      <c r="AB31" s="7">
        <v>23.73</v>
      </c>
      <c r="AC31" s="7">
        <v>91.35</v>
      </c>
      <c r="AD31" s="7">
        <v>102.35</v>
      </c>
      <c r="AE31" s="7">
        <v>88.86</v>
      </c>
      <c r="AF31" s="7">
        <v>74.3</v>
      </c>
      <c r="AG31" s="7">
        <v>64.64</v>
      </c>
      <c r="AH31" s="7">
        <v>54.95</v>
      </c>
      <c r="AI31" s="7">
        <v>0</v>
      </c>
    </row>
    <row r="32" spans="1:35">
      <c r="A32" s="5">
        <v>2020</v>
      </c>
      <c r="B32" s="2" t="s">
        <v>724</v>
      </c>
      <c r="C32" s="2" t="s">
        <v>727</v>
      </c>
      <c r="D32" s="2" t="s">
        <v>673</v>
      </c>
      <c r="E32" s="2">
        <v>13425376</v>
      </c>
      <c r="G32" s="2">
        <v>2615000</v>
      </c>
      <c r="H32" s="2">
        <v>34208329</v>
      </c>
      <c r="I32" s="2">
        <v>0</v>
      </c>
      <c r="J32" s="2">
        <v>0</v>
      </c>
      <c r="K32" s="2">
        <v>0</v>
      </c>
      <c r="L32" s="2">
        <v>0</v>
      </c>
      <c r="M32" s="2">
        <v>0</v>
      </c>
      <c r="N32" s="2">
        <v>0</v>
      </c>
      <c r="O32" s="2">
        <v>0</v>
      </c>
      <c r="P32" s="2">
        <v>0</v>
      </c>
      <c r="Q32" s="2">
        <v>0</v>
      </c>
      <c r="R32" s="2">
        <v>0</v>
      </c>
      <c r="S32" s="2"/>
      <c r="T32" s="2">
        <v>0</v>
      </c>
      <c r="U32" s="7">
        <v>14.2</v>
      </c>
      <c r="V32" s="7">
        <v>10.039999999999999</v>
      </c>
      <c r="W32" s="7">
        <v>0</v>
      </c>
      <c r="X32" s="7">
        <v>0</v>
      </c>
      <c r="Y32" s="7">
        <v>0</v>
      </c>
      <c r="AB32" s="7">
        <v>14.07</v>
      </c>
      <c r="AC32" s="7">
        <v>101.72</v>
      </c>
      <c r="AD32" s="7">
        <v>94.83</v>
      </c>
      <c r="AE32" s="7">
        <v>88.68</v>
      </c>
      <c r="AF32" s="7">
        <v>88.02</v>
      </c>
      <c r="AG32" s="7">
        <v>65.38</v>
      </c>
      <c r="AH32" s="7">
        <v>55.59</v>
      </c>
      <c r="AI32" s="7">
        <v>0</v>
      </c>
    </row>
    <row r="33" spans="1:35">
      <c r="A33" s="5">
        <v>2020</v>
      </c>
      <c r="B33" s="2" t="s">
        <v>724</v>
      </c>
      <c r="C33" s="2" t="s">
        <v>728</v>
      </c>
      <c r="D33" s="2" t="s">
        <v>673</v>
      </c>
      <c r="E33" s="2">
        <v>11455116</v>
      </c>
      <c r="G33" s="2">
        <v>1620000</v>
      </c>
      <c r="H33" s="2">
        <v>15389491</v>
      </c>
      <c r="I33" s="2">
        <v>0</v>
      </c>
      <c r="J33" s="2">
        <v>0</v>
      </c>
      <c r="K33" s="2">
        <v>0</v>
      </c>
      <c r="L33" s="2">
        <v>0</v>
      </c>
      <c r="M33" s="2">
        <v>0</v>
      </c>
      <c r="N33" s="2">
        <v>0</v>
      </c>
      <c r="O33" s="2">
        <v>0</v>
      </c>
      <c r="P33" s="2">
        <v>0</v>
      </c>
      <c r="Q33" s="2">
        <v>0</v>
      </c>
      <c r="R33" s="2">
        <v>0</v>
      </c>
      <c r="S33" s="2"/>
      <c r="T33" s="2">
        <v>0</v>
      </c>
      <c r="U33" s="7">
        <v>12.27</v>
      </c>
      <c r="V33" s="7">
        <v>5.51</v>
      </c>
      <c r="W33" s="7">
        <v>0</v>
      </c>
      <c r="X33" s="7">
        <v>0</v>
      </c>
      <c r="Y33" s="7">
        <v>0</v>
      </c>
      <c r="AB33" s="7">
        <v>26.1</v>
      </c>
      <c r="AC33" s="7">
        <v>97.93</v>
      </c>
      <c r="AD33" s="7">
        <v>89.28</v>
      </c>
      <c r="AE33" s="7">
        <v>71.88</v>
      </c>
      <c r="AF33" s="7">
        <v>77.45</v>
      </c>
      <c r="AG33" s="7">
        <v>56.7</v>
      </c>
      <c r="AH33" s="7">
        <v>41.63</v>
      </c>
      <c r="AI33" s="7">
        <v>0</v>
      </c>
    </row>
    <row r="34" spans="1:35">
      <c r="A34" s="5">
        <v>2020</v>
      </c>
      <c r="B34" s="2" t="s">
        <v>724</v>
      </c>
      <c r="C34" s="2" t="s">
        <v>729</v>
      </c>
      <c r="D34" s="2" t="s">
        <v>673</v>
      </c>
      <c r="E34" s="2">
        <v>26847141</v>
      </c>
      <c r="G34" s="2">
        <v>4322653</v>
      </c>
      <c r="H34" s="2">
        <v>43565375</v>
      </c>
      <c r="I34" s="2">
        <v>0</v>
      </c>
      <c r="J34" s="2">
        <v>0</v>
      </c>
      <c r="K34" s="2">
        <v>0</v>
      </c>
      <c r="L34" s="2">
        <v>0</v>
      </c>
      <c r="M34" s="2">
        <v>0</v>
      </c>
      <c r="N34" s="2">
        <v>0</v>
      </c>
      <c r="O34" s="2">
        <v>0</v>
      </c>
      <c r="P34" s="2">
        <v>0</v>
      </c>
      <c r="Q34" s="2">
        <v>0</v>
      </c>
      <c r="R34" s="2">
        <v>0</v>
      </c>
      <c r="S34" s="2"/>
      <c r="T34" s="2">
        <v>0</v>
      </c>
      <c r="U34" s="7">
        <v>13.88</v>
      </c>
      <c r="V34" s="7">
        <v>8.7200000000000006</v>
      </c>
      <c r="W34" s="7">
        <v>0</v>
      </c>
      <c r="X34" s="7">
        <v>0</v>
      </c>
      <c r="Y34" s="7">
        <v>0</v>
      </c>
      <c r="AB34" s="7">
        <v>22.15</v>
      </c>
      <c r="AC34" s="7">
        <v>89.87</v>
      </c>
      <c r="AD34" s="7">
        <v>72.930000000000007</v>
      </c>
      <c r="AE34" s="7">
        <v>73.55</v>
      </c>
      <c r="AF34" s="7">
        <v>73.25</v>
      </c>
      <c r="AG34" s="7">
        <v>47.76</v>
      </c>
      <c r="AH34" s="7">
        <v>46.59</v>
      </c>
      <c r="AI34" s="7">
        <v>0</v>
      </c>
    </row>
    <row r="35" spans="1:35">
      <c r="A35" s="5">
        <v>2020</v>
      </c>
      <c r="B35" s="2" t="s">
        <v>724</v>
      </c>
      <c r="C35" s="2" t="s">
        <v>730</v>
      </c>
      <c r="D35" s="2" t="s">
        <v>673</v>
      </c>
      <c r="E35" s="2">
        <v>38063323</v>
      </c>
      <c r="G35" s="2">
        <v>5655117</v>
      </c>
      <c r="H35" s="2">
        <v>28230220</v>
      </c>
      <c r="I35" s="2">
        <v>0</v>
      </c>
      <c r="J35" s="2">
        <v>0</v>
      </c>
      <c r="K35" s="2">
        <v>0</v>
      </c>
      <c r="L35" s="2">
        <v>0</v>
      </c>
      <c r="M35" s="2">
        <v>0</v>
      </c>
      <c r="N35" s="2">
        <v>0</v>
      </c>
      <c r="O35" s="2">
        <v>0</v>
      </c>
      <c r="P35" s="2">
        <v>0</v>
      </c>
      <c r="Q35" s="2">
        <v>0</v>
      </c>
      <c r="R35" s="2">
        <v>0</v>
      </c>
      <c r="S35" s="2"/>
      <c r="T35" s="2">
        <v>0</v>
      </c>
      <c r="U35" s="7">
        <v>12.4</v>
      </c>
      <c r="V35" s="7">
        <v>10.17</v>
      </c>
      <c r="W35" s="7">
        <v>0</v>
      </c>
      <c r="X35" s="7">
        <v>0</v>
      </c>
      <c r="Y35" s="7">
        <v>0</v>
      </c>
      <c r="AB35" s="7">
        <v>58.8</v>
      </c>
      <c r="AC35" s="7">
        <v>97.35</v>
      </c>
      <c r="AD35" s="7">
        <v>91.68</v>
      </c>
      <c r="AE35" s="7">
        <v>94.58</v>
      </c>
      <c r="AF35" s="7">
        <v>77.53</v>
      </c>
      <c r="AG35" s="7">
        <v>57.85</v>
      </c>
      <c r="AH35" s="7">
        <v>52.79</v>
      </c>
      <c r="AI35" s="7">
        <v>0</v>
      </c>
    </row>
    <row r="36" spans="1:35">
      <c r="A36" s="5">
        <v>2020</v>
      </c>
      <c r="B36" s="2" t="s">
        <v>724</v>
      </c>
      <c r="C36" s="2" t="s">
        <v>731</v>
      </c>
      <c r="D36" s="2" t="s">
        <v>673</v>
      </c>
      <c r="E36" s="2">
        <v>20584593</v>
      </c>
      <c r="H36" s="2">
        <v>27779447</v>
      </c>
      <c r="I36" s="2">
        <v>0</v>
      </c>
      <c r="J36" s="2">
        <v>0</v>
      </c>
      <c r="K36" s="2">
        <v>0</v>
      </c>
      <c r="L36" s="2">
        <v>0</v>
      </c>
      <c r="M36" s="2">
        <v>0</v>
      </c>
      <c r="N36" s="2">
        <v>0</v>
      </c>
      <c r="O36" s="2">
        <v>0</v>
      </c>
      <c r="P36" s="2">
        <v>0</v>
      </c>
      <c r="Q36" s="2">
        <v>0</v>
      </c>
      <c r="R36" s="2">
        <v>0</v>
      </c>
      <c r="S36" s="2"/>
      <c r="T36" s="2">
        <v>0</v>
      </c>
      <c r="U36" s="7">
        <v>11.92</v>
      </c>
      <c r="V36" s="7">
        <v>10</v>
      </c>
      <c r="W36" s="7">
        <v>0</v>
      </c>
      <c r="X36" s="7">
        <v>0</v>
      </c>
      <c r="Y36" s="7">
        <v>0</v>
      </c>
      <c r="AB36" s="7">
        <v>38.94</v>
      </c>
      <c r="AC36" s="7">
        <v>86.88</v>
      </c>
      <c r="AD36" s="7">
        <v>100.62</v>
      </c>
      <c r="AE36" s="7">
        <v>92.04</v>
      </c>
      <c r="AF36" s="7">
        <v>71.459999999999994</v>
      </c>
      <c r="AG36" s="7">
        <v>68.5</v>
      </c>
      <c r="AH36" s="7">
        <v>57.52</v>
      </c>
      <c r="AI36" s="7">
        <v>0</v>
      </c>
    </row>
    <row r="37" spans="1:35">
      <c r="A37" s="5">
        <v>2020</v>
      </c>
      <c r="B37" s="2" t="s">
        <v>724</v>
      </c>
      <c r="C37" s="2" t="s">
        <v>732</v>
      </c>
      <c r="D37" s="2" t="s">
        <v>673</v>
      </c>
      <c r="E37" s="2">
        <v>59433426</v>
      </c>
      <c r="G37" s="2">
        <v>6112422</v>
      </c>
      <c r="H37" s="2">
        <v>10468184</v>
      </c>
      <c r="I37" s="2">
        <v>0</v>
      </c>
      <c r="J37" s="2">
        <v>0</v>
      </c>
      <c r="K37" s="2">
        <v>0</v>
      </c>
      <c r="L37" s="2">
        <v>0</v>
      </c>
      <c r="M37" s="2">
        <v>0</v>
      </c>
      <c r="N37" s="2">
        <v>0</v>
      </c>
      <c r="O37" s="2">
        <v>0</v>
      </c>
      <c r="P37" s="2">
        <v>0</v>
      </c>
      <c r="Q37" s="2">
        <v>0</v>
      </c>
      <c r="R37" s="2">
        <v>0</v>
      </c>
      <c r="S37" s="2"/>
      <c r="T37" s="2">
        <v>0</v>
      </c>
      <c r="U37" s="7">
        <v>10.49</v>
      </c>
      <c r="V37" s="7">
        <v>4.57</v>
      </c>
      <c r="W37" s="7">
        <v>0</v>
      </c>
      <c r="X37" s="7">
        <v>0</v>
      </c>
      <c r="Y37" s="7">
        <v>0</v>
      </c>
      <c r="AB37" s="7">
        <v>24.27</v>
      </c>
      <c r="AC37" s="7">
        <v>109.05</v>
      </c>
      <c r="AD37" s="7">
        <v>61.91</v>
      </c>
      <c r="AE37" s="7">
        <v>54.14</v>
      </c>
      <c r="AF37" s="7">
        <v>68.489999999999995</v>
      </c>
      <c r="AG37" s="7">
        <v>37.340000000000003</v>
      </c>
      <c r="AH37" s="7">
        <v>20.56</v>
      </c>
      <c r="AI37" s="7">
        <v>0</v>
      </c>
    </row>
    <row r="38" spans="1:35">
      <c r="A38" s="5">
        <v>2020</v>
      </c>
      <c r="B38" s="2" t="s">
        <v>724</v>
      </c>
      <c r="C38" s="2" t="s">
        <v>733</v>
      </c>
      <c r="D38" s="2" t="s">
        <v>673</v>
      </c>
      <c r="E38" s="2">
        <v>1273492</v>
      </c>
      <c r="G38" s="2">
        <v>2308362</v>
      </c>
      <c r="H38" s="2">
        <v>6028712</v>
      </c>
      <c r="I38" s="2">
        <v>0</v>
      </c>
      <c r="J38" s="2">
        <v>0</v>
      </c>
      <c r="K38" s="2">
        <v>0</v>
      </c>
      <c r="L38" s="2">
        <v>0</v>
      </c>
      <c r="M38" s="2">
        <v>0</v>
      </c>
      <c r="N38" s="2">
        <v>0</v>
      </c>
      <c r="O38" s="2">
        <v>0</v>
      </c>
      <c r="P38" s="2">
        <v>0</v>
      </c>
      <c r="Q38" s="2">
        <v>0</v>
      </c>
      <c r="R38" s="2">
        <v>0</v>
      </c>
      <c r="S38" s="2"/>
      <c r="T38" s="2">
        <v>0</v>
      </c>
      <c r="U38" s="7">
        <v>7.24</v>
      </c>
      <c r="V38" s="7">
        <v>3.62</v>
      </c>
      <c r="W38" s="7">
        <v>0</v>
      </c>
      <c r="X38" s="7">
        <v>0</v>
      </c>
      <c r="Y38" s="7">
        <v>0</v>
      </c>
      <c r="AB38" s="7">
        <v>6.23</v>
      </c>
      <c r="AC38" s="7">
        <v>89.95</v>
      </c>
      <c r="AD38" s="7">
        <v>84.56</v>
      </c>
      <c r="AE38" s="7">
        <v>42.16</v>
      </c>
      <c r="AF38" s="7">
        <v>67.459999999999994</v>
      </c>
      <c r="AG38" s="7">
        <v>46.32</v>
      </c>
      <c r="AH38" s="7">
        <v>22.91</v>
      </c>
      <c r="AI38" s="7">
        <v>0</v>
      </c>
    </row>
    <row r="39" spans="1:35">
      <c r="A39" s="5">
        <v>2020</v>
      </c>
      <c r="B39" s="2" t="s">
        <v>754</v>
      </c>
      <c r="C39" s="2" t="s">
        <v>752</v>
      </c>
      <c r="D39" s="2" t="s">
        <v>673</v>
      </c>
      <c r="E39" s="2">
        <v>9576981</v>
      </c>
      <c r="G39" s="2">
        <v>5519403</v>
      </c>
      <c r="H39" s="2">
        <v>19912517</v>
      </c>
      <c r="I39" s="2">
        <v>0</v>
      </c>
      <c r="J39" s="2">
        <v>0</v>
      </c>
      <c r="K39" s="2">
        <v>0</v>
      </c>
      <c r="L39" s="2">
        <v>0</v>
      </c>
      <c r="M39" s="2">
        <v>0</v>
      </c>
      <c r="N39" s="2">
        <v>0</v>
      </c>
      <c r="O39" s="2">
        <v>0</v>
      </c>
      <c r="P39" s="2">
        <v>0</v>
      </c>
      <c r="Q39" s="2">
        <v>0</v>
      </c>
      <c r="R39" s="2">
        <v>0</v>
      </c>
      <c r="S39" s="2"/>
      <c r="T39" s="2">
        <v>0</v>
      </c>
      <c r="U39" s="7">
        <v>12.73</v>
      </c>
      <c r="V39" s="7">
        <v>9.4600000000000009</v>
      </c>
      <c r="W39" s="7">
        <v>0</v>
      </c>
      <c r="X39" s="7">
        <v>0</v>
      </c>
      <c r="Y39" s="7">
        <v>0</v>
      </c>
      <c r="AB39" s="7">
        <v>37.21</v>
      </c>
      <c r="AC39" s="7">
        <v>93.29</v>
      </c>
      <c r="AD39" s="7">
        <v>85.26</v>
      </c>
      <c r="AE39" s="7">
        <v>72.2</v>
      </c>
      <c r="AF39" s="7">
        <v>75.55</v>
      </c>
      <c r="AG39" s="7">
        <v>56.57</v>
      </c>
      <c r="AH39" s="7">
        <v>43.91</v>
      </c>
      <c r="AI39" s="7">
        <v>0</v>
      </c>
    </row>
    <row r="40" spans="1:35">
      <c r="A40" s="5">
        <v>2020</v>
      </c>
      <c r="B40" s="2" t="s">
        <v>754</v>
      </c>
      <c r="C40" s="2" t="s">
        <v>549</v>
      </c>
      <c r="D40" s="2" t="s">
        <v>673</v>
      </c>
      <c r="E40" s="2">
        <v>21744840</v>
      </c>
      <c r="H40" s="2">
        <v>40941172</v>
      </c>
      <c r="I40" s="2">
        <v>0</v>
      </c>
      <c r="J40" s="2">
        <v>0</v>
      </c>
      <c r="K40" s="2">
        <v>0</v>
      </c>
      <c r="L40" s="2">
        <v>0</v>
      </c>
      <c r="M40" s="2">
        <v>0</v>
      </c>
      <c r="N40" s="2">
        <v>0</v>
      </c>
      <c r="O40" s="2">
        <v>0</v>
      </c>
      <c r="P40" s="2">
        <v>0</v>
      </c>
      <c r="Q40" s="2">
        <v>0</v>
      </c>
      <c r="R40" s="2">
        <v>0</v>
      </c>
      <c r="S40" s="2"/>
      <c r="T40" s="2">
        <v>0</v>
      </c>
      <c r="U40" s="7">
        <v>15.01</v>
      </c>
      <c r="V40" s="7">
        <v>11.56</v>
      </c>
      <c r="W40" s="7">
        <v>0</v>
      </c>
      <c r="X40" s="7">
        <v>0</v>
      </c>
      <c r="Y40" s="7">
        <v>0</v>
      </c>
      <c r="AB40" s="7">
        <v>41.21</v>
      </c>
      <c r="AC40" s="7">
        <v>98.74</v>
      </c>
      <c r="AD40" s="7">
        <v>104.47</v>
      </c>
      <c r="AE40" s="7">
        <v>74.849999999999994</v>
      </c>
      <c r="AF40" s="7">
        <v>88.86</v>
      </c>
      <c r="AG40" s="7">
        <v>76.8</v>
      </c>
      <c r="AH40" s="7">
        <v>50.86</v>
      </c>
      <c r="AI40" s="7">
        <v>0</v>
      </c>
    </row>
    <row r="41" spans="1:35">
      <c r="A41" s="5">
        <v>2020</v>
      </c>
      <c r="B41" s="2" t="s">
        <v>754</v>
      </c>
      <c r="C41" s="2" t="s">
        <v>734</v>
      </c>
      <c r="D41" s="2" t="s">
        <v>673</v>
      </c>
      <c r="E41" s="2">
        <v>17961845</v>
      </c>
      <c r="G41" s="2">
        <v>3276000</v>
      </c>
      <c r="H41" s="2">
        <v>9226782</v>
      </c>
      <c r="I41" s="2">
        <v>0</v>
      </c>
      <c r="J41" s="2">
        <v>0</v>
      </c>
      <c r="K41" s="2">
        <v>0</v>
      </c>
      <c r="L41" s="2">
        <v>0</v>
      </c>
      <c r="M41" s="2">
        <v>0</v>
      </c>
      <c r="N41" s="2">
        <v>0</v>
      </c>
      <c r="O41" s="2">
        <v>0</v>
      </c>
      <c r="P41" s="2">
        <v>0</v>
      </c>
      <c r="Q41" s="2">
        <v>0</v>
      </c>
      <c r="R41" s="2">
        <v>0</v>
      </c>
      <c r="S41" s="2"/>
      <c r="T41" s="2">
        <v>0</v>
      </c>
      <c r="U41" s="7">
        <v>12.05</v>
      </c>
      <c r="V41" s="7">
        <v>8.82</v>
      </c>
      <c r="W41" s="7">
        <v>0</v>
      </c>
      <c r="X41" s="7">
        <v>0</v>
      </c>
      <c r="Y41" s="7">
        <v>0</v>
      </c>
      <c r="AB41" s="7">
        <v>25.43</v>
      </c>
      <c r="AC41" s="7">
        <v>83.63</v>
      </c>
      <c r="AD41" s="7">
        <v>77.34</v>
      </c>
      <c r="AE41" s="7">
        <v>80.06</v>
      </c>
      <c r="AF41" s="7">
        <v>70.88</v>
      </c>
      <c r="AG41" s="7">
        <v>50.37</v>
      </c>
      <c r="AH41" s="7">
        <v>48.05</v>
      </c>
      <c r="AI41" s="7">
        <v>0</v>
      </c>
    </row>
    <row r="42" spans="1:35">
      <c r="A42" s="5">
        <v>2020</v>
      </c>
      <c r="B42" s="2" t="s">
        <v>754</v>
      </c>
      <c r="C42" s="2" t="s">
        <v>735</v>
      </c>
      <c r="D42" s="2" t="s">
        <v>673</v>
      </c>
      <c r="E42" s="2">
        <v>10179536</v>
      </c>
      <c r="H42" s="2">
        <v>22466804</v>
      </c>
      <c r="I42" s="2">
        <v>0</v>
      </c>
      <c r="J42" s="2">
        <v>0</v>
      </c>
      <c r="K42" s="2">
        <v>0</v>
      </c>
      <c r="L42" s="2">
        <v>0</v>
      </c>
      <c r="M42" s="2">
        <v>0</v>
      </c>
      <c r="N42" s="2">
        <v>0</v>
      </c>
      <c r="O42" s="2">
        <v>0</v>
      </c>
      <c r="P42" s="2">
        <v>0</v>
      </c>
      <c r="Q42" s="2">
        <v>0</v>
      </c>
      <c r="R42" s="2">
        <v>0</v>
      </c>
      <c r="S42" s="2"/>
      <c r="T42" s="2">
        <v>0</v>
      </c>
      <c r="U42" s="7">
        <v>12.42</v>
      </c>
      <c r="V42" s="7">
        <v>8.01</v>
      </c>
      <c r="W42" s="7">
        <v>0</v>
      </c>
      <c r="X42" s="7">
        <v>0</v>
      </c>
      <c r="Y42" s="7">
        <v>0</v>
      </c>
      <c r="AB42" s="7">
        <v>42.38</v>
      </c>
      <c r="AC42" s="7">
        <v>89.01</v>
      </c>
      <c r="AD42" s="7">
        <v>71.75</v>
      </c>
      <c r="AE42" s="7">
        <v>109.09</v>
      </c>
      <c r="AF42" s="7">
        <v>69.34</v>
      </c>
      <c r="AG42" s="7">
        <v>47.32</v>
      </c>
      <c r="AH42" s="7">
        <v>64.13</v>
      </c>
      <c r="AI42" s="7">
        <v>0</v>
      </c>
    </row>
    <row r="43" spans="1:35">
      <c r="A43" s="5">
        <v>2020</v>
      </c>
      <c r="B43" s="2" t="s">
        <v>754</v>
      </c>
      <c r="C43" s="2" t="s">
        <v>736</v>
      </c>
      <c r="D43" s="2" t="s">
        <v>673</v>
      </c>
      <c r="E43" s="2">
        <v>26755774</v>
      </c>
      <c r="G43" s="2">
        <v>6781330</v>
      </c>
      <c r="H43" s="2">
        <v>2680095</v>
      </c>
      <c r="I43" s="2">
        <v>0</v>
      </c>
      <c r="J43" s="2">
        <v>0</v>
      </c>
      <c r="K43" s="2">
        <v>0</v>
      </c>
      <c r="L43" s="2">
        <v>0</v>
      </c>
      <c r="M43" s="2">
        <v>0</v>
      </c>
      <c r="N43" s="2">
        <v>0</v>
      </c>
      <c r="O43" s="2">
        <v>0</v>
      </c>
      <c r="P43" s="2">
        <v>0</v>
      </c>
      <c r="Q43" s="2">
        <v>0</v>
      </c>
      <c r="R43" s="2">
        <v>0</v>
      </c>
      <c r="S43" s="2"/>
      <c r="T43" s="2">
        <v>0</v>
      </c>
      <c r="U43" s="7">
        <v>7.61</v>
      </c>
      <c r="V43" s="7">
        <v>4.26</v>
      </c>
      <c r="W43" s="7">
        <v>0</v>
      </c>
      <c r="X43" s="7">
        <v>0</v>
      </c>
      <c r="Y43" s="7">
        <v>0</v>
      </c>
      <c r="AB43" s="7">
        <v>3.2</v>
      </c>
      <c r="AC43" s="7">
        <v>102.45</v>
      </c>
      <c r="AD43" s="7">
        <v>46.67</v>
      </c>
      <c r="AE43" s="7">
        <v>23.09</v>
      </c>
      <c r="AF43" s="7">
        <v>64.91</v>
      </c>
      <c r="AG43" s="7">
        <v>27.51</v>
      </c>
      <c r="AH43" s="7">
        <v>15.24</v>
      </c>
      <c r="AI43" s="7">
        <v>0</v>
      </c>
    </row>
    <row r="44" spans="1:35">
      <c r="A44" s="5">
        <v>2020</v>
      </c>
      <c r="B44" s="2" t="s">
        <v>754</v>
      </c>
      <c r="C44" s="2" t="s">
        <v>753</v>
      </c>
      <c r="D44" s="2" t="s">
        <v>673</v>
      </c>
      <c r="E44" s="2">
        <v>38806866</v>
      </c>
      <c r="H44" s="2">
        <v>7648316</v>
      </c>
      <c r="I44" s="2">
        <v>0</v>
      </c>
      <c r="J44" s="2">
        <v>0</v>
      </c>
      <c r="K44" s="2">
        <v>0</v>
      </c>
      <c r="L44" s="2">
        <v>0</v>
      </c>
      <c r="M44" s="2">
        <v>0</v>
      </c>
      <c r="N44" s="2">
        <v>0</v>
      </c>
      <c r="O44" s="2">
        <v>0</v>
      </c>
      <c r="P44" s="2">
        <v>0</v>
      </c>
      <c r="Q44" s="2">
        <v>0</v>
      </c>
      <c r="R44" s="2">
        <v>0</v>
      </c>
      <c r="S44" s="2"/>
      <c r="T44" s="2">
        <v>0</v>
      </c>
      <c r="U44" s="7">
        <v>6.25</v>
      </c>
      <c r="V44" s="7">
        <v>2.81</v>
      </c>
      <c r="W44" s="7">
        <v>0</v>
      </c>
      <c r="X44" s="7">
        <v>0</v>
      </c>
      <c r="Y44" s="7">
        <v>0</v>
      </c>
      <c r="AB44" s="7">
        <v>11.42</v>
      </c>
      <c r="AC44" s="7">
        <v>103.53</v>
      </c>
      <c r="AD44" s="7">
        <v>80.92</v>
      </c>
      <c r="AE44" s="7">
        <v>33.43</v>
      </c>
      <c r="AF44" s="7">
        <v>83.9</v>
      </c>
      <c r="AG44" s="7">
        <v>60.37</v>
      </c>
      <c r="AH44" s="7">
        <v>22.39</v>
      </c>
      <c r="AI44" s="7">
        <v>0</v>
      </c>
    </row>
    <row r="45" spans="1:35">
      <c r="A45" s="5">
        <v>2020</v>
      </c>
      <c r="B45" s="2" t="s">
        <v>754</v>
      </c>
      <c r="C45" s="2" t="s">
        <v>737</v>
      </c>
      <c r="D45" s="2" t="s">
        <v>673</v>
      </c>
      <c r="E45" s="2">
        <v>20993680</v>
      </c>
      <c r="G45" s="2">
        <v>7333256</v>
      </c>
      <c r="H45" s="2">
        <v>1199696</v>
      </c>
      <c r="I45" s="2">
        <v>0</v>
      </c>
      <c r="J45" s="2">
        <v>0</v>
      </c>
      <c r="K45" s="2">
        <v>0</v>
      </c>
      <c r="L45" s="2">
        <v>0</v>
      </c>
      <c r="M45" s="2">
        <v>0</v>
      </c>
      <c r="N45" s="2">
        <v>0</v>
      </c>
      <c r="O45" s="2">
        <v>0</v>
      </c>
      <c r="P45" s="2">
        <v>0</v>
      </c>
      <c r="Q45" s="2">
        <v>0</v>
      </c>
      <c r="R45" s="2">
        <v>0</v>
      </c>
      <c r="S45" s="2"/>
      <c r="T45" s="2">
        <v>0</v>
      </c>
      <c r="U45" s="7">
        <v>8.6</v>
      </c>
      <c r="V45" s="7">
        <v>3.64</v>
      </c>
      <c r="W45" s="7">
        <v>0</v>
      </c>
      <c r="X45" s="7">
        <v>0</v>
      </c>
      <c r="Y45" s="7">
        <v>0</v>
      </c>
      <c r="AB45" s="7">
        <v>0.64</v>
      </c>
      <c r="AC45" s="7">
        <v>79.66</v>
      </c>
      <c r="AD45" s="7">
        <v>80.37</v>
      </c>
      <c r="AE45" s="7">
        <v>30.38</v>
      </c>
      <c r="AF45" s="7">
        <v>72.52</v>
      </c>
      <c r="AG45" s="7">
        <v>58.09</v>
      </c>
      <c r="AH45" s="7">
        <v>18.8</v>
      </c>
      <c r="AI45" s="7">
        <v>0</v>
      </c>
    </row>
    <row r="46" spans="1:35">
      <c r="A46" s="5">
        <v>2020</v>
      </c>
      <c r="B46" s="2" t="s">
        <v>725</v>
      </c>
      <c r="C46" s="2" t="s">
        <v>738</v>
      </c>
      <c r="D46" s="2" t="s">
        <v>673</v>
      </c>
      <c r="E46" s="2">
        <v>8945066</v>
      </c>
      <c r="G46" s="2">
        <v>1103880</v>
      </c>
      <c r="H46" s="2">
        <v>7376513</v>
      </c>
      <c r="I46" s="2">
        <v>0</v>
      </c>
      <c r="J46" s="2">
        <v>0</v>
      </c>
      <c r="K46" s="2">
        <v>0</v>
      </c>
      <c r="L46" s="2">
        <v>0</v>
      </c>
      <c r="M46" s="2">
        <v>0</v>
      </c>
      <c r="N46" s="2">
        <v>0</v>
      </c>
      <c r="O46" s="2">
        <v>0</v>
      </c>
      <c r="P46" s="2">
        <v>0</v>
      </c>
      <c r="Q46" s="2">
        <v>0</v>
      </c>
      <c r="R46" s="2">
        <v>0</v>
      </c>
      <c r="S46" s="2"/>
      <c r="T46" s="2">
        <v>0</v>
      </c>
      <c r="U46" s="7">
        <v>11.07</v>
      </c>
      <c r="V46" s="7">
        <v>8.7799999999999994</v>
      </c>
      <c r="W46" s="7">
        <v>0</v>
      </c>
      <c r="X46" s="7">
        <v>0</v>
      </c>
      <c r="Y46" s="7">
        <v>0</v>
      </c>
      <c r="AB46" s="7">
        <v>32.25</v>
      </c>
      <c r="AC46" s="7">
        <v>96.83</v>
      </c>
      <c r="AD46" s="7">
        <v>74.989999999999995</v>
      </c>
      <c r="AE46" s="7">
        <v>56.8</v>
      </c>
      <c r="AF46" s="7">
        <v>75.319999999999993</v>
      </c>
      <c r="AG46" s="7">
        <v>48.59</v>
      </c>
      <c r="AH46" s="7">
        <v>31.35</v>
      </c>
      <c r="AI46" s="7">
        <v>0</v>
      </c>
    </row>
    <row r="47" spans="1:35">
      <c r="A47" s="5">
        <v>2020</v>
      </c>
      <c r="B47" s="2" t="s">
        <v>725</v>
      </c>
      <c r="C47" s="2" t="s">
        <v>739</v>
      </c>
      <c r="D47" s="2" t="s">
        <v>673</v>
      </c>
      <c r="E47" s="2">
        <v>28031357</v>
      </c>
      <c r="G47" s="2">
        <v>9266826</v>
      </c>
      <c r="H47" s="2">
        <v>13636457</v>
      </c>
      <c r="I47" s="2">
        <v>0</v>
      </c>
      <c r="J47" s="2">
        <v>0</v>
      </c>
      <c r="K47" s="2">
        <v>0</v>
      </c>
      <c r="L47" s="2">
        <v>0</v>
      </c>
      <c r="M47" s="2">
        <v>0</v>
      </c>
      <c r="N47" s="2">
        <v>0</v>
      </c>
      <c r="O47" s="2">
        <v>0</v>
      </c>
      <c r="P47" s="2">
        <v>0</v>
      </c>
      <c r="Q47" s="2">
        <v>0</v>
      </c>
      <c r="R47" s="2">
        <v>0</v>
      </c>
      <c r="S47" s="2"/>
      <c r="T47" s="2">
        <v>0</v>
      </c>
      <c r="U47" s="7">
        <v>10.55</v>
      </c>
      <c r="V47" s="7">
        <v>6.31</v>
      </c>
      <c r="W47" s="7">
        <v>0</v>
      </c>
      <c r="X47" s="7">
        <v>0</v>
      </c>
      <c r="Y47" s="7">
        <v>0</v>
      </c>
      <c r="AB47" s="7">
        <v>7.43</v>
      </c>
      <c r="AC47" s="7">
        <v>98.48</v>
      </c>
      <c r="AD47" s="7">
        <v>67.8</v>
      </c>
      <c r="AE47" s="7">
        <v>50.67</v>
      </c>
      <c r="AF47" s="7">
        <v>66.73</v>
      </c>
      <c r="AG47" s="7">
        <v>36.92</v>
      </c>
      <c r="AH47" s="7">
        <v>22.71</v>
      </c>
      <c r="AI47" s="7">
        <v>0</v>
      </c>
    </row>
    <row r="48" spans="1:35">
      <c r="A48" s="5">
        <v>2020</v>
      </c>
      <c r="B48" s="2" t="s">
        <v>725</v>
      </c>
      <c r="C48" s="2" t="s">
        <v>740</v>
      </c>
      <c r="D48" s="2" t="s">
        <v>673</v>
      </c>
      <c r="E48" s="2">
        <v>13274552</v>
      </c>
      <c r="G48" s="2">
        <v>5540591</v>
      </c>
      <c r="H48" s="2">
        <v>7144666</v>
      </c>
      <c r="I48" s="2">
        <v>0</v>
      </c>
      <c r="J48" s="2">
        <v>0</v>
      </c>
      <c r="K48" s="2">
        <v>0</v>
      </c>
      <c r="L48" s="2">
        <v>0</v>
      </c>
      <c r="M48" s="2">
        <v>0</v>
      </c>
      <c r="N48" s="2">
        <v>0</v>
      </c>
      <c r="O48" s="2">
        <v>0</v>
      </c>
      <c r="P48" s="2">
        <v>0</v>
      </c>
      <c r="Q48" s="2">
        <v>0</v>
      </c>
      <c r="R48" s="2">
        <v>0</v>
      </c>
      <c r="S48" s="2"/>
      <c r="T48" s="2">
        <v>0</v>
      </c>
      <c r="U48" s="7">
        <v>9.02</v>
      </c>
      <c r="V48" s="7">
        <v>4.9400000000000004</v>
      </c>
      <c r="W48" s="7">
        <v>0</v>
      </c>
      <c r="X48" s="7">
        <v>0</v>
      </c>
      <c r="Y48" s="7">
        <v>0</v>
      </c>
      <c r="AB48" s="7">
        <v>23.61</v>
      </c>
      <c r="AC48" s="7">
        <v>101.36</v>
      </c>
      <c r="AD48" s="7">
        <v>53.8</v>
      </c>
      <c r="AE48" s="7">
        <v>38.54</v>
      </c>
      <c r="AF48" s="7">
        <v>66.41</v>
      </c>
      <c r="AG48" s="7">
        <v>29.11</v>
      </c>
      <c r="AH48" s="7">
        <v>19.96</v>
      </c>
      <c r="AI48" s="7">
        <v>0</v>
      </c>
    </row>
    <row r="49" spans="1:35">
      <c r="A49" s="5">
        <v>2020</v>
      </c>
      <c r="B49" s="2" t="s">
        <v>725</v>
      </c>
      <c r="C49" s="2" t="s">
        <v>741</v>
      </c>
      <c r="D49" s="2" t="s">
        <v>673</v>
      </c>
      <c r="E49" s="2">
        <v>20218830</v>
      </c>
      <c r="G49" s="2">
        <v>1749439</v>
      </c>
      <c r="H49" s="2">
        <v>7281410</v>
      </c>
      <c r="I49" s="2">
        <v>0</v>
      </c>
      <c r="J49" s="2">
        <v>0</v>
      </c>
      <c r="K49" s="2">
        <v>0</v>
      </c>
      <c r="L49" s="2">
        <v>0</v>
      </c>
      <c r="M49" s="2">
        <v>0</v>
      </c>
      <c r="N49" s="2">
        <v>0</v>
      </c>
      <c r="O49" s="2">
        <v>0</v>
      </c>
      <c r="P49" s="2">
        <v>0</v>
      </c>
      <c r="Q49" s="2">
        <v>0</v>
      </c>
      <c r="R49" s="2">
        <v>0</v>
      </c>
      <c r="S49" s="2"/>
      <c r="T49" s="2">
        <v>0</v>
      </c>
      <c r="U49" s="7">
        <v>12.79</v>
      </c>
      <c r="V49" s="7">
        <v>9.1999999999999993</v>
      </c>
      <c r="W49" s="7">
        <v>0</v>
      </c>
      <c r="X49" s="7">
        <v>0</v>
      </c>
      <c r="Y49" s="7">
        <v>0</v>
      </c>
      <c r="AB49" s="7">
        <v>59.72</v>
      </c>
      <c r="AC49" s="7">
        <v>107.66</v>
      </c>
      <c r="AD49" s="7">
        <v>64.14</v>
      </c>
      <c r="AE49" s="7">
        <v>87.75</v>
      </c>
      <c r="AF49" s="7">
        <v>86.88</v>
      </c>
      <c r="AG49" s="7">
        <v>41.69</v>
      </c>
      <c r="AH49" s="7">
        <v>51.7</v>
      </c>
      <c r="AI49" s="7">
        <v>0</v>
      </c>
    </row>
    <row r="50" spans="1:35">
      <c r="A50" s="5">
        <v>2020</v>
      </c>
      <c r="B50" s="2" t="s">
        <v>725</v>
      </c>
      <c r="C50" s="2" t="s">
        <v>742</v>
      </c>
      <c r="D50" s="2" t="s">
        <v>673</v>
      </c>
      <c r="E50" s="2">
        <v>7329666</v>
      </c>
      <c r="G50" s="2">
        <v>2030539</v>
      </c>
      <c r="H50" s="2">
        <v>6898432</v>
      </c>
      <c r="I50" s="2">
        <v>0</v>
      </c>
      <c r="J50" s="2">
        <v>0</v>
      </c>
      <c r="K50" s="2">
        <v>0</v>
      </c>
      <c r="L50" s="2">
        <v>0</v>
      </c>
      <c r="M50" s="2">
        <v>0</v>
      </c>
      <c r="N50" s="2">
        <v>0</v>
      </c>
      <c r="O50" s="2">
        <v>0</v>
      </c>
      <c r="P50" s="2">
        <v>0</v>
      </c>
      <c r="Q50" s="2">
        <v>0</v>
      </c>
      <c r="R50" s="2">
        <v>0</v>
      </c>
      <c r="S50" s="2"/>
      <c r="T50" s="2">
        <v>0</v>
      </c>
      <c r="U50" s="7">
        <v>12.74</v>
      </c>
      <c r="V50" s="7">
        <v>8.81</v>
      </c>
      <c r="W50" s="7">
        <v>0</v>
      </c>
      <c r="X50" s="7">
        <v>0</v>
      </c>
      <c r="Y50" s="7">
        <v>0</v>
      </c>
      <c r="AB50" s="7">
        <v>46.81</v>
      </c>
      <c r="AC50" s="7">
        <v>88.68</v>
      </c>
      <c r="AD50" s="7">
        <v>71.33</v>
      </c>
      <c r="AE50" s="7">
        <v>78.760000000000005</v>
      </c>
      <c r="AF50" s="7">
        <v>73.900000000000006</v>
      </c>
      <c r="AG50" s="7">
        <v>46.15</v>
      </c>
      <c r="AH50" s="7">
        <v>46.37</v>
      </c>
      <c r="AI50" s="7">
        <v>0</v>
      </c>
    </row>
    <row r="51" spans="1:35">
      <c r="A51" s="5">
        <v>2020</v>
      </c>
      <c r="B51" s="2" t="s">
        <v>725</v>
      </c>
      <c r="C51" s="2" t="s">
        <v>743</v>
      </c>
      <c r="D51" s="2" t="s">
        <v>673</v>
      </c>
      <c r="E51" s="2">
        <v>13846234</v>
      </c>
      <c r="G51" s="2">
        <v>7108974</v>
      </c>
      <c r="H51" s="2">
        <v>1867868</v>
      </c>
      <c r="I51" s="2">
        <v>0</v>
      </c>
      <c r="J51" s="2">
        <v>0</v>
      </c>
      <c r="K51" s="2">
        <v>0</v>
      </c>
      <c r="L51" s="2">
        <v>0</v>
      </c>
      <c r="M51" s="2">
        <v>0</v>
      </c>
      <c r="N51" s="2">
        <v>0</v>
      </c>
      <c r="O51" s="2">
        <v>0</v>
      </c>
      <c r="P51" s="2">
        <v>0</v>
      </c>
      <c r="Q51" s="2">
        <v>0</v>
      </c>
      <c r="R51" s="2">
        <v>0</v>
      </c>
      <c r="S51" s="2"/>
      <c r="T51" s="2">
        <v>0</v>
      </c>
      <c r="U51" s="7">
        <v>11.79</v>
      </c>
      <c r="V51" s="7">
        <v>5.66</v>
      </c>
      <c r="W51" s="7">
        <v>0</v>
      </c>
      <c r="X51" s="7">
        <v>0</v>
      </c>
      <c r="Y51" s="7">
        <v>0</v>
      </c>
      <c r="AB51" s="7">
        <v>3.92</v>
      </c>
      <c r="AC51" s="7">
        <v>90.5</v>
      </c>
      <c r="AD51" s="7">
        <v>58</v>
      </c>
      <c r="AE51" s="7">
        <v>73.45</v>
      </c>
      <c r="AF51" s="7">
        <v>53.78</v>
      </c>
      <c r="AG51" s="7">
        <v>37.74</v>
      </c>
      <c r="AH51" s="7">
        <v>39.58</v>
      </c>
      <c r="AI51" s="7">
        <v>0</v>
      </c>
    </row>
    <row r="52" spans="1:35">
      <c r="A52" s="5">
        <v>2020</v>
      </c>
      <c r="B52" s="2" t="s">
        <v>725</v>
      </c>
      <c r="C52" s="2" t="s">
        <v>744</v>
      </c>
      <c r="D52" s="2" t="s">
        <v>673</v>
      </c>
      <c r="E52" s="2">
        <v>13605213</v>
      </c>
      <c r="G52" s="2">
        <v>305740</v>
      </c>
      <c r="H52" s="2">
        <v>1096520</v>
      </c>
      <c r="I52" s="2">
        <v>0</v>
      </c>
      <c r="J52" s="2">
        <v>0</v>
      </c>
      <c r="K52" s="2">
        <v>0</v>
      </c>
      <c r="L52" s="2">
        <v>0</v>
      </c>
      <c r="M52" s="2">
        <v>0</v>
      </c>
      <c r="N52" s="2">
        <v>0</v>
      </c>
      <c r="O52" s="2">
        <v>0</v>
      </c>
      <c r="P52" s="2">
        <v>0</v>
      </c>
      <c r="Q52" s="2">
        <v>0</v>
      </c>
      <c r="R52" s="2">
        <v>0</v>
      </c>
      <c r="S52" s="2"/>
      <c r="T52" s="2">
        <v>0</v>
      </c>
      <c r="U52" s="7">
        <v>8.93</v>
      </c>
      <c r="V52" s="7">
        <v>3.15</v>
      </c>
      <c r="W52" s="7">
        <v>0</v>
      </c>
      <c r="X52" s="7">
        <v>0</v>
      </c>
      <c r="Y52" s="7">
        <v>0</v>
      </c>
      <c r="AB52" s="7">
        <v>5.36</v>
      </c>
      <c r="AC52" s="7">
        <v>78.09</v>
      </c>
      <c r="AD52" s="7">
        <v>58.49</v>
      </c>
      <c r="AE52" s="7">
        <v>56.99</v>
      </c>
      <c r="AF52" s="7">
        <v>68.650000000000006</v>
      </c>
      <c r="AG52" s="7">
        <v>45.76</v>
      </c>
      <c r="AH52" s="7">
        <v>38.93</v>
      </c>
      <c r="AI52" s="7">
        <v>0</v>
      </c>
    </row>
    <row r="53" spans="1:35">
      <c r="A53" s="5">
        <v>2020</v>
      </c>
      <c r="B53" s="2" t="s">
        <v>755</v>
      </c>
      <c r="C53" s="2" t="s">
        <v>745</v>
      </c>
      <c r="D53" s="2" t="s">
        <v>673</v>
      </c>
      <c r="E53" s="2">
        <v>45270034</v>
      </c>
      <c r="G53" s="2">
        <v>12322299</v>
      </c>
      <c r="H53" s="2">
        <v>3071220</v>
      </c>
      <c r="I53" s="2">
        <v>0</v>
      </c>
      <c r="J53" s="2">
        <v>0</v>
      </c>
      <c r="K53" s="2">
        <v>0</v>
      </c>
      <c r="L53" s="2">
        <v>0</v>
      </c>
      <c r="M53" s="2">
        <v>0</v>
      </c>
      <c r="N53" s="2">
        <v>0</v>
      </c>
      <c r="O53" s="2">
        <v>0</v>
      </c>
      <c r="P53" s="2">
        <v>0</v>
      </c>
      <c r="Q53" s="2">
        <v>0</v>
      </c>
      <c r="R53" s="2">
        <v>0</v>
      </c>
      <c r="S53" s="2"/>
      <c r="T53" s="2">
        <v>0</v>
      </c>
      <c r="U53" s="7">
        <v>9.11</v>
      </c>
      <c r="V53" s="7">
        <v>2.79</v>
      </c>
      <c r="W53" s="7">
        <v>0</v>
      </c>
      <c r="X53" s="7">
        <v>0</v>
      </c>
      <c r="Y53" s="7">
        <v>0</v>
      </c>
      <c r="AB53" s="7">
        <v>2.1</v>
      </c>
      <c r="AC53" s="7">
        <v>96.94</v>
      </c>
      <c r="AD53" s="7">
        <v>80.650000000000006</v>
      </c>
      <c r="AE53" s="7">
        <v>35.25</v>
      </c>
      <c r="AF53" s="7">
        <v>61.56</v>
      </c>
      <c r="AG53" s="7">
        <v>46.96</v>
      </c>
      <c r="AH53" s="7">
        <v>22.18</v>
      </c>
      <c r="AI53" s="7">
        <v>0</v>
      </c>
    </row>
    <row r="54" spans="1:35">
      <c r="A54" s="5">
        <v>2020</v>
      </c>
      <c r="B54" s="2" t="s">
        <v>755</v>
      </c>
      <c r="C54" s="2" t="s">
        <v>746</v>
      </c>
      <c r="D54" s="2" t="s">
        <v>673</v>
      </c>
      <c r="E54" s="2">
        <v>16344884</v>
      </c>
      <c r="G54" s="2">
        <v>2900000</v>
      </c>
      <c r="H54" s="2">
        <v>2146990</v>
      </c>
      <c r="I54" s="2">
        <v>0</v>
      </c>
      <c r="J54" s="2">
        <v>0</v>
      </c>
      <c r="K54" s="2">
        <v>0</v>
      </c>
      <c r="L54" s="2">
        <v>0</v>
      </c>
      <c r="M54" s="2">
        <v>0</v>
      </c>
      <c r="N54" s="2">
        <v>0</v>
      </c>
      <c r="O54" s="2">
        <v>0</v>
      </c>
      <c r="P54" s="2">
        <v>0</v>
      </c>
      <c r="Q54" s="2">
        <v>0</v>
      </c>
      <c r="R54" s="2">
        <v>0</v>
      </c>
      <c r="S54" s="2"/>
      <c r="T54" s="2">
        <v>0</v>
      </c>
      <c r="U54" s="7">
        <v>8.6199999999999992</v>
      </c>
      <c r="V54" s="7">
        <v>3.2</v>
      </c>
      <c r="W54" s="7">
        <v>0</v>
      </c>
      <c r="X54" s="7">
        <v>0</v>
      </c>
      <c r="Y54" s="7">
        <v>0</v>
      </c>
      <c r="AB54" s="7">
        <v>0.7</v>
      </c>
      <c r="AC54" s="7">
        <v>95.61</v>
      </c>
      <c r="AD54" s="7">
        <v>73.86</v>
      </c>
      <c r="AE54" s="7">
        <v>20.170000000000002</v>
      </c>
      <c r="AF54" s="7">
        <v>80.260000000000005</v>
      </c>
      <c r="AG54" s="7">
        <v>48.95</v>
      </c>
      <c r="AH54" s="7">
        <v>10.71</v>
      </c>
      <c r="AI54" s="7">
        <v>0</v>
      </c>
    </row>
    <row r="55" spans="1:35">
      <c r="A55" s="5">
        <v>2020</v>
      </c>
      <c r="B55" s="2" t="s">
        <v>755</v>
      </c>
      <c r="C55" s="2" t="s">
        <v>747</v>
      </c>
      <c r="D55" s="2" t="s">
        <v>673</v>
      </c>
      <c r="E55" s="2">
        <v>24248978</v>
      </c>
      <c r="G55" s="2">
        <v>3238064</v>
      </c>
      <c r="H55" s="2">
        <v>254400</v>
      </c>
      <c r="I55" s="2">
        <v>0</v>
      </c>
      <c r="J55" s="2">
        <v>0</v>
      </c>
      <c r="K55" s="2">
        <v>0</v>
      </c>
      <c r="L55" s="2">
        <v>0</v>
      </c>
      <c r="M55" s="2">
        <v>0</v>
      </c>
      <c r="N55" s="2">
        <v>0</v>
      </c>
      <c r="O55" s="2">
        <v>0</v>
      </c>
      <c r="P55" s="2">
        <v>0</v>
      </c>
      <c r="Q55" s="2">
        <v>0</v>
      </c>
      <c r="R55" s="2">
        <v>0</v>
      </c>
      <c r="S55" s="2"/>
      <c r="T55" s="2">
        <v>0</v>
      </c>
      <c r="U55" s="7">
        <v>3.61</v>
      </c>
      <c r="V55" s="7">
        <v>1.1299999999999999</v>
      </c>
      <c r="W55" s="7">
        <v>0</v>
      </c>
      <c r="X55" s="7">
        <v>0</v>
      </c>
      <c r="Y55" s="7">
        <v>0</v>
      </c>
      <c r="AB55" s="7">
        <v>1.57</v>
      </c>
      <c r="AC55" s="7">
        <v>90.06</v>
      </c>
      <c r="AD55" s="7">
        <v>57.54</v>
      </c>
      <c r="AE55" s="7">
        <v>55.83</v>
      </c>
      <c r="AF55" s="7">
        <v>74.44</v>
      </c>
      <c r="AG55" s="7">
        <v>43.93</v>
      </c>
      <c r="AH55" s="7">
        <v>41.31</v>
      </c>
      <c r="AI55" s="7">
        <v>0</v>
      </c>
    </row>
    <row r="56" spans="1:35">
      <c r="A56" s="5">
        <v>2020</v>
      </c>
      <c r="B56" s="2" t="s">
        <v>755</v>
      </c>
      <c r="C56" s="2" t="s">
        <v>748</v>
      </c>
      <c r="D56" s="2" t="s">
        <v>673</v>
      </c>
      <c r="E56" s="2">
        <v>56193311</v>
      </c>
      <c r="G56" s="2">
        <v>14037600</v>
      </c>
      <c r="H56" s="2">
        <v>5409877</v>
      </c>
      <c r="I56" s="2">
        <v>0</v>
      </c>
      <c r="J56" s="2">
        <v>0</v>
      </c>
      <c r="K56" s="2">
        <v>0</v>
      </c>
      <c r="L56" s="2">
        <v>0</v>
      </c>
      <c r="M56" s="2">
        <v>0</v>
      </c>
      <c r="N56" s="2">
        <v>0</v>
      </c>
      <c r="O56" s="2">
        <v>0</v>
      </c>
      <c r="P56" s="2">
        <v>0</v>
      </c>
      <c r="Q56" s="2">
        <v>0</v>
      </c>
      <c r="R56" s="2">
        <v>0</v>
      </c>
      <c r="S56" s="2"/>
      <c r="T56" s="2">
        <v>0</v>
      </c>
      <c r="U56" s="7">
        <v>10.58</v>
      </c>
      <c r="V56" s="7">
        <v>4.93</v>
      </c>
      <c r="W56" s="7">
        <v>0</v>
      </c>
      <c r="X56" s="7">
        <v>0</v>
      </c>
      <c r="Y56" s="7">
        <v>0</v>
      </c>
      <c r="AB56" s="7">
        <v>1.78</v>
      </c>
      <c r="AC56" s="7">
        <v>101.62</v>
      </c>
      <c r="AD56" s="7">
        <v>56.22</v>
      </c>
      <c r="AE56" s="7">
        <v>23.87</v>
      </c>
      <c r="AF56" s="7">
        <v>65.959999999999994</v>
      </c>
      <c r="AG56" s="7">
        <v>39.22</v>
      </c>
      <c r="AH56" s="7">
        <v>13.27</v>
      </c>
      <c r="AI56" s="7">
        <v>0</v>
      </c>
    </row>
    <row r="57" spans="1:35">
      <c r="A57" s="5">
        <v>2020</v>
      </c>
      <c r="B57" s="2" t="s">
        <v>755</v>
      </c>
      <c r="C57" s="2" t="s">
        <v>749</v>
      </c>
      <c r="D57" s="2" t="s">
        <v>673</v>
      </c>
      <c r="E57" s="2">
        <v>8727050</v>
      </c>
      <c r="G57" s="2">
        <v>2444779</v>
      </c>
      <c r="H57" s="2">
        <v>2512468</v>
      </c>
      <c r="I57" s="2">
        <v>0</v>
      </c>
      <c r="J57" s="2">
        <v>0</v>
      </c>
      <c r="K57" s="2">
        <v>0</v>
      </c>
      <c r="L57" s="2">
        <v>0</v>
      </c>
      <c r="M57" s="2">
        <v>0</v>
      </c>
      <c r="N57" s="2">
        <v>0</v>
      </c>
      <c r="O57" s="2">
        <v>0</v>
      </c>
      <c r="P57" s="2">
        <v>0</v>
      </c>
      <c r="Q57" s="2">
        <v>0</v>
      </c>
      <c r="R57" s="2">
        <v>0</v>
      </c>
      <c r="S57" s="2"/>
      <c r="T57" s="2">
        <v>0</v>
      </c>
      <c r="U57" s="7">
        <v>5.39</v>
      </c>
      <c r="V57" s="7">
        <v>2.15</v>
      </c>
      <c r="W57" s="7">
        <v>0</v>
      </c>
      <c r="X57" s="7">
        <v>0</v>
      </c>
      <c r="Y57" s="7">
        <v>0</v>
      </c>
      <c r="AB57" s="7">
        <v>5.31</v>
      </c>
      <c r="AC57" s="7">
        <v>91.23</v>
      </c>
      <c r="AD57" s="7">
        <v>89.37</v>
      </c>
      <c r="AE57" s="7">
        <v>50.46</v>
      </c>
      <c r="AF57" s="7">
        <v>69.760000000000005</v>
      </c>
      <c r="AG57" s="7">
        <v>46.87</v>
      </c>
      <c r="AH57" s="7">
        <v>23.45</v>
      </c>
      <c r="AI57" s="7">
        <v>0</v>
      </c>
    </row>
    <row r="58" spans="1:35">
      <c r="A58" s="5">
        <v>2020</v>
      </c>
      <c r="B58" s="2" t="s">
        <v>755</v>
      </c>
      <c r="C58" s="2" t="s">
        <v>750</v>
      </c>
      <c r="D58" s="2" t="s">
        <v>673</v>
      </c>
      <c r="E58" s="2">
        <v>10254104</v>
      </c>
      <c r="G58" s="2">
        <v>1360688</v>
      </c>
      <c r="H58" s="2">
        <v>1541221</v>
      </c>
      <c r="I58" s="2">
        <v>0</v>
      </c>
      <c r="J58" s="2">
        <v>0</v>
      </c>
      <c r="K58" s="2">
        <v>0</v>
      </c>
      <c r="L58" s="2">
        <v>0</v>
      </c>
      <c r="M58" s="2">
        <v>0</v>
      </c>
      <c r="N58" s="2">
        <v>0</v>
      </c>
      <c r="O58" s="2">
        <v>0</v>
      </c>
      <c r="P58" s="2">
        <v>0</v>
      </c>
      <c r="Q58" s="2">
        <v>0</v>
      </c>
      <c r="R58" s="2">
        <v>0</v>
      </c>
      <c r="S58" s="2"/>
      <c r="T58" s="2">
        <v>0</v>
      </c>
      <c r="U58" s="7">
        <v>7.65</v>
      </c>
      <c r="V58" s="7">
        <v>2.84</v>
      </c>
      <c r="W58" s="7">
        <v>0</v>
      </c>
      <c r="X58" s="7">
        <v>0</v>
      </c>
      <c r="Y58" s="7">
        <v>0</v>
      </c>
      <c r="AB58" s="7">
        <v>1.55</v>
      </c>
      <c r="AC58" s="7">
        <v>92.25</v>
      </c>
      <c r="AD58" s="7">
        <v>55.13</v>
      </c>
      <c r="AE58" s="7">
        <v>15.58</v>
      </c>
      <c r="AF58" s="7">
        <v>76.709999999999994</v>
      </c>
      <c r="AG58" s="7">
        <v>37.520000000000003</v>
      </c>
      <c r="AH58" s="7">
        <v>8.68</v>
      </c>
      <c r="AI58" s="7">
        <v>0</v>
      </c>
    </row>
    <row r="59" spans="1:35">
      <c r="A59" s="5">
        <v>2020</v>
      </c>
      <c r="B59" s="2" t="s">
        <v>755</v>
      </c>
      <c r="C59" s="2" t="s">
        <v>751</v>
      </c>
      <c r="D59" s="2" t="s">
        <v>673</v>
      </c>
      <c r="E59" s="2">
        <v>29403392</v>
      </c>
      <c r="G59" s="2">
        <v>2970000</v>
      </c>
      <c r="H59" s="2">
        <v>4060969</v>
      </c>
      <c r="I59" s="2">
        <v>0</v>
      </c>
      <c r="J59" s="2">
        <v>0</v>
      </c>
      <c r="K59" s="2">
        <v>0</v>
      </c>
      <c r="L59" s="2">
        <v>0</v>
      </c>
      <c r="M59" s="2">
        <v>0</v>
      </c>
      <c r="N59" s="2">
        <v>0</v>
      </c>
      <c r="O59" s="2">
        <v>0</v>
      </c>
      <c r="P59" s="2">
        <v>0</v>
      </c>
      <c r="Q59" s="2">
        <v>0</v>
      </c>
      <c r="R59" s="2">
        <v>0</v>
      </c>
      <c r="S59" s="2"/>
      <c r="T59" s="2">
        <v>0</v>
      </c>
      <c r="U59" s="7">
        <v>9.81</v>
      </c>
      <c r="V59" s="7">
        <v>3.01</v>
      </c>
      <c r="W59" s="7">
        <v>0</v>
      </c>
      <c r="X59" s="7">
        <v>0</v>
      </c>
      <c r="Y59" s="7">
        <v>0</v>
      </c>
      <c r="AB59" s="7">
        <v>43.29</v>
      </c>
      <c r="AC59" s="7">
        <v>92.32</v>
      </c>
      <c r="AD59" s="7">
        <v>68.13</v>
      </c>
      <c r="AE59" s="7">
        <v>60.26</v>
      </c>
      <c r="AF59" s="7">
        <v>68.069999999999993</v>
      </c>
      <c r="AG59" s="7">
        <v>46.85</v>
      </c>
      <c r="AH59" s="7">
        <v>40.869999999999997</v>
      </c>
      <c r="AI59" s="7">
        <v>0</v>
      </c>
    </row>
    <row r="60" spans="1:35">
      <c r="A60" s="5">
        <v>2020</v>
      </c>
      <c r="B60" s="2" t="s">
        <v>724</v>
      </c>
      <c r="C60" s="2" t="s">
        <v>726</v>
      </c>
      <c r="D60" s="2" t="s">
        <v>674</v>
      </c>
      <c r="E60" s="2">
        <v>8631970</v>
      </c>
      <c r="F60" s="2">
        <v>32197458</v>
      </c>
      <c r="G60" s="2">
        <v>47196573</v>
      </c>
      <c r="H60" s="2">
        <v>29558438</v>
      </c>
      <c r="I60" s="2">
        <v>0</v>
      </c>
      <c r="J60" s="2">
        <v>0</v>
      </c>
      <c r="K60" s="2">
        <v>0</v>
      </c>
      <c r="L60" s="2">
        <v>0</v>
      </c>
      <c r="M60" s="2">
        <v>0</v>
      </c>
      <c r="N60" s="2">
        <v>0</v>
      </c>
      <c r="O60" s="2">
        <v>0</v>
      </c>
      <c r="P60" s="2">
        <v>0</v>
      </c>
      <c r="Q60" s="2">
        <v>0</v>
      </c>
      <c r="R60" s="2">
        <v>0</v>
      </c>
      <c r="S60" s="2"/>
      <c r="T60" s="7">
        <v>68.25</v>
      </c>
      <c r="U60" s="7">
        <v>0</v>
      </c>
      <c r="V60" s="7">
        <v>0</v>
      </c>
      <c r="W60" s="7">
        <v>0</v>
      </c>
      <c r="X60" s="7">
        <v>0</v>
      </c>
      <c r="Y60" s="7">
        <v>0</v>
      </c>
      <c r="AB60" s="7"/>
      <c r="AC60" s="7"/>
      <c r="AD60" s="7"/>
      <c r="AE60" s="7"/>
      <c r="AF60" s="7"/>
      <c r="AG60" s="7"/>
      <c r="AH60" s="7"/>
      <c r="AI60" s="7">
        <v>0</v>
      </c>
    </row>
    <row r="61" spans="1:35">
      <c r="A61" s="5">
        <v>2020</v>
      </c>
      <c r="B61" s="2" t="s">
        <v>724</v>
      </c>
      <c r="C61" s="2" t="s">
        <v>727</v>
      </c>
      <c r="D61" s="2" t="s">
        <v>674</v>
      </c>
      <c r="E61" s="2">
        <v>34343933</v>
      </c>
      <c r="F61" s="2">
        <v>1324998</v>
      </c>
      <c r="H61" s="2">
        <v>32610695</v>
      </c>
      <c r="I61" s="2">
        <v>0</v>
      </c>
      <c r="J61" s="2">
        <v>0</v>
      </c>
      <c r="K61" s="2">
        <v>0</v>
      </c>
      <c r="L61" s="2">
        <v>0</v>
      </c>
      <c r="M61" s="2">
        <v>0</v>
      </c>
      <c r="N61" s="2">
        <v>0</v>
      </c>
      <c r="O61" s="2">
        <v>0</v>
      </c>
      <c r="P61" s="2">
        <v>0</v>
      </c>
      <c r="Q61" s="2">
        <v>0</v>
      </c>
      <c r="R61" s="2">
        <v>0</v>
      </c>
      <c r="S61" s="2"/>
      <c r="T61" s="7">
        <v>67.05</v>
      </c>
      <c r="U61" s="7">
        <v>0</v>
      </c>
      <c r="V61" s="7">
        <v>0</v>
      </c>
      <c r="W61" s="7">
        <v>0</v>
      </c>
      <c r="X61" s="7">
        <v>0</v>
      </c>
      <c r="Y61" s="7">
        <v>0</v>
      </c>
      <c r="AB61" s="7"/>
      <c r="AC61" s="7"/>
      <c r="AD61" s="7"/>
      <c r="AE61" s="7"/>
      <c r="AF61" s="7"/>
      <c r="AG61" s="7"/>
      <c r="AH61" s="7"/>
      <c r="AI61" s="7">
        <v>0</v>
      </c>
    </row>
    <row r="62" spans="1:35">
      <c r="A62" s="5">
        <v>2020</v>
      </c>
      <c r="B62" s="2" t="s">
        <v>724</v>
      </c>
      <c r="C62" s="2" t="s">
        <v>728</v>
      </c>
      <c r="D62" s="2" t="s">
        <v>674</v>
      </c>
      <c r="E62" s="2">
        <v>8576409</v>
      </c>
      <c r="F62" s="2">
        <v>11015066</v>
      </c>
      <c r="H62" s="2">
        <v>19395553</v>
      </c>
      <c r="I62" s="2">
        <v>0</v>
      </c>
      <c r="J62" s="2">
        <v>0</v>
      </c>
      <c r="K62" s="2">
        <v>0</v>
      </c>
      <c r="L62" s="2">
        <v>0</v>
      </c>
      <c r="M62" s="2">
        <v>0</v>
      </c>
      <c r="N62" s="2">
        <v>0</v>
      </c>
      <c r="O62" s="2">
        <v>0</v>
      </c>
      <c r="P62" s="2">
        <v>0</v>
      </c>
      <c r="Q62" s="2">
        <v>0</v>
      </c>
      <c r="R62" s="2">
        <v>0</v>
      </c>
      <c r="S62" s="2"/>
      <c r="T62" s="7">
        <v>59.64</v>
      </c>
      <c r="U62" s="7">
        <v>0</v>
      </c>
      <c r="V62" s="7">
        <v>0</v>
      </c>
      <c r="W62" s="7">
        <v>0</v>
      </c>
      <c r="X62" s="7">
        <v>0</v>
      </c>
      <c r="Y62" s="7">
        <v>0</v>
      </c>
      <c r="AB62" s="7"/>
      <c r="AC62" s="7"/>
      <c r="AD62" s="7"/>
      <c r="AE62" s="7"/>
      <c r="AF62" s="7"/>
      <c r="AG62" s="7"/>
      <c r="AH62" s="7"/>
      <c r="AI62" s="7">
        <v>0</v>
      </c>
    </row>
    <row r="63" spans="1:35">
      <c r="A63" s="5">
        <v>2020</v>
      </c>
      <c r="B63" s="2" t="s">
        <v>724</v>
      </c>
      <c r="C63" s="2" t="s">
        <v>729</v>
      </c>
      <c r="D63" s="2" t="s">
        <v>674</v>
      </c>
      <c r="E63" s="2">
        <v>10670172</v>
      </c>
      <c r="F63" s="2">
        <v>32861343</v>
      </c>
      <c r="G63" s="2">
        <v>55316048</v>
      </c>
      <c r="H63" s="2">
        <v>35192849</v>
      </c>
      <c r="I63" s="2">
        <v>0</v>
      </c>
      <c r="J63" s="2">
        <v>0</v>
      </c>
      <c r="K63" s="2">
        <v>0</v>
      </c>
      <c r="L63" s="2">
        <v>0</v>
      </c>
      <c r="M63" s="2">
        <v>0</v>
      </c>
      <c r="N63" s="2">
        <v>0</v>
      </c>
      <c r="O63" s="2">
        <v>0</v>
      </c>
      <c r="P63" s="2">
        <v>0</v>
      </c>
      <c r="Q63" s="2">
        <v>0</v>
      </c>
      <c r="R63" s="2">
        <v>0</v>
      </c>
      <c r="S63" s="2"/>
      <c r="T63" s="7">
        <v>67</v>
      </c>
      <c r="U63" s="7">
        <v>0</v>
      </c>
      <c r="V63" s="7">
        <v>0</v>
      </c>
      <c r="W63" s="7">
        <v>0</v>
      </c>
      <c r="X63" s="7">
        <v>0</v>
      </c>
      <c r="Y63" s="7">
        <v>0</v>
      </c>
      <c r="AB63" s="7"/>
      <c r="AC63" s="7"/>
      <c r="AD63" s="7"/>
      <c r="AE63" s="7"/>
      <c r="AF63" s="7"/>
      <c r="AG63" s="7"/>
      <c r="AH63" s="7"/>
      <c r="AI63" s="7">
        <v>0</v>
      </c>
    </row>
    <row r="64" spans="1:35">
      <c r="A64" s="5">
        <v>2020</v>
      </c>
      <c r="B64" s="2" t="s">
        <v>724</v>
      </c>
      <c r="C64" s="2" t="s">
        <v>730</v>
      </c>
      <c r="D64" s="2" t="s">
        <v>674</v>
      </c>
      <c r="E64" s="2">
        <v>61283298</v>
      </c>
      <c r="F64" s="2">
        <v>19298958</v>
      </c>
      <c r="H64" s="2">
        <v>18832947</v>
      </c>
      <c r="I64" s="2">
        <v>0</v>
      </c>
      <c r="J64" s="2">
        <v>0</v>
      </c>
      <c r="K64" s="2">
        <v>0</v>
      </c>
      <c r="L64" s="2">
        <v>0</v>
      </c>
      <c r="M64" s="2">
        <v>0</v>
      </c>
      <c r="N64" s="2">
        <v>0</v>
      </c>
      <c r="O64" s="2">
        <v>0</v>
      </c>
      <c r="P64" s="2">
        <v>0</v>
      </c>
      <c r="Q64" s="2">
        <v>0</v>
      </c>
      <c r="R64" s="2">
        <v>0</v>
      </c>
      <c r="S64" s="2"/>
      <c r="T64" s="7">
        <v>72.319999999999993</v>
      </c>
      <c r="U64" s="7">
        <v>0</v>
      </c>
      <c r="V64" s="7">
        <v>0</v>
      </c>
      <c r="W64" s="7">
        <v>0</v>
      </c>
      <c r="X64" s="7">
        <v>0</v>
      </c>
      <c r="Y64" s="7">
        <v>0</v>
      </c>
      <c r="AB64" s="7"/>
      <c r="AC64" s="7"/>
      <c r="AD64" s="7"/>
      <c r="AE64" s="7"/>
      <c r="AF64" s="7"/>
      <c r="AG64" s="7"/>
      <c r="AH64" s="7"/>
      <c r="AI64" s="7">
        <v>0</v>
      </c>
    </row>
    <row r="65" spans="1:35">
      <c r="A65" s="5">
        <v>2020</v>
      </c>
      <c r="B65" s="2" t="s">
        <v>724</v>
      </c>
      <c r="C65" s="2" t="s">
        <v>731</v>
      </c>
      <c r="D65" s="2" t="s">
        <v>674</v>
      </c>
      <c r="E65" s="2">
        <v>3725585</v>
      </c>
      <c r="F65" s="2">
        <v>27691389</v>
      </c>
      <c r="G65" s="2">
        <v>22482204</v>
      </c>
      <c r="H65" s="2">
        <v>33743991</v>
      </c>
      <c r="I65" s="2">
        <v>0</v>
      </c>
      <c r="J65" s="2">
        <v>0</v>
      </c>
      <c r="K65" s="2">
        <v>0</v>
      </c>
      <c r="L65" s="2">
        <v>0</v>
      </c>
      <c r="M65" s="2">
        <v>0</v>
      </c>
      <c r="N65" s="2">
        <v>0</v>
      </c>
      <c r="O65" s="2">
        <v>0</v>
      </c>
      <c r="P65" s="2">
        <v>0</v>
      </c>
      <c r="Q65" s="2">
        <v>0</v>
      </c>
      <c r="R65" s="2">
        <v>0</v>
      </c>
      <c r="S65" s="2"/>
      <c r="T65" s="7">
        <v>68.06</v>
      </c>
      <c r="U65" s="7">
        <v>0</v>
      </c>
      <c r="V65" s="7">
        <v>0</v>
      </c>
      <c r="W65" s="7">
        <v>0</v>
      </c>
      <c r="X65" s="7">
        <v>0</v>
      </c>
      <c r="Y65" s="7">
        <v>0</v>
      </c>
      <c r="AB65" s="7"/>
      <c r="AC65" s="7"/>
      <c r="AD65" s="7"/>
      <c r="AE65" s="7"/>
      <c r="AF65" s="7"/>
      <c r="AG65" s="7"/>
      <c r="AH65" s="7"/>
      <c r="AI65" s="7">
        <v>0</v>
      </c>
    </row>
    <row r="66" spans="1:35">
      <c r="A66" s="5">
        <v>2020</v>
      </c>
      <c r="B66" s="2" t="s">
        <v>724</v>
      </c>
      <c r="C66" s="2" t="s">
        <v>732</v>
      </c>
      <c r="D66" s="2" t="s">
        <v>674</v>
      </c>
      <c r="E66" s="2">
        <v>17523130</v>
      </c>
      <c r="F66" s="2">
        <v>1053379</v>
      </c>
      <c r="G66" s="2">
        <v>33737602</v>
      </c>
      <c r="H66" s="2">
        <v>26624485</v>
      </c>
      <c r="I66" s="2">
        <v>0</v>
      </c>
      <c r="J66" s="2">
        <v>0</v>
      </c>
      <c r="K66" s="2">
        <v>0</v>
      </c>
      <c r="L66" s="2">
        <v>0</v>
      </c>
      <c r="M66" s="2">
        <v>0</v>
      </c>
      <c r="N66" s="2">
        <v>0</v>
      </c>
      <c r="O66" s="2">
        <v>0</v>
      </c>
      <c r="P66" s="2">
        <v>0</v>
      </c>
      <c r="Q66" s="2">
        <v>0</v>
      </c>
      <c r="R66" s="2">
        <v>0</v>
      </c>
      <c r="S66" s="2"/>
      <c r="T66" s="7">
        <v>66.44</v>
      </c>
      <c r="U66" s="7">
        <v>0</v>
      </c>
      <c r="V66" s="7">
        <v>0</v>
      </c>
      <c r="W66" s="7">
        <v>0</v>
      </c>
      <c r="X66" s="7">
        <v>0</v>
      </c>
      <c r="Y66" s="7">
        <v>0</v>
      </c>
      <c r="AB66" s="7"/>
      <c r="AC66" s="7"/>
      <c r="AD66" s="7"/>
      <c r="AE66" s="7"/>
      <c r="AF66" s="7"/>
      <c r="AG66" s="7"/>
      <c r="AH66" s="7"/>
      <c r="AI66" s="7">
        <v>0</v>
      </c>
    </row>
    <row r="67" spans="1:35">
      <c r="A67" s="5">
        <v>2020</v>
      </c>
      <c r="B67" s="2" t="s">
        <v>724</v>
      </c>
      <c r="C67" s="2" t="s">
        <v>733</v>
      </c>
      <c r="D67" s="2" t="s">
        <v>674</v>
      </c>
      <c r="E67" s="2">
        <v>12395889</v>
      </c>
      <c r="F67" s="2">
        <v>1697301</v>
      </c>
      <c r="G67" s="2">
        <v>48494466</v>
      </c>
      <c r="H67" s="2">
        <v>19483581</v>
      </c>
      <c r="I67" s="2">
        <v>0</v>
      </c>
      <c r="J67" s="2">
        <v>0</v>
      </c>
      <c r="K67" s="2">
        <v>0</v>
      </c>
      <c r="L67" s="2">
        <v>0</v>
      </c>
      <c r="M67" s="2">
        <v>0</v>
      </c>
      <c r="N67" s="2">
        <v>0</v>
      </c>
      <c r="O67" s="2">
        <v>0</v>
      </c>
      <c r="P67" s="2">
        <v>0</v>
      </c>
      <c r="Q67" s="2">
        <v>0</v>
      </c>
      <c r="R67" s="2">
        <v>0</v>
      </c>
      <c r="S67" s="2"/>
      <c r="T67" s="7">
        <v>65.150000000000006</v>
      </c>
      <c r="U67" s="7">
        <v>0</v>
      </c>
      <c r="V67" s="7">
        <v>0</v>
      </c>
      <c r="W67" s="7">
        <v>0</v>
      </c>
      <c r="X67" s="7">
        <v>0</v>
      </c>
      <c r="Y67" s="7">
        <v>0</v>
      </c>
      <c r="AB67" s="7"/>
      <c r="AC67" s="7"/>
      <c r="AD67" s="7"/>
      <c r="AE67" s="7"/>
      <c r="AF67" s="7"/>
      <c r="AG67" s="7"/>
      <c r="AH67" s="7"/>
      <c r="AI67" s="7">
        <v>0</v>
      </c>
    </row>
    <row r="68" spans="1:35">
      <c r="A68" s="5">
        <v>2020</v>
      </c>
      <c r="B68" s="2" t="s">
        <v>754</v>
      </c>
      <c r="C68" s="2" t="s">
        <v>752</v>
      </c>
      <c r="D68" s="2" t="s">
        <v>674</v>
      </c>
      <c r="E68" s="2">
        <v>67068718</v>
      </c>
      <c r="F68" s="2">
        <v>531176</v>
      </c>
      <c r="H68" s="2">
        <v>22256295</v>
      </c>
      <c r="I68" s="2">
        <v>0</v>
      </c>
      <c r="J68" s="2">
        <v>0</v>
      </c>
      <c r="K68" s="2">
        <v>0</v>
      </c>
      <c r="L68" s="2">
        <v>0</v>
      </c>
      <c r="M68" s="2">
        <v>0</v>
      </c>
      <c r="N68" s="2">
        <v>0</v>
      </c>
      <c r="O68" s="2">
        <v>0</v>
      </c>
      <c r="P68" s="2">
        <v>0</v>
      </c>
      <c r="Q68" s="2">
        <v>0</v>
      </c>
      <c r="R68" s="2">
        <v>0</v>
      </c>
      <c r="S68" s="2"/>
      <c r="T68" s="7">
        <v>69.12</v>
      </c>
      <c r="U68" s="7">
        <v>0</v>
      </c>
      <c r="V68" s="7">
        <v>0</v>
      </c>
      <c r="W68" s="7">
        <v>0</v>
      </c>
      <c r="X68" s="7">
        <v>0</v>
      </c>
      <c r="Y68" s="7">
        <v>0</v>
      </c>
      <c r="AB68" s="7"/>
      <c r="AC68" s="7"/>
      <c r="AD68" s="7"/>
      <c r="AE68" s="7"/>
      <c r="AF68" s="7"/>
      <c r="AG68" s="7"/>
      <c r="AH68" s="7"/>
      <c r="AI68" s="7">
        <v>0</v>
      </c>
    </row>
    <row r="69" spans="1:35">
      <c r="A69" s="5">
        <v>2020</v>
      </c>
      <c r="B69" s="2" t="s">
        <v>754</v>
      </c>
      <c r="C69" s="2" t="s">
        <v>549</v>
      </c>
      <c r="D69" s="2" t="s">
        <v>674</v>
      </c>
      <c r="E69" s="2">
        <v>21265680</v>
      </c>
      <c r="F69" s="2">
        <v>2929518</v>
      </c>
      <c r="G69" s="2">
        <v>42816100</v>
      </c>
      <c r="H69" s="2">
        <v>13700611</v>
      </c>
      <c r="I69" s="2">
        <v>0</v>
      </c>
      <c r="J69" s="2">
        <v>0</v>
      </c>
      <c r="K69" s="2">
        <v>0</v>
      </c>
      <c r="L69" s="2">
        <v>0</v>
      </c>
      <c r="M69" s="2">
        <v>0</v>
      </c>
      <c r="N69" s="2">
        <v>0</v>
      </c>
      <c r="O69" s="2">
        <v>0</v>
      </c>
      <c r="P69" s="2">
        <v>0</v>
      </c>
      <c r="Q69" s="2">
        <v>0</v>
      </c>
      <c r="R69" s="2">
        <v>0</v>
      </c>
      <c r="S69" s="2"/>
      <c r="T69" s="7">
        <v>70.45</v>
      </c>
      <c r="U69" s="7">
        <v>0</v>
      </c>
      <c r="V69" s="7">
        <v>0</v>
      </c>
      <c r="W69" s="7">
        <v>0</v>
      </c>
      <c r="X69" s="7">
        <v>0</v>
      </c>
      <c r="Y69" s="7">
        <v>0</v>
      </c>
      <c r="AB69" s="7"/>
      <c r="AC69" s="7"/>
      <c r="AD69" s="7"/>
      <c r="AE69" s="7"/>
      <c r="AF69" s="7"/>
      <c r="AG69" s="7"/>
      <c r="AH69" s="7"/>
      <c r="AI69" s="7">
        <v>0</v>
      </c>
    </row>
    <row r="70" spans="1:35">
      <c r="A70" s="5">
        <v>2020</v>
      </c>
      <c r="B70" s="2" t="s">
        <v>754</v>
      </c>
      <c r="C70" s="2" t="s">
        <v>734</v>
      </c>
      <c r="D70" s="2" t="s">
        <v>674</v>
      </c>
      <c r="E70" s="2">
        <v>17144927</v>
      </c>
      <c r="F70" s="2">
        <v>1489998</v>
      </c>
      <c r="G70" s="2">
        <v>47398148</v>
      </c>
      <c r="H70" s="2">
        <v>18964984</v>
      </c>
      <c r="I70" s="2">
        <v>0</v>
      </c>
      <c r="J70" s="2">
        <v>0</v>
      </c>
      <c r="K70" s="2">
        <v>0</v>
      </c>
      <c r="L70" s="2">
        <v>0</v>
      </c>
      <c r="M70" s="2">
        <v>0</v>
      </c>
      <c r="N70" s="2">
        <v>0</v>
      </c>
      <c r="O70" s="2">
        <v>0</v>
      </c>
      <c r="P70" s="2">
        <v>0</v>
      </c>
      <c r="Q70" s="2">
        <v>0</v>
      </c>
      <c r="R70" s="2">
        <v>0</v>
      </c>
      <c r="S70" s="2"/>
      <c r="T70" s="7">
        <v>66.36</v>
      </c>
      <c r="U70" s="7">
        <v>0</v>
      </c>
      <c r="V70" s="7">
        <v>0</v>
      </c>
      <c r="W70" s="7">
        <v>0</v>
      </c>
      <c r="X70" s="7">
        <v>0</v>
      </c>
      <c r="Y70" s="7">
        <v>0</v>
      </c>
      <c r="AB70" s="7"/>
      <c r="AC70" s="7"/>
      <c r="AD70" s="7"/>
      <c r="AE70" s="7"/>
      <c r="AF70" s="7"/>
      <c r="AG70" s="7"/>
      <c r="AH70" s="7"/>
      <c r="AI70" s="7">
        <v>0</v>
      </c>
    </row>
    <row r="71" spans="1:35">
      <c r="A71" s="5">
        <v>2020</v>
      </c>
      <c r="B71" s="2" t="s">
        <v>754</v>
      </c>
      <c r="C71" s="2" t="s">
        <v>735</v>
      </c>
      <c r="D71" s="2" t="s">
        <v>674</v>
      </c>
      <c r="E71" s="2">
        <v>17821920</v>
      </c>
      <c r="F71" s="2">
        <v>2341999</v>
      </c>
      <c r="H71" s="2">
        <v>17220763</v>
      </c>
      <c r="I71" s="2">
        <v>0</v>
      </c>
      <c r="J71" s="2">
        <v>0</v>
      </c>
      <c r="K71" s="2">
        <v>0</v>
      </c>
      <c r="L71" s="2">
        <v>0</v>
      </c>
      <c r="M71" s="2">
        <v>0</v>
      </c>
      <c r="N71" s="2">
        <v>0</v>
      </c>
      <c r="O71" s="2">
        <v>0</v>
      </c>
      <c r="P71" s="2">
        <v>0</v>
      </c>
      <c r="Q71" s="2">
        <v>0</v>
      </c>
      <c r="R71" s="2">
        <v>0</v>
      </c>
      <c r="S71" s="2"/>
      <c r="T71" s="7">
        <v>66.69</v>
      </c>
      <c r="U71" s="7">
        <v>0</v>
      </c>
      <c r="V71" s="7">
        <v>0</v>
      </c>
      <c r="W71" s="7">
        <v>0</v>
      </c>
      <c r="X71" s="7">
        <v>0</v>
      </c>
      <c r="Y71" s="7">
        <v>0</v>
      </c>
      <c r="AB71" s="7"/>
      <c r="AC71" s="7"/>
      <c r="AD71" s="7"/>
      <c r="AE71" s="7"/>
      <c r="AF71" s="7"/>
      <c r="AG71" s="7"/>
      <c r="AH71" s="7"/>
      <c r="AI71" s="7">
        <v>0</v>
      </c>
    </row>
    <row r="72" spans="1:35">
      <c r="A72" s="5">
        <v>2020</v>
      </c>
      <c r="B72" s="2" t="s">
        <v>754</v>
      </c>
      <c r="C72" s="2" t="s">
        <v>736</v>
      </c>
      <c r="D72" s="2" t="s">
        <v>674</v>
      </c>
      <c r="E72" s="2">
        <v>6705049</v>
      </c>
      <c r="F72" s="2">
        <v>47500</v>
      </c>
      <c r="H72" s="2">
        <v>35348369</v>
      </c>
      <c r="I72" s="2">
        <v>0</v>
      </c>
      <c r="J72" s="2">
        <v>0</v>
      </c>
      <c r="K72" s="2">
        <v>0</v>
      </c>
      <c r="L72" s="2">
        <v>0</v>
      </c>
      <c r="M72" s="2">
        <v>0</v>
      </c>
      <c r="N72" s="2">
        <v>0</v>
      </c>
      <c r="O72" s="2">
        <v>0</v>
      </c>
      <c r="P72" s="2">
        <v>0</v>
      </c>
      <c r="Q72" s="2">
        <v>0</v>
      </c>
      <c r="R72" s="2">
        <v>0</v>
      </c>
      <c r="S72" s="2"/>
      <c r="T72" s="7">
        <v>65.930000000000007</v>
      </c>
      <c r="U72" s="7">
        <v>0</v>
      </c>
      <c r="V72" s="7">
        <v>0</v>
      </c>
      <c r="W72" s="7">
        <v>0</v>
      </c>
      <c r="X72" s="7">
        <v>0</v>
      </c>
      <c r="Y72" s="7">
        <v>0</v>
      </c>
      <c r="AB72" s="7"/>
      <c r="AC72" s="7"/>
      <c r="AD72" s="7"/>
      <c r="AE72" s="7"/>
      <c r="AF72" s="7"/>
      <c r="AG72" s="7"/>
      <c r="AH72" s="7"/>
      <c r="AI72" s="7">
        <v>0</v>
      </c>
    </row>
    <row r="73" spans="1:35">
      <c r="A73" s="5">
        <v>2020</v>
      </c>
      <c r="B73" s="2" t="s">
        <v>754</v>
      </c>
      <c r="C73" s="2" t="s">
        <v>753</v>
      </c>
      <c r="D73" s="2" t="s">
        <v>674</v>
      </c>
      <c r="E73" s="2">
        <v>12093680</v>
      </c>
      <c r="F73" s="2">
        <v>62621998</v>
      </c>
      <c r="G73" s="2">
        <v>79564366</v>
      </c>
      <c r="H73" s="2">
        <v>34983260</v>
      </c>
      <c r="I73" s="2">
        <v>0</v>
      </c>
      <c r="J73" s="2">
        <v>0</v>
      </c>
      <c r="K73" s="2">
        <v>0</v>
      </c>
      <c r="L73" s="2">
        <v>0</v>
      </c>
      <c r="M73" s="2">
        <v>0</v>
      </c>
      <c r="N73" s="2">
        <v>0</v>
      </c>
      <c r="O73" s="2">
        <v>0</v>
      </c>
      <c r="P73" s="2">
        <v>0</v>
      </c>
      <c r="Q73" s="2">
        <v>0</v>
      </c>
      <c r="R73" s="2">
        <v>0</v>
      </c>
      <c r="S73" s="2"/>
      <c r="T73" s="7">
        <v>64.44</v>
      </c>
      <c r="U73" s="7">
        <v>0</v>
      </c>
      <c r="V73" s="7">
        <v>0</v>
      </c>
      <c r="W73" s="7">
        <v>0</v>
      </c>
      <c r="X73" s="7">
        <v>0</v>
      </c>
      <c r="Y73" s="7">
        <v>0</v>
      </c>
      <c r="AB73" s="7"/>
      <c r="AC73" s="7"/>
      <c r="AD73" s="7"/>
      <c r="AE73" s="7"/>
      <c r="AF73" s="7"/>
      <c r="AG73" s="7"/>
      <c r="AH73" s="7"/>
      <c r="AI73" s="7">
        <v>0</v>
      </c>
    </row>
    <row r="74" spans="1:35">
      <c r="A74" s="5">
        <v>2020</v>
      </c>
      <c r="B74" s="2" t="s">
        <v>754</v>
      </c>
      <c r="C74" s="2" t="s">
        <v>737</v>
      </c>
      <c r="D74" s="2" t="s">
        <v>674</v>
      </c>
      <c r="E74" s="2">
        <v>29573565</v>
      </c>
      <c r="F74" s="2">
        <v>1642010</v>
      </c>
      <c r="G74" s="2">
        <v>63748435</v>
      </c>
      <c r="H74" s="2">
        <v>49963236</v>
      </c>
      <c r="I74" s="2">
        <v>0</v>
      </c>
      <c r="J74" s="2">
        <v>0</v>
      </c>
      <c r="K74" s="2">
        <v>0</v>
      </c>
      <c r="L74" s="2">
        <v>0</v>
      </c>
      <c r="M74" s="2">
        <v>0</v>
      </c>
      <c r="N74" s="2">
        <v>0</v>
      </c>
      <c r="O74" s="2">
        <v>0</v>
      </c>
      <c r="P74" s="2">
        <v>0</v>
      </c>
      <c r="Q74" s="2">
        <v>0</v>
      </c>
      <c r="R74" s="2">
        <v>0</v>
      </c>
      <c r="S74" s="2"/>
      <c r="T74" s="7">
        <v>65.709999999999994</v>
      </c>
      <c r="U74" s="7">
        <v>0</v>
      </c>
      <c r="V74" s="7">
        <v>0</v>
      </c>
      <c r="W74" s="7">
        <v>0</v>
      </c>
      <c r="X74" s="7">
        <v>0</v>
      </c>
      <c r="Y74" s="7">
        <v>0</v>
      </c>
      <c r="AB74" s="7"/>
      <c r="AC74" s="7"/>
      <c r="AD74" s="7"/>
      <c r="AE74" s="7"/>
      <c r="AF74" s="7"/>
      <c r="AG74" s="7"/>
      <c r="AH74" s="7"/>
      <c r="AI74" s="7">
        <v>0</v>
      </c>
    </row>
    <row r="75" spans="1:35">
      <c r="A75" s="5">
        <v>2020</v>
      </c>
      <c r="B75" s="2" t="s">
        <v>725</v>
      </c>
      <c r="C75" s="2" t="s">
        <v>738</v>
      </c>
      <c r="D75" s="2" t="s">
        <v>674</v>
      </c>
      <c r="E75" s="2">
        <v>8855988</v>
      </c>
      <c r="F75" s="2">
        <v>3191166</v>
      </c>
      <c r="G75" s="2">
        <v>48231787</v>
      </c>
      <c r="H75" s="2">
        <v>27732997</v>
      </c>
      <c r="I75" s="2">
        <v>0</v>
      </c>
      <c r="J75" s="2">
        <v>0</v>
      </c>
      <c r="K75" s="2">
        <v>0</v>
      </c>
      <c r="L75" s="2">
        <v>0</v>
      </c>
      <c r="M75" s="2">
        <v>0</v>
      </c>
      <c r="N75" s="2">
        <v>0</v>
      </c>
      <c r="O75" s="2">
        <v>0</v>
      </c>
      <c r="P75" s="2">
        <v>0</v>
      </c>
      <c r="Q75" s="2">
        <v>0</v>
      </c>
      <c r="R75" s="2">
        <v>0</v>
      </c>
      <c r="S75" s="2"/>
      <c r="T75" s="7">
        <v>59.97</v>
      </c>
      <c r="U75" s="7">
        <v>0</v>
      </c>
      <c r="V75" s="7">
        <v>0</v>
      </c>
      <c r="W75" s="7">
        <v>0</v>
      </c>
      <c r="X75" s="7">
        <v>0</v>
      </c>
      <c r="Y75" s="7">
        <v>0</v>
      </c>
      <c r="AB75" s="7"/>
      <c r="AC75" s="7"/>
      <c r="AD75" s="7"/>
      <c r="AE75" s="7"/>
      <c r="AF75" s="7"/>
      <c r="AG75" s="7"/>
      <c r="AH75" s="7"/>
      <c r="AI75" s="7">
        <v>0</v>
      </c>
    </row>
    <row r="76" spans="1:35">
      <c r="A76" s="5">
        <v>2020</v>
      </c>
      <c r="B76" s="2" t="s">
        <v>725</v>
      </c>
      <c r="C76" s="2" t="s">
        <v>739</v>
      </c>
      <c r="D76" s="2" t="s">
        <v>674</v>
      </c>
      <c r="E76" s="2">
        <v>12188844</v>
      </c>
      <c r="F76" s="2">
        <v>2344797</v>
      </c>
      <c r="G76" s="2">
        <v>39178090</v>
      </c>
      <c r="H76" s="2">
        <v>24318077</v>
      </c>
      <c r="I76" s="2">
        <v>0</v>
      </c>
      <c r="J76" s="2">
        <v>0</v>
      </c>
      <c r="K76" s="2">
        <v>0</v>
      </c>
      <c r="L76" s="2">
        <v>0</v>
      </c>
      <c r="M76" s="2">
        <v>0</v>
      </c>
      <c r="N76" s="2">
        <v>0</v>
      </c>
      <c r="O76" s="2">
        <v>0</v>
      </c>
      <c r="P76" s="2">
        <v>0</v>
      </c>
      <c r="Q76" s="2">
        <v>0</v>
      </c>
      <c r="R76" s="2">
        <v>0</v>
      </c>
      <c r="S76" s="2"/>
      <c r="T76" s="7">
        <v>65.11</v>
      </c>
      <c r="U76" s="7">
        <v>0</v>
      </c>
      <c r="V76" s="7">
        <v>0</v>
      </c>
      <c r="W76" s="7">
        <v>0</v>
      </c>
      <c r="X76" s="7">
        <v>0</v>
      </c>
      <c r="Y76" s="7">
        <v>0</v>
      </c>
      <c r="AB76" s="7"/>
      <c r="AC76" s="7"/>
      <c r="AD76" s="7"/>
      <c r="AE76" s="7"/>
      <c r="AF76" s="7"/>
      <c r="AG76" s="7"/>
      <c r="AH76" s="7"/>
      <c r="AI76" s="7">
        <v>0</v>
      </c>
    </row>
    <row r="77" spans="1:35">
      <c r="A77" s="5">
        <v>2020</v>
      </c>
      <c r="B77" s="2" t="s">
        <v>725</v>
      </c>
      <c r="C77" s="2" t="s">
        <v>740</v>
      </c>
      <c r="D77" s="2" t="s">
        <v>674</v>
      </c>
      <c r="E77" s="2">
        <v>23128309</v>
      </c>
      <c r="F77" s="2">
        <v>1673998</v>
      </c>
      <c r="G77" s="2">
        <v>29700822</v>
      </c>
      <c r="H77" s="2">
        <v>20501716</v>
      </c>
      <c r="I77" s="2">
        <v>0</v>
      </c>
      <c r="J77" s="2">
        <v>0</v>
      </c>
      <c r="K77" s="2">
        <v>0</v>
      </c>
      <c r="L77" s="2">
        <v>0</v>
      </c>
      <c r="M77" s="2">
        <v>0</v>
      </c>
      <c r="N77" s="2">
        <v>0</v>
      </c>
      <c r="O77" s="2">
        <v>0</v>
      </c>
      <c r="P77" s="2">
        <v>0</v>
      </c>
      <c r="Q77" s="2">
        <v>0</v>
      </c>
      <c r="R77" s="2">
        <v>0</v>
      </c>
      <c r="S77" s="2"/>
      <c r="T77" s="7">
        <v>58.05</v>
      </c>
      <c r="U77" s="7">
        <v>0</v>
      </c>
      <c r="V77" s="7">
        <v>0</v>
      </c>
      <c r="W77" s="7">
        <v>0</v>
      </c>
      <c r="X77" s="7">
        <v>0</v>
      </c>
      <c r="Y77" s="7">
        <v>0</v>
      </c>
      <c r="AB77" s="7"/>
      <c r="AC77" s="7"/>
      <c r="AD77" s="7"/>
      <c r="AE77" s="7"/>
      <c r="AF77" s="7"/>
      <c r="AG77" s="7"/>
      <c r="AH77" s="7"/>
      <c r="AI77" s="7">
        <v>0</v>
      </c>
    </row>
    <row r="78" spans="1:35">
      <c r="A78" s="5">
        <v>2020</v>
      </c>
      <c r="B78" s="2" t="s">
        <v>725</v>
      </c>
      <c r="C78" s="2" t="s">
        <v>741</v>
      </c>
      <c r="D78" s="2" t="s">
        <v>674</v>
      </c>
      <c r="E78" s="2">
        <v>12788011</v>
      </c>
      <c r="F78" s="2">
        <v>2692055</v>
      </c>
      <c r="G78" s="2">
        <v>22967721</v>
      </c>
      <c r="H78" s="2">
        <v>17280898</v>
      </c>
      <c r="I78" s="2">
        <v>0</v>
      </c>
      <c r="J78" s="2">
        <v>0</v>
      </c>
      <c r="K78" s="2">
        <v>0</v>
      </c>
      <c r="L78" s="2">
        <v>0</v>
      </c>
      <c r="M78" s="2">
        <v>0</v>
      </c>
      <c r="N78" s="2">
        <v>0</v>
      </c>
      <c r="O78" s="2">
        <v>0</v>
      </c>
      <c r="P78" s="2">
        <v>0</v>
      </c>
      <c r="Q78" s="2">
        <v>0</v>
      </c>
      <c r="R78" s="2">
        <v>0</v>
      </c>
      <c r="S78" s="2"/>
      <c r="T78" s="7">
        <v>66.33</v>
      </c>
      <c r="U78" s="7">
        <v>0</v>
      </c>
      <c r="V78" s="7">
        <v>0</v>
      </c>
      <c r="W78" s="7">
        <v>0</v>
      </c>
      <c r="X78" s="7">
        <v>0</v>
      </c>
      <c r="Y78" s="7">
        <v>0</v>
      </c>
      <c r="AB78" s="7"/>
      <c r="AC78" s="7"/>
      <c r="AD78" s="7"/>
      <c r="AE78" s="7"/>
      <c r="AF78" s="7"/>
      <c r="AG78" s="7"/>
      <c r="AH78" s="7"/>
      <c r="AI78" s="7">
        <v>0</v>
      </c>
    </row>
    <row r="79" spans="1:35">
      <c r="A79" s="5">
        <v>2020</v>
      </c>
      <c r="B79" s="2" t="s">
        <v>725</v>
      </c>
      <c r="C79" s="2" t="s">
        <v>742</v>
      </c>
      <c r="D79" s="2" t="s">
        <v>674</v>
      </c>
      <c r="E79" s="2">
        <v>25578102</v>
      </c>
      <c r="F79" s="2">
        <v>245123</v>
      </c>
      <c r="G79" s="2">
        <v>11331151</v>
      </c>
      <c r="H79" s="2">
        <v>6978305</v>
      </c>
      <c r="I79" s="2">
        <v>0</v>
      </c>
      <c r="J79" s="2">
        <v>0</v>
      </c>
      <c r="K79" s="2">
        <v>0</v>
      </c>
      <c r="L79" s="2">
        <v>0</v>
      </c>
      <c r="M79" s="2">
        <v>0</v>
      </c>
      <c r="N79" s="2">
        <v>0</v>
      </c>
      <c r="O79" s="2">
        <v>0</v>
      </c>
      <c r="P79" s="2">
        <v>0</v>
      </c>
      <c r="Q79" s="2">
        <v>0</v>
      </c>
      <c r="R79" s="2">
        <v>0</v>
      </c>
      <c r="S79" s="2"/>
      <c r="T79" s="7">
        <v>65.94</v>
      </c>
      <c r="U79" s="7">
        <v>0</v>
      </c>
      <c r="V79" s="7">
        <v>0</v>
      </c>
      <c r="W79" s="7">
        <v>0</v>
      </c>
      <c r="X79" s="7">
        <v>0</v>
      </c>
      <c r="Y79" s="7">
        <v>0</v>
      </c>
      <c r="AB79" s="7"/>
      <c r="AC79" s="7"/>
      <c r="AD79" s="7"/>
      <c r="AE79" s="7"/>
      <c r="AF79" s="7"/>
      <c r="AG79" s="7"/>
      <c r="AH79" s="7"/>
      <c r="AI79" s="7">
        <v>0</v>
      </c>
    </row>
    <row r="80" spans="1:35">
      <c r="A80" s="5">
        <v>2020</v>
      </c>
      <c r="B80" s="2" t="s">
        <v>725</v>
      </c>
      <c r="C80" s="2" t="s">
        <v>743</v>
      </c>
      <c r="D80" s="2" t="s">
        <v>674</v>
      </c>
      <c r="E80" s="2">
        <v>9851393</v>
      </c>
      <c r="F80" s="2">
        <v>1937617</v>
      </c>
      <c r="G80" s="2">
        <v>43639244</v>
      </c>
      <c r="H80" s="2">
        <v>17966234</v>
      </c>
      <c r="I80" s="2">
        <v>0</v>
      </c>
      <c r="J80" s="2">
        <v>0</v>
      </c>
      <c r="K80" s="2">
        <v>0</v>
      </c>
      <c r="L80" s="2">
        <v>0</v>
      </c>
      <c r="M80" s="2">
        <v>0</v>
      </c>
      <c r="N80" s="2">
        <v>0</v>
      </c>
      <c r="O80" s="2">
        <v>0</v>
      </c>
      <c r="P80" s="2">
        <v>0</v>
      </c>
      <c r="Q80" s="2">
        <v>0</v>
      </c>
      <c r="R80" s="2">
        <v>0</v>
      </c>
      <c r="S80" s="2"/>
      <c r="T80" s="7">
        <v>57.77</v>
      </c>
      <c r="U80" s="7">
        <v>0</v>
      </c>
      <c r="V80" s="7">
        <v>0</v>
      </c>
      <c r="W80" s="7">
        <v>0</v>
      </c>
      <c r="X80" s="7">
        <v>0</v>
      </c>
      <c r="Y80" s="7">
        <v>0</v>
      </c>
      <c r="AB80" s="7"/>
      <c r="AC80" s="7"/>
      <c r="AD80" s="7"/>
      <c r="AE80" s="7"/>
      <c r="AF80" s="7"/>
      <c r="AG80" s="7"/>
      <c r="AH80" s="7"/>
      <c r="AI80" s="7">
        <v>0</v>
      </c>
    </row>
    <row r="81" spans="1:35">
      <c r="A81" s="5">
        <v>2020</v>
      </c>
      <c r="B81" s="2" t="s">
        <v>725</v>
      </c>
      <c r="C81" s="2" t="s">
        <v>744</v>
      </c>
      <c r="D81" s="2" t="s">
        <v>674</v>
      </c>
      <c r="E81" s="2">
        <v>21565152</v>
      </c>
      <c r="F81" s="2">
        <v>1604124</v>
      </c>
      <c r="G81" s="2">
        <v>29955275</v>
      </c>
      <c r="H81" s="2">
        <v>17193180</v>
      </c>
      <c r="I81" s="2">
        <v>0</v>
      </c>
      <c r="J81" s="2">
        <v>0</v>
      </c>
      <c r="K81" s="2">
        <v>0</v>
      </c>
      <c r="L81" s="2">
        <v>0</v>
      </c>
      <c r="M81" s="2">
        <v>0</v>
      </c>
      <c r="N81" s="2">
        <v>0</v>
      </c>
      <c r="O81" s="2">
        <v>0</v>
      </c>
      <c r="P81" s="2">
        <v>0</v>
      </c>
      <c r="Q81" s="2">
        <v>0</v>
      </c>
      <c r="R81" s="2">
        <v>0</v>
      </c>
      <c r="S81" s="2"/>
      <c r="T81" s="7">
        <v>63.59</v>
      </c>
      <c r="U81" s="7">
        <v>0</v>
      </c>
      <c r="V81" s="7">
        <v>0</v>
      </c>
      <c r="W81" s="7">
        <v>0</v>
      </c>
      <c r="X81" s="7">
        <v>0</v>
      </c>
      <c r="Y81" s="7">
        <v>0</v>
      </c>
      <c r="AB81" s="7"/>
      <c r="AC81" s="7"/>
      <c r="AD81" s="7"/>
      <c r="AE81" s="7"/>
      <c r="AF81" s="7"/>
      <c r="AG81" s="7"/>
      <c r="AH81" s="7"/>
      <c r="AI81" s="7">
        <v>0</v>
      </c>
    </row>
    <row r="82" spans="1:35">
      <c r="A82" s="5">
        <v>2020</v>
      </c>
      <c r="B82" s="2" t="s">
        <v>755</v>
      </c>
      <c r="C82" s="2" t="s">
        <v>745</v>
      </c>
      <c r="D82" s="2" t="s">
        <v>674</v>
      </c>
      <c r="E82" s="2">
        <v>21224242</v>
      </c>
      <c r="F82" s="2">
        <v>1112998</v>
      </c>
      <c r="G82" s="2">
        <v>55301091</v>
      </c>
      <c r="H82" s="2">
        <v>12006029</v>
      </c>
      <c r="I82" s="2">
        <v>0</v>
      </c>
      <c r="J82" s="2">
        <v>0</v>
      </c>
      <c r="K82" s="2">
        <v>0</v>
      </c>
      <c r="L82" s="2">
        <v>0</v>
      </c>
      <c r="M82" s="2">
        <v>0</v>
      </c>
      <c r="N82" s="2">
        <v>0</v>
      </c>
      <c r="O82" s="2">
        <v>0</v>
      </c>
      <c r="P82" s="2">
        <v>0</v>
      </c>
      <c r="Q82" s="2">
        <v>0</v>
      </c>
      <c r="R82" s="2">
        <v>0</v>
      </c>
      <c r="S82" s="2"/>
      <c r="T82" s="7">
        <v>65.42</v>
      </c>
      <c r="U82" s="7">
        <v>0</v>
      </c>
      <c r="V82" s="7">
        <v>0</v>
      </c>
      <c r="W82" s="7">
        <v>0</v>
      </c>
      <c r="X82" s="7">
        <v>0</v>
      </c>
      <c r="Y82" s="7">
        <v>0</v>
      </c>
      <c r="AB82" s="7"/>
      <c r="AC82" s="7"/>
      <c r="AD82" s="7"/>
      <c r="AE82" s="7"/>
      <c r="AF82" s="7"/>
      <c r="AG82" s="7"/>
      <c r="AH82" s="7"/>
      <c r="AI82" s="7">
        <v>0</v>
      </c>
    </row>
    <row r="83" spans="1:35">
      <c r="A83" s="5">
        <v>2020</v>
      </c>
      <c r="B83" s="2" t="s">
        <v>755</v>
      </c>
      <c r="C83" s="2" t="s">
        <v>746</v>
      </c>
      <c r="D83" s="2" t="s">
        <v>674</v>
      </c>
      <c r="E83" s="2">
        <v>32269047</v>
      </c>
      <c r="F83" s="2">
        <v>559743</v>
      </c>
      <c r="H83" s="2">
        <v>26397021</v>
      </c>
      <c r="I83" s="2">
        <v>0</v>
      </c>
      <c r="J83" s="2">
        <v>0</v>
      </c>
      <c r="K83" s="2">
        <v>0</v>
      </c>
      <c r="L83" s="2">
        <v>0</v>
      </c>
      <c r="M83" s="2">
        <v>0</v>
      </c>
      <c r="N83" s="2">
        <v>0</v>
      </c>
      <c r="O83" s="2">
        <v>0</v>
      </c>
      <c r="P83" s="2">
        <v>0</v>
      </c>
      <c r="Q83" s="2">
        <v>0</v>
      </c>
      <c r="R83" s="2">
        <v>0</v>
      </c>
      <c r="S83" s="2"/>
      <c r="T83" s="7">
        <v>66.06</v>
      </c>
      <c r="U83" s="7">
        <v>0</v>
      </c>
      <c r="V83" s="7">
        <v>0</v>
      </c>
      <c r="W83" s="7">
        <v>0</v>
      </c>
      <c r="X83" s="7">
        <v>0</v>
      </c>
      <c r="Y83" s="7">
        <v>0</v>
      </c>
      <c r="AB83" s="7"/>
      <c r="AC83" s="7"/>
      <c r="AD83" s="7"/>
      <c r="AE83" s="7"/>
      <c r="AF83" s="7"/>
      <c r="AG83" s="7"/>
      <c r="AH83" s="7"/>
      <c r="AI83" s="7">
        <v>0</v>
      </c>
    </row>
    <row r="84" spans="1:35">
      <c r="A84" s="5">
        <v>2020</v>
      </c>
      <c r="B84" s="2" t="s">
        <v>755</v>
      </c>
      <c r="C84" s="2" t="s">
        <v>747</v>
      </c>
      <c r="D84" s="2" t="s">
        <v>674</v>
      </c>
      <c r="E84" s="2">
        <v>46508531</v>
      </c>
      <c r="F84" s="2">
        <v>259919</v>
      </c>
      <c r="G84" s="2">
        <v>1705607</v>
      </c>
      <c r="H84" s="2">
        <v>14828820</v>
      </c>
      <c r="I84" s="2">
        <v>0</v>
      </c>
      <c r="J84" s="2">
        <v>0</v>
      </c>
      <c r="K84" s="2">
        <v>0</v>
      </c>
      <c r="L84" s="2">
        <v>0</v>
      </c>
      <c r="M84" s="2">
        <v>0</v>
      </c>
      <c r="N84" s="2">
        <v>0</v>
      </c>
      <c r="O84" s="2">
        <v>0</v>
      </c>
      <c r="P84" s="2">
        <v>0</v>
      </c>
      <c r="Q84" s="2">
        <v>0</v>
      </c>
      <c r="R84" s="2">
        <v>0</v>
      </c>
      <c r="S84" s="2"/>
      <c r="T84" s="7">
        <v>55.27</v>
      </c>
      <c r="U84" s="7">
        <v>0</v>
      </c>
      <c r="V84" s="7">
        <v>0</v>
      </c>
      <c r="W84" s="7">
        <v>0</v>
      </c>
      <c r="X84" s="7">
        <v>0</v>
      </c>
      <c r="Y84" s="7">
        <v>0</v>
      </c>
      <c r="AB84" s="7"/>
      <c r="AC84" s="7"/>
      <c r="AD84" s="7"/>
      <c r="AE84" s="7"/>
      <c r="AF84" s="7"/>
      <c r="AG84" s="7"/>
      <c r="AH84" s="7"/>
      <c r="AI84" s="7">
        <v>0</v>
      </c>
    </row>
    <row r="85" spans="1:35">
      <c r="A85" s="5">
        <v>2020</v>
      </c>
      <c r="B85" s="2" t="s">
        <v>755</v>
      </c>
      <c r="C85" s="2" t="s">
        <v>748</v>
      </c>
      <c r="D85" s="2" t="s">
        <v>674</v>
      </c>
      <c r="E85" s="2">
        <v>16763028</v>
      </c>
      <c r="F85" s="2">
        <v>1488648</v>
      </c>
      <c r="G85" s="2">
        <v>17961427</v>
      </c>
      <c r="H85" s="2">
        <v>13937027</v>
      </c>
      <c r="I85" s="2">
        <v>0</v>
      </c>
      <c r="J85" s="2">
        <v>0</v>
      </c>
      <c r="K85" s="2">
        <v>0</v>
      </c>
      <c r="L85" s="2">
        <v>0</v>
      </c>
      <c r="M85" s="2">
        <v>0</v>
      </c>
      <c r="N85" s="2">
        <v>0</v>
      </c>
      <c r="O85" s="2">
        <v>0</v>
      </c>
      <c r="P85" s="2">
        <v>0</v>
      </c>
      <c r="Q85" s="2">
        <v>0</v>
      </c>
      <c r="R85" s="2">
        <v>0</v>
      </c>
      <c r="S85" s="2"/>
      <c r="T85" s="7">
        <v>65.73</v>
      </c>
      <c r="U85" s="7">
        <v>0</v>
      </c>
      <c r="V85" s="7">
        <v>0</v>
      </c>
      <c r="W85" s="7">
        <v>0</v>
      </c>
      <c r="X85" s="7">
        <v>0</v>
      </c>
      <c r="Y85" s="7">
        <v>0</v>
      </c>
      <c r="AB85" s="7"/>
      <c r="AC85" s="7"/>
      <c r="AD85" s="7"/>
      <c r="AE85" s="7"/>
      <c r="AF85" s="7"/>
      <c r="AG85" s="7"/>
      <c r="AH85" s="7"/>
      <c r="AI85" s="7">
        <v>0</v>
      </c>
    </row>
    <row r="86" spans="1:35">
      <c r="A86" s="5">
        <v>2020</v>
      </c>
      <c r="B86" s="2" t="s">
        <v>755</v>
      </c>
      <c r="C86" s="2" t="s">
        <v>749</v>
      </c>
      <c r="D86" s="2" t="s">
        <v>674</v>
      </c>
      <c r="E86" s="2">
        <v>5156579</v>
      </c>
      <c r="F86" s="2">
        <v>1104432</v>
      </c>
      <c r="G86" s="2">
        <v>57162866</v>
      </c>
      <c r="H86" s="2">
        <v>12136344</v>
      </c>
      <c r="I86" s="2">
        <v>0</v>
      </c>
      <c r="J86" s="2">
        <v>0</v>
      </c>
      <c r="K86" s="2">
        <v>0</v>
      </c>
      <c r="L86" s="2">
        <v>0</v>
      </c>
      <c r="M86" s="2">
        <v>0</v>
      </c>
      <c r="N86" s="2">
        <v>0</v>
      </c>
      <c r="O86" s="2">
        <v>0</v>
      </c>
      <c r="P86" s="2">
        <v>0</v>
      </c>
      <c r="Q86" s="2">
        <v>0</v>
      </c>
      <c r="R86" s="2">
        <v>0</v>
      </c>
      <c r="S86" s="2"/>
      <c r="T86" s="7">
        <v>65.739999999999995</v>
      </c>
      <c r="U86" s="7">
        <v>0</v>
      </c>
      <c r="V86" s="7">
        <v>0</v>
      </c>
      <c r="W86" s="7">
        <v>0</v>
      </c>
      <c r="X86" s="7">
        <v>0</v>
      </c>
      <c r="Y86" s="7">
        <v>0</v>
      </c>
      <c r="AB86" s="7"/>
      <c r="AC86" s="7"/>
      <c r="AD86" s="7"/>
      <c r="AE86" s="7"/>
      <c r="AF86" s="7"/>
      <c r="AG86" s="7"/>
      <c r="AH86" s="7"/>
      <c r="AI86" s="7">
        <v>0</v>
      </c>
    </row>
    <row r="87" spans="1:35">
      <c r="A87" s="5">
        <v>2020</v>
      </c>
      <c r="B87" s="2" t="s">
        <v>755</v>
      </c>
      <c r="C87" s="2" t="s">
        <v>750</v>
      </c>
      <c r="D87" s="2" t="s">
        <v>674</v>
      </c>
      <c r="E87" s="2">
        <v>11373999</v>
      </c>
      <c r="F87" s="2">
        <v>1120123</v>
      </c>
      <c r="H87" s="2">
        <v>13014243</v>
      </c>
      <c r="I87" s="2">
        <v>0</v>
      </c>
      <c r="J87" s="2">
        <v>0</v>
      </c>
      <c r="K87" s="2">
        <v>0</v>
      </c>
      <c r="L87" s="2">
        <v>0</v>
      </c>
      <c r="M87" s="2">
        <v>0</v>
      </c>
      <c r="N87" s="2">
        <v>0</v>
      </c>
      <c r="O87" s="2">
        <v>0</v>
      </c>
      <c r="P87" s="2">
        <v>0</v>
      </c>
      <c r="Q87" s="2">
        <v>0</v>
      </c>
      <c r="R87" s="2">
        <v>0</v>
      </c>
      <c r="S87" s="2"/>
      <c r="T87" s="7">
        <v>65.599999999999994</v>
      </c>
      <c r="U87" s="7">
        <v>0</v>
      </c>
      <c r="V87" s="7">
        <v>0</v>
      </c>
      <c r="W87" s="7">
        <v>0</v>
      </c>
      <c r="X87" s="7">
        <v>0</v>
      </c>
      <c r="Y87" s="7">
        <v>0</v>
      </c>
      <c r="AB87" s="7"/>
      <c r="AC87" s="7"/>
      <c r="AD87" s="7"/>
      <c r="AE87" s="7"/>
      <c r="AF87" s="7"/>
      <c r="AG87" s="7"/>
      <c r="AH87" s="7"/>
      <c r="AI87" s="7">
        <v>0</v>
      </c>
    </row>
    <row r="88" spans="1:35">
      <c r="A88" s="5">
        <v>2020</v>
      </c>
      <c r="B88" s="2" t="s">
        <v>755</v>
      </c>
      <c r="C88" s="2" t="s">
        <v>751</v>
      </c>
      <c r="D88" s="2" t="s">
        <v>674</v>
      </c>
      <c r="E88" s="2">
        <v>39781886</v>
      </c>
      <c r="F88" s="2">
        <v>984165</v>
      </c>
      <c r="H88" s="2">
        <v>13281077</v>
      </c>
      <c r="I88" s="2">
        <v>0</v>
      </c>
      <c r="J88" s="2">
        <v>0</v>
      </c>
      <c r="K88" s="2">
        <v>0</v>
      </c>
      <c r="L88" s="2">
        <v>0</v>
      </c>
      <c r="M88" s="2">
        <v>0</v>
      </c>
      <c r="N88" s="2">
        <v>0</v>
      </c>
      <c r="O88" s="2">
        <v>0</v>
      </c>
      <c r="P88" s="2">
        <v>0</v>
      </c>
      <c r="Q88" s="2">
        <v>0</v>
      </c>
      <c r="R88" s="2">
        <v>0</v>
      </c>
      <c r="S88" s="2"/>
      <c r="T88" s="7">
        <v>65.239999999999995</v>
      </c>
      <c r="U88" s="7">
        <v>0</v>
      </c>
      <c r="V88" s="7">
        <v>0</v>
      </c>
      <c r="W88" s="7">
        <v>0</v>
      </c>
      <c r="X88" s="7">
        <v>0</v>
      </c>
      <c r="Y88" s="7">
        <v>0</v>
      </c>
      <c r="AB88" s="7"/>
      <c r="AC88" s="7"/>
      <c r="AD88" s="7"/>
      <c r="AE88" s="7"/>
      <c r="AF88" s="7"/>
      <c r="AG88" s="7"/>
      <c r="AH88" s="7"/>
      <c r="AI88" s="7">
        <v>0</v>
      </c>
    </row>
    <row r="89" spans="1:35">
      <c r="A89" s="5">
        <v>2020</v>
      </c>
      <c r="B89" s="2" t="s">
        <v>724</v>
      </c>
      <c r="C89" s="2" t="s">
        <v>726</v>
      </c>
      <c r="D89" s="2" t="s">
        <v>675</v>
      </c>
      <c r="F89" s="2">
        <v>0</v>
      </c>
      <c r="G89" s="2">
        <v>0</v>
      </c>
      <c r="H89" s="2">
        <v>0</v>
      </c>
      <c r="I89" s="2">
        <v>0</v>
      </c>
      <c r="J89" s="2">
        <v>0</v>
      </c>
      <c r="K89" s="2">
        <v>0</v>
      </c>
      <c r="L89" s="2">
        <v>0</v>
      </c>
      <c r="M89" s="2">
        <v>0</v>
      </c>
      <c r="N89" s="2">
        <v>0</v>
      </c>
      <c r="O89" s="2">
        <v>0</v>
      </c>
      <c r="P89" s="2">
        <v>0</v>
      </c>
      <c r="Q89" s="2">
        <v>0</v>
      </c>
      <c r="R89" s="2">
        <v>0</v>
      </c>
      <c r="S89" s="2"/>
      <c r="T89" s="2">
        <v>0</v>
      </c>
      <c r="U89" s="7">
        <v>0</v>
      </c>
      <c r="V89" s="7">
        <v>0</v>
      </c>
      <c r="W89" s="7">
        <v>0</v>
      </c>
      <c r="X89" s="7">
        <v>0</v>
      </c>
      <c r="Y89" s="7">
        <v>0</v>
      </c>
      <c r="AB89" s="7"/>
      <c r="AC89" s="7"/>
      <c r="AD89" s="7"/>
      <c r="AE89" s="7"/>
      <c r="AF89" s="7"/>
      <c r="AG89" s="7"/>
      <c r="AH89" s="7"/>
      <c r="AI89" s="7">
        <v>0</v>
      </c>
    </row>
    <row r="90" spans="1:35">
      <c r="A90" s="5">
        <v>2020</v>
      </c>
      <c r="B90" s="2" t="s">
        <v>724</v>
      </c>
      <c r="C90" s="2" t="s">
        <v>727</v>
      </c>
      <c r="D90" s="2" t="s">
        <v>675</v>
      </c>
      <c r="F90" s="2">
        <v>0</v>
      </c>
      <c r="G90" s="2">
        <v>0</v>
      </c>
      <c r="H90" s="2">
        <v>0</v>
      </c>
      <c r="I90" s="2">
        <v>0</v>
      </c>
      <c r="J90" s="2">
        <v>0</v>
      </c>
      <c r="K90" s="2">
        <v>0</v>
      </c>
      <c r="L90" s="2">
        <v>0</v>
      </c>
      <c r="M90" s="2">
        <v>0</v>
      </c>
      <c r="N90" s="2">
        <v>0</v>
      </c>
      <c r="O90" s="2">
        <v>0</v>
      </c>
      <c r="P90" s="2">
        <v>0</v>
      </c>
      <c r="Q90" s="2">
        <v>0</v>
      </c>
      <c r="R90" s="2">
        <v>0</v>
      </c>
      <c r="S90" s="2"/>
      <c r="T90" s="2">
        <v>0</v>
      </c>
      <c r="U90" s="7">
        <v>0</v>
      </c>
      <c r="V90" s="7">
        <v>0</v>
      </c>
      <c r="W90" s="7">
        <v>0</v>
      </c>
      <c r="X90" s="7">
        <v>0</v>
      </c>
      <c r="Y90" s="7">
        <v>0</v>
      </c>
      <c r="AB90" s="7"/>
      <c r="AC90" s="7"/>
      <c r="AD90" s="7"/>
      <c r="AE90" s="7"/>
      <c r="AF90" s="7"/>
      <c r="AG90" s="7"/>
      <c r="AH90" s="7"/>
      <c r="AI90" s="7">
        <v>0</v>
      </c>
    </row>
    <row r="91" spans="1:35">
      <c r="A91" s="5">
        <v>2020</v>
      </c>
      <c r="B91" s="2" t="s">
        <v>724</v>
      </c>
      <c r="C91" s="2" t="s">
        <v>728</v>
      </c>
      <c r="D91" s="2" t="s">
        <v>675</v>
      </c>
      <c r="F91" s="2">
        <v>0</v>
      </c>
      <c r="G91" s="2">
        <v>0</v>
      </c>
      <c r="H91" s="2">
        <v>0</v>
      </c>
      <c r="I91" s="2">
        <v>0</v>
      </c>
      <c r="J91" s="2">
        <v>0</v>
      </c>
      <c r="K91" s="2">
        <v>0</v>
      </c>
      <c r="L91" s="2">
        <v>0</v>
      </c>
      <c r="M91" s="2">
        <v>0</v>
      </c>
      <c r="N91" s="2">
        <v>0</v>
      </c>
      <c r="O91" s="2">
        <v>0</v>
      </c>
      <c r="P91" s="2">
        <v>0</v>
      </c>
      <c r="Q91" s="2">
        <v>0</v>
      </c>
      <c r="R91" s="2">
        <v>0</v>
      </c>
      <c r="S91" s="2"/>
      <c r="T91" s="2">
        <v>0</v>
      </c>
      <c r="U91" s="7">
        <v>0</v>
      </c>
      <c r="V91" s="7">
        <v>0</v>
      </c>
      <c r="W91" s="7">
        <v>0</v>
      </c>
      <c r="X91" s="7">
        <v>0</v>
      </c>
      <c r="Y91" s="7">
        <v>0</v>
      </c>
      <c r="AB91" s="7"/>
      <c r="AC91" s="7"/>
      <c r="AD91" s="7"/>
      <c r="AE91" s="7"/>
      <c r="AF91" s="7"/>
      <c r="AG91" s="7"/>
      <c r="AH91" s="7"/>
      <c r="AI91" s="7">
        <v>0</v>
      </c>
    </row>
    <row r="92" spans="1:35">
      <c r="A92" s="5">
        <v>2020</v>
      </c>
      <c r="B92" s="2" t="s">
        <v>724</v>
      </c>
      <c r="C92" s="2" t="s">
        <v>729</v>
      </c>
      <c r="D92" s="2" t="s">
        <v>675</v>
      </c>
      <c r="F92" s="2">
        <v>0</v>
      </c>
      <c r="G92" s="2">
        <v>0</v>
      </c>
      <c r="H92" s="2">
        <v>0</v>
      </c>
      <c r="I92" s="2">
        <v>0</v>
      </c>
      <c r="J92" s="2">
        <v>0</v>
      </c>
      <c r="K92" s="2">
        <v>0</v>
      </c>
      <c r="L92" s="2">
        <v>0</v>
      </c>
      <c r="M92" s="2">
        <v>0</v>
      </c>
      <c r="N92" s="2">
        <v>0</v>
      </c>
      <c r="O92" s="2">
        <v>0</v>
      </c>
      <c r="P92" s="2">
        <v>0</v>
      </c>
      <c r="Q92" s="2">
        <v>0</v>
      </c>
      <c r="R92" s="2">
        <v>0</v>
      </c>
      <c r="S92" s="2"/>
      <c r="T92" s="2">
        <v>0</v>
      </c>
      <c r="U92" s="7">
        <v>0</v>
      </c>
      <c r="V92" s="7">
        <v>0</v>
      </c>
      <c r="W92" s="7">
        <v>0</v>
      </c>
      <c r="X92" s="7">
        <v>0</v>
      </c>
      <c r="Y92" s="7">
        <v>0</v>
      </c>
      <c r="AB92" s="7"/>
      <c r="AC92" s="7"/>
      <c r="AD92" s="7"/>
      <c r="AE92" s="7"/>
      <c r="AF92" s="7"/>
      <c r="AG92" s="7"/>
      <c r="AH92" s="7"/>
      <c r="AI92" s="7">
        <v>0</v>
      </c>
    </row>
    <row r="93" spans="1:35">
      <c r="A93" s="5">
        <v>2020</v>
      </c>
      <c r="B93" s="2" t="s">
        <v>724</v>
      </c>
      <c r="C93" s="2" t="s">
        <v>730</v>
      </c>
      <c r="D93" s="2" t="s">
        <v>675</v>
      </c>
      <c r="F93" s="2">
        <v>0</v>
      </c>
      <c r="G93" s="2">
        <v>0</v>
      </c>
      <c r="H93" s="2">
        <v>0</v>
      </c>
      <c r="I93" s="2">
        <v>0</v>
      </c>
      <c r="J93" s="2">
        <v>0</v>
      </c>
      <c r="K93" s="2">
        <v>0</v>
      </c>
      <c r="L93" s="2">
        <v>0</v>
      </c>
      <c r="M93" s="2">
        <v>0</v>
      </c>
      <c r="N93" s="2">
        <v>0</v>
      </c>
      <c r="O93" s="2">
        <v>0</v>
      </c>
      <c r="P93" s="2">
        <v>0</v>
      </c>
      <c r="Q93" s="2">
        <v>0</v>
      </c>
      <c r="R93" s="2">
        <v>0</v>
      </c>
      <c r="S93" s="2"/>
      <c r="T93" s="2">
        <v>0</v>
      </c>
      <c r="U93" s="7">
        <v>0</v>
      </c>
      <c r="V93" s="7">
        <v>0</v>
      </c>
      <c r="W93" s="7">
        <v>0</v>
      </c>
      <c r="X93" s="7">
        <v>0</v>
      </c>
      <c r="Y93" s="7">
        <v>0</v>
      </c>
      <c r="AB93" s="7"/>
      <c r="AC93" s="7"/>
      <c r="AD93" s="7"/>
      <c r="AE93" s="7"/>
      <c r="AF93" s="7"/>
      <c r="AG93" s="7"/>
      <c r="AH93" s="7"/>
      <c r="AI93" s="7">
        <v>0</v>
      </c>
    </row>
    <row r="94" spans="1:35">
      <c r="A94" s="5">
        <v>2020</v>
      </c>
      <c r="B94" s="2" t="s">
        <v>724</v>
      </c>
      <c r="C94" s="2" t="s">
        <v>731</v>
      </c>
      <c r="D94" s="2" t="s">
        <v>675</v>
      </c>
      <c r="F94" s="2">
        <v>0</v>
      </c>
      <c r="G94" s="2">
        <v>0</v>
      </c>
      <c r="H94" s="2">
        <v>0</v>
      </c>
      <c r="I94" s="2">
        <v>0</v>
      </c>
      <c r="J94" s="2">
        <v>0</v>
      </c>
      <c r="K94" s="2">
        <v>0</v>
      </c>
      <c r="L94" s="2">
        <v>0</v>
      </c>
      <c r="M94" s="2">
        <v>0</v>
      </c>
      <c r="N94" s="2">
        <v>0</v>
      </c>
      <c r="O94" s="2">
        <v>0</v>
      </c>
      <c r="P94" s="2">
        <v>0</v>
      </c>
      <c r="Q94" s="2">
        <v>0</v>
      </c>
      <c r="R94" s="2">
        <v>0</v>
      </c>
      <c r="S94" s="2"/>
      <c r="T94" s="2">
        <v>0</v>
      </c>
      <c r="U94" s="7">
        <v>0</v>
      </c>
      <c r="V94" s="7">
        <v>0</v>
      </c>
      <c r="W94" s="7">
        <v>0</v>
      </c>
      <c r="X94" s="7">
        <v>0</v>
      </c>
      <c r="Y94" s="7">
        <v>0</v>
      </c>
      <c r="AB94" s="7"/>
      <c r="AC94" s="7"/>
      <c r="AD94" s="7"/>
      <c r="AE94" s="7"/>
      <c r="AF94" s="7"/>
      <c r="AG94" s="7"/>
      <c r="AH94" s="7"/>
      <c r="AI94" s="7">
        <v>0</v>
      </c>
    </row>
    <row r="95" spans="1:35">
      <c r="A95" s="5">
        <v>2020</v>
      </c>
      <c r="B95" s="2" t="s">
        <v>724</v>
      </c>
      <c r="C95" s="2" t="s">
        <v>732</v>
      </c>
      <c r="D95" s="2" t="s">
        <v>675</v>
      </c>
      <c r="E95" s="2">
        <v>83457</v>
      </c>
      <c r="F95" s="2">
        <v>0</v>
      </c>
      <c r="G95" s="2">
        <v>0</v>
      </c>
      <c r="H95" s="2">
        <v>0</v>
      </c>
      <c r="I95" s="2">
        <v>0</v>
      </c>
      <c r="J95" s="2">
        <v>0</v>
      </c>
      <c r="K95" s="2">
        <v>0</v>
      </c>
      <c r="L95" s="2">
        <v>0</v>
      </c>
      <c r="M95" s="2">
        <v>0</v>
      </c>
      <c r="N95" s="2">
        <v>0</v>
      </c>
      <c r="O95" s="2">
        <v>0</v>
      </c>
      <c r="P95" s="2">
        <v>0</v>
      </c>
      <c r="Q95" s="2">
        <v>0</v>
      </c>
      <c r="R95" s="2">
        <v>0</v>
      </c>
      <c r="S95" s="2"/>
      <c r="T95" s="2">
        <v>0</v>
      </c>
      <c r="U95" s="7">
        <v>0</v>
      </c>
      <c r="V95" s="7">
        <v>0</v>
      </c>
      <c r="W95" s="7">
        <v>0</v>
      </c>
      <c r="X95" s="7">
        <v>0</v>
      </c>
      <c r="Y95" s="7">
        <v>0</v>
      </c>
      <c r="AB95" s="7"/>
      <c r="AC95" s="7"/>
      <c r="AD95" s="7"/>
      <c r="AE95" s="7"/>
      <c r="AF95" s="7"/>
      <c r="AG95" s="7"/>
      <c r="AH95" s="7"/>
      <c r="AI95" s="7">
        <v>0</v>
      </c>
    </row>
    <row r="96" spans="1:35">
      <c r="A96" s="5">
        <v>2020</v>
      </c>
      <c r="B96" s="2" t="s">
        <v>724</v>
      </c>
      <c r="C96" s="2" t="s">
        <v>733</v>
      </c>
      <c r="D96" s="2" t="s">
        <v>675</v>
      </c>
      <c r="F96" s="2">
        <v>0</v>
      </c>
      <c r="G96" s="2">
        <v>0</v>
      </c>
      <c r="H96" s="2">
        <v>0</v>
      </c>
      <c r="I96" s="2">
        <v>0</v>
      </c>
      <c r="J96" s="2">
        <v>0</v>
      </c>
      <c r="K96" s="2">
        <v>0</v>
      </c>
      <c r="L96" s="2">
        <v>0</v>
      </c>
      <c r="M96" s="2">
        <v>0</v>
      </c>
      <c r="N96" s="2">
        <v>0</v>
      </c>
      <c r="O96" s="2">
        <v>0</v>
      </c>
      <c r="P96" s="2">
        <v>0</v>
      </c>
      <c r="Q96" s="2">
        <v>0</v>
      </c>
      <c r="R96" s="2">
        <v>0</v>
      </c>
      <c r="S96" s="2"/>
      <c r="T96" s="2">
        <v>0</v>
      </c>
      <c r="U96" s="7">
        <v>0</v>
      </c>
      <c r="V96" s="7">
        <v>0</v>
      </c>
      <c r="W96" s="7">
        <v>0</v>
      </c>
      <c r="X96" s="7">
        <v>0</v>
      </c>
      <c r="Y96" s="7">
        <v>0</v>
      </c>
      <c r="AB96" s="7"/>
      <c r="AC96" s="7"/>
      <c r="AD96" s="7"/>
      <c r="AE96" s="7"/>
      <c r="AF96" s="7"/>
      <c r="AG96" s="7"/>
      <c r="AH96" s="7"/>
      <c r="AI96" s="7">
        <v>0</v>
      </c>
    </row>
    <row r="97" spans="1:35">
      <c r="A97" s="5">
        <v>2020</v>
      </c>
      <c r="B97" s="2" t="s">
        <v>754</v>
      </c>
      <c r="C97" s="2" t="s">
        <v>752</v>
      </c>
      <c r="D97" s="2" t="s">
        <v>675</v>
      </c>
      <c r="F97" s="2">
        <v>0</v>
      </c>
      <c r="G97" s="2">
        <v>0</v>
      </c>
      <c r="H97" s="2">
        <v>0</v>
      </c>
      <c r="I97" s="2">
        <v>0</v>
      </c>
      <c r="J97" s="2">
        <v>0</v>
      </c>
      <c r="K97" s="2">
        <v>0</v>
      </c>
      <c r="L97" s="2">
        <v>0</v>
      </c>
      <c r="M97" s="2">
        <v>0</v>
      </c>
      <c r="N97" s="2">
        <v>0</v>
      </c>
      <c r="O97" s="2">
        <v>0</v>
      </c>
      <c r="P97" s="2">
        <v>0</v>
      </c>
      <c r="Q97" s="2">
        <v>0</v>
      </c>
      <c r="R97" s="2">
        <v>0</v>
      </c>
      <c r="S97" s="2"/>
      <c r="T97" s="2">
        <v>0</v>
      </c>
      <c r="U97" s="7">
        <v>0</v>
      </c>
      <c r="V97" s="7">
        <v>0</v>
      </c>
      <c r="W97" s="7">
        <v>0</v>
      </c>
      <c r="X97" s="7">
        <v>0</v>
      </c>
      <c r="Y97" s="7">
        <v>0</v>
      </c>
      <c r="AB97" s="7"/>
      <c r="AC97" s="7"/>
      <c r="AD97" s="7"/>
      <c r="AE97" s="7"/>
      <c r="AF97" s="7"/>
      <c r="AG97" s="7"/>
      <c r="AH97" s="7"/>
      <c r="AI97" s="7">
        <v>0</v>
      </c>
    </row>
    <row r="98" spans="1:35">
      <c r="A98" s="5">
        <v>2020</v>
      </c>
      <c r="B98" s="2" t="s">
        <v>754</v>
      </c>
      <c r="C98" s="2" t="s">
        <v>549</v>
      </c>
      <c r="D98" s="2" t="s">
        <v>675</v>
      </c>
      <c r="E98" s="2">
        <v>256111</v>
      </c>
      <c r="F98" s="2">
        <v>0</v>
      </c>
      <c r="G98" s="2">
        <v>0</v>
      </c>
      <c r="H98" s="2">
        <v>0</v>
      </c>
      <c r="I98" s="2">
        <v>0</v>
      </c>
      <c r="J98" s="2">
        <v>0</v>
      </c>
      <c r="K98" s="2">
        <v>0</v>
      </c>
      <c r="L98" s="2">
        <v>0</v>
      </c>
      <c r="M98" s="2">
        <v>0</v>
      </c>
      <c r="N98" s="2">
        <v>0</v>
      </c>
      <c r="O98" s="2">
        <v>0</v>
      </c>
      <c r="P98" s="2">
        <v>0</v>
      </c>
      <c r="Q98" s="2">
        <v>0</v>
      </c>
      <c r="R98" s="2">
        <v>0</v>
      </c>
      <c r="S98" s="2"/>
      <c r="T98" s="2">
        <v>0</v>
      </c>
      <c r="U98" s="7">
        <v>0</v>
      </c>
      <c r="V98" s="7">
        <v>0</v>
      </c>
      <c r="W98" s="7">
        <v>0</v>
      </c>
      <c r="X98" s="7">
        <v>0</v>
      </c>
      <c r="Y98" s="7">
        <v>0</v>
      </c>
      <c r="AB98" s="7"/>
      <c r="AC98" s="7"/>
      <c r="AD98" s="7"/>
      <c r="AE98" s="7"/>
      <c r="AF98" s="7"/>
      <c r="AG98" s="7"/>
      <c r="AH98" s="7"/>
      <c r="AI98" s="7">
        <v>0</v>
      </c>
    </row>
    <row r="99" spans="1:35">
      <c r="A99" s="5">
        <v>2020</v>
      </c>
      <c r="B99" s="2" t="s">
        <v>754</v>
      </c>
      <c r="C99" s="2" t="s">
        <v>734</v>
      </c>
      <c r="D99" s="2" t="s">
        <v>675</v>
      </c>
      <c r="F99" s="2">
        <v>0</v>
      </c>
      <c r="G99" s="2">
        <v>0</v>
      </c>
      <c r="H99" s="2">
        <v>0</v>
      </c>
      <c r="I99" s="2">
        <v>0</v>
      </c>
      <c r="J99" s="2">
        <v>0</v>
      </c>
      <c r="K99" s="2">
        <v>0</v>
      </c>
      <c r="L99" s="2">
        <v>0</v>
      </c>
      <c r="M99" s="2">
        <v>0</v>
      </c>
      <c r="N99" s="2">
        <v>0</v>
      </c>
      <c r="O99" s="2">
        <v>0</v>
      </c>
      <c r="P99" s="2">
        <v>0</v>
      </c>
      <c r="Q99" s="2">
        <v>0</v>
      </c>
      <c r="R99" s="2">
        <v>0</v>
      </c>
      <c r="S99" s="2"/>
      <c r="T99" s="2">
        <v>0</v>
      </c>
      <c r="U99" s="7">
        <v>0</v>
      </c>
      <c r="V99" s="7">
        <v>0</v>
      </c>
      <c r="W99" s="7">
        <v>0</v>
      </c>
      <c r="X99" s="7">
        <v>0</v>
      </c>
      <c r="Y99" s="7">
        <v>0</v>
      </c>
      <c r="AB99" s="7"/>
      <c r="AC99" s="7"/>
      <c r="AD99" s="7"/>
      <c r="AE99" s="7"/>
      <c r="AF99" s="7"/>
      <c r="AG99" s="7"/>
      <c r="AH99" s="7"/>
      <c r="AI99" s="7">
        <v>0</v>
      </c>
    </row>
    <row r="100" spans="1:35">
      <c r="A100" s="5">
        <v>2020</v>
      </c>
      <c r="B100" s="2" t="s">
        <v>754</v>
      </c>
      <c r="C100" s="2" t="s">
        <v>735</v>
      </c>
      <c r="D100" s="2" t="s">
        <v>675</v>
      </c>
      <c r="F100" s="2">
        <v>0</v>
      </c>
      <c r="G100" s="2">
        <v>0</v>
      </c>
      <c r="H100" s="2">
        <v>0</v>
      </c>
      <c r="I100" s="2">
        <v>0</v>
      </c>
      <c r="J100" s="2">
        <v>0</v>
      </c>
      <c r="K100" s="2">
        <v>0</v>
      </c>
      <c r="L100" s="2">
        <v>0</v>
      </c>
      <c r="M100" s="2">
        <v>0</v>
      </c>
      <c r="N100" s="2">
        <v>0</v>
      </c>
      <c r="O100" s="2">
        <v>0</v>
      </c>
      <c r="P100" s="2">
        <v>0</v>
      </c>
      <c r="Q100" s="2">
        <v>0</v>
      </c>
      <c r="R100" s="2">
        <v>0</v>
      </c>
      <c r="S100" s="2"/>
      <c r="T100" s="2">
        <v>0</v>
      </c>
      <c r="U100" s="7">
        <v>0</v>
      </c>
      <c r="V100" s="7">
        <v>0</v>
      </c>
      <c r="W100" s="7">
        <v>0</v>
      </c>
      <c r="X100" s="7">
        <v>0</v>
      </c>
      <c r="Y100" s="7">
        <v>0</v>
      </c>
      <c r="AB100" s="7"/>
      <c r="AC100" s="7"/>
      <c r="AD100" s="7"/>
      <c r="AE100" s="7"/>
      <c r="AF100" s="7"/>
      <c r="AG100" s="7"/>
      <c r="AH100" s="7"/>
      <c r="AI100" s="7">
        <v>0</v>
      </c>
    </row>
    <row r="101" spans="1:35">
      <c r="A101" s="5">
        <v>2020</v>
      </c>
      <c r="B101" s="2" t="s">
        <v>754</v>
      </c>
      <c r="C101" s="2" t="s">
        <v>736</v>
      </c>
      <c r="D101" s="2" t="s">
        <v>675</v>
      </c>
      <c r="F101" s="2">
        <v>0</v>
      </c>
      <c r="G101" s="2">
        <v>0</v>
      </c>
      <c r="H101" s="2">
        <v>0</v>
      </c>
      <c r="I101" s="2">
        <v>0</v>
      </c>
      <c r="J101" s="2">
        <v>0</v>
      </c>
      <c r="K101" s="2">
        <v>0</v>
      </c>
      <c r="L101" s="2">
        <v>0</v>
      </c>
      <c r="M101" s="2">
        <v>0</v>
      </c>
      <c r="N101" s="2">
        <v>0</v>
      </c>
      <c r="O101" s="2">
        <v>0</v>
      </c>
      <c r="P101" s="2">
        <v>0</v>
      </c>
      <c r="Q101" s="2">
        <v>0</v>
      </c>
      <c r="R101" s="2">
        <v>0</v>
      </c>
      <c r="S101" s="2"/>
      <c r="T101" s="2">
        <v>0</v>
      </c>
      <c r="U101" s="7">
        <v>0</v>
      </c>
      <c r="V101" s="7">
        <v>0</v>
      </c>
      <c r="W101" s="7">
        <v>0</v>
      </c>
      <c r="X101" s="7">
        <v>0</v>
      </c>
      <c r="Y101" s="7">
        <v>0</v>
      </c>
      <c r="AB101" s="7"/>
      <c r="AC101" s="7"/>
      <c r="AD101" s="7"/>
      <c r="AE101" s="7"/>
      <c r="AF101" s="7"/>
      <c r="AG101" s="7"/>
      <c r="AH101" s="7"/>
      <c r="AI101" s="7">
        <v>0</v>
      </c>
    </row>
    <row r="102" spans="1:35">
      <c r="A102" s="5">
        <v>2020</v>
      </c>
      <c r="B102" s="2" t="s">
        <v>754</v>
      </c>
      <c r="C102" s="2" t="s">
        <v>753</v>
      </c>
      <c r="D102" s="2" t="s">
        <v>675</v>
      </c>
      <c r="F102" s="2">
        <v>0</v>
      </c>
      <c r="G102" s="2">
        <v>0</v>
      </c>
      <c r="H102" s="2">
        <v>0</v>
      </c>
      <c r="I102" s="2">
        <v>0</v>
      </c>
      <c r="J102" s="2">
        <v>0</v>
      </c>
      <c r="K102" s="2">
        <v>0</v>
      </c>
      <c r="L102" s="2">
        <v>0</v>
      </c>
      <c r="M102" s="2">
        <v>0</v>
      </c>
      <c r="N102" s="2">
        <v>0</v>
      </c>
      <c r="O102" s="2">
        <v>0</v>
      </c>
      <c r="P102" s="2">
        <v>0</v>
      </c>
      <c r="Q102" s="2">
        <v>0</v>
      </c>
      <c r="R102" s="2">
        <v>0</v>
      </c>
      <c r="S102" s="2"/>
      <c r="T102" s="2">
        <v>0</v>
      </c>
      <c r="U102" s="7">
        <v>0</v>
      </c>
      <c r="V102" s="7">
        <v>0</v>
      </c>
      <c r="W102" s="7">
        <v>0</v>
      </c>
      <c r="X102" s="7">
        <v>0</v>
      </c>
      <c r="Y102" s="7">
        <v>0</v>
      </c>
      <c r="AB102" s="7"/>
      <c r="AC102" s="7"/>
      <c r="AD102" s="7"/>
      <c r="AE102" s="7"/>
      <c r="AF102" s="7"/>
      <c r="AG102" s="7"/>
      <c r="AH102" s="7"/>
      <c r="AI102" s="7">
        <v>0</v>
      </c>
    </row>
    <row r="103" spans="1:35">
      <c r="A103" s="5">
        <v>2020</v>
      </c>
      <c r="B103" s="2" t="s">
        <v>754</v>
      </c>
      <c r="C103" s="2" t="s">
        <v>737</v>
      </c>
      <c r="D103" s="2" t="s">
        <v>675</v>
      </c>
      <c r="F103" s="2">
        <v>0</v>
      </c>
      <c r="G103" s="2">
        <v>0</v>
      </c>
      <c r="H103" s="2">
        <v>0</v>
      </c>
      <c r="I103" s="2">
        <v>0</v>
      </c>
      <c r="J103" s="2">
        <v>0</v>
      </c>
      <c r="K103" s="2">
        <v>0</v>
      </c>
      <c r="L103" s="2">
        <v>0</v>
      </c>
      <c r="M103" s="2">
        <v>0</v>
      </c>
      <c r="N103" s="2">
        <v>0</v>
      </c>
      <c r="O103" s="2">
        <v>0</v>
      </c>
      <c r="P103" s="2">
        <v>0</v>
      </c>
      <c r="Q103" s="2">
        <v>0</v>
      </c>
      <c r="R103" s="2">
        <v>0</v>
      </c>
      <c r="S103" s="2"/>
      <c r="T103" s="2">
        <v>0</v>
      </c>
      <c r="U103" s="7">
        <v>0</v>
      </c>
      <c r="V103" s="7">
        <v>0</v>
      </c>
      <c r="W103" s="7">
        <v>0</v>
      </c>
      <c r="X103" s="7">
        <v>0</v>
      </c>
      <c r="Y103" s="7">
        <v>0</v>
      </c>
      <c r="AB103" s="7"/>
      <c r="AC103" s="7"/>
      <c r="AD103" s="7"/>
      <c r="AE103" s="7"/>
      <c r="AF103" s="7"/>
      <c r="AG103" s="7"/>
      <c r="AH103" s="7"/>
      <c r="AI103" s="7">
        <v>0</v>
      </c>
    </row>
    <row r="104" spans="1:35">
      <c r="A104" s="5">
        <v>2020</v>
      </c>
      <c r="B104" s="2" t="s">
        <v>725</v>
      </c>
      <c r="C104" s="2" t="s">
        <v>738</v>
      </c>
      <c r="D104" s="2" t="s">
        <v>675</v>
      </c>
      <c r="F104" s="2">
        <v>0</v>
      </c>
      <c r="G104" s="2">
        <v>0</v>
      </c>
      <c r="H104" s="2">
        <v>0</v>
      </c>
      <c r="I104" s="2">
        <v>0</v>
      </c>
      <c r="J104" s="2">
        <v>0</v>
      </c>
      <c r="K104" s="2">
        <v>0</v>
      </c>
      <c r="L104" s="2">
        <v>0</v>
      </c>
      <c r="M104" s="2">
        <v>0</v>
      </c>
      <c r="N104" s="2">
        <v>0</v>
      </c>
      <c r="O104" s="2">
        <v>0</v>
      </c>
      <c r="P104" s="2">
        <v>0</v>
      </c>
      <c r="Q104" s="2">
        <v>0</v>
      </c>
      <c r="R104" s="2">
        <v>0</v>
      </c>
      <c r="S104" s="2"/>
      <c r="T104" s="2">
        <v>0</v>
      </c>
      <c r="U104" s="7">
        <v>0</v>
      </c>
      <c r="V104" s="7">
        <v>0</v>
      </c>
      <c r="W104" s="7">
        <v>0</v>
      </c>
      <c r="X104" s="7">
        <v>0</v>
      </c>
      <c r="Y104" s="7">
        <v>0</v>
      </c>
      <c r="AB104" s="7"/>
      <c r="AC104" s="7"/>
      <c r="AD104" s="7"/>
      <c r="AE104" s="7"/>
      <c r="AF104" s="7"/>
      <c r="AG104" s="7"/>
      <c r="AH104" s="7"/>
      <c r="AI104" s="7">
        <v>0</v>
      </c>
    </row>
    <row r="105" spans="1:35">
      <c r="A105" s="5">
        <v>2020</v>
      </c>
      <c r="B105" s="2" t="s">
        <v>725</v>
      </c>
      <c r="C105" s="2" t="s">
        <v>739</v>
      </c>
      <c r="D105" s="2" t="s">
        <v>675</v>
      </c>
      <c r="F105" s="2">
        <v>0</v>
      </c>
      <c r="G105" s="2">
        <v>0</v>
      </c>
      <c r="H105" s="2">
        <v>0</v>
      </c>
      <c r="I105" s="2">
        <v>0</v>
      </c>
      <c r="J105" s="2">
        <v>0</v>
      </c>
      <c r="K105" s="2">
        <v>0</v>
      </c>
      <c r="L105" s="2">
        <v>0</v>
      </c>
      <c r="M105" s="2">
        <v>0</v>
      </c>
      <c r="N105" s="2">
        <v>0</v>
      </c>
      <c r="O105" s="2">
        <v>0</v>
      </c>
      <c r="P105" s="2">
        <v>0</v>
      </c>
      <c r="Q105" s="2">
        <v>0</v>
      </c>
      <c r="R105" s="2">
        <v>0</v>
      </c>
      <c r="S105" s="2"/>
      <c r="T105" s="2">
        <v>0</v>
      </c>
      <c r="U105" s="7">
        <v>0</v>
      </c>
      <c r="V105" s="7">
        <v>0</v>
      </c>
      <c r="W105" s="7">
        <v>0</v>
      </c>
      <c r="X105" s="7">
        <v>0</v>
      </c>
      <c r="Y105" s="7">
        <v>0</v>
      </c>
      <c r="AB105" s="7"/>
      <c r="AC105" s="7"/>
      <c r="AD105" s="7"/>
      <c r="AE105" s="7"/>
      <c r="AF105" s="7"/>
      <c r="AG105" s="7"/>
      <c r="AH105" s="7"/>
      <c r="AI105" s="7">
        <v>0</v>
      </c>
    </row>
    <row r="106" spans="1:35">
      <c r="A106" s="5">
        <v>2020</v>
      </c>
      <c r="B106" s="2" t="s">
        <v>725</v>
      </c>
      <c r="C106" s="2" t="s">
        <v>740</v>
      </c>
      <c r="D106" s="2" t="s">
        <v>675</v>
      </c>
      <c r="F106" s="2">
        <v>0</v>
      </c>
      <c r="G106" s="2">
        <v>0</v>
      </c>
      <c r="H106" s="2">
        <v>0</v>
      </c>
      <c r="I106" s="2">
        <v>0</v>
      </c>
      <c r="J106" s="2">
        <v>0</v>
      </c>
      <c r="K106" s="2">
        <v>0</v>
      </c>
      <c r="L106" s="2">
        <v>0</v>
      </c>
      <c r="M106" s="2">
        <v>0</v>
      </c>
      <c r="N106" s="2">
        <v>0</v>
      </c>
      <c r="O106" s="2">
        <v>0</v>
      </c>
      <c r="P106" s="2">
        <v>0</v>
      </c>
      <c r="Q106" s="2">
        <v>0</v>
      </c>
      <c r="R106" s="2">
        <v>0</v>
      </c>
      <c r="S106" s="2"/>
      <c r="T106" s="2">
        <v>0</v>
      </c>
      <c r="U106" s="7">
        <v>0</v>
      </c>
      <c r="V106" s="7">
        <v>0</v>
      </c>
      <c r="W106" s="7">
        <v>0</v>
      </c>
      <c r="X106" s="7">
        <v>0</v>
      </c>
      <c r="Y106" s="7">
        <v>0</v>
      </c>
      <c r="AB106" s="7"/>
      <c r="AC106" s="7"/>
      <c r="AD106" s="7"/>
      <c r="AE106" s="7"/>
      <c r="AF106" s="7"/>
      <c r="AG106" s="7"/>
      <c r="AH106" s="7"/>
      <c r="AI106" s="7">
        <v>0</v>
      </c>
    </row>
    <row r="107" spans="1:35">
      <c r="A107" s="5">
        <v>2020</v>
      </c>
      <c r="B107" s="2" t="s">
        <v>725</v>
      </c>
      <c r="C107" s="2" t="s">
        <v>741</v>
      </c>
      <c r="D107" s="2" t="s">
        <v>675</v>
      </c>
      <c r="F107" s="2">
        <v>0</v>
      </c>
      <c r="G107" s="2">
        <v>0</v>
      </c>
      <c r="H107" s="2">
        <v>0</v>
      </c>
      <c r="I107" s="2">
        <v>0</v>
      </c>
      <c r="J107" s="2">
        <v>0</v>
      </c>
      <c r="K107" s="2">
        <v>0</v>
      </c>
      <c r="L107" s="2">
        <v>0</v>
      </c>
      <c r="M107" s="2">
        <v>0</v>
      </c>
      <c r="N107" s="2">
        <v>0</v>
      </c>
      <c r="O107" s="2">
        <v>0</v>
      </c>
      <c r="P107" s="2">
        <v>0</v>
      </c>
      <c r="Q107" s="2">
        <v>0</v>
      </c>
      <c r="R107" s="2">
        <v>0</v>
      </c>
      <c r="S107" s="2"/>
      <c r="T107" s="2">
        <v>0</v>
      </c>
      <c r="U107" s="7">
        <v>0</v>
      </c>
      <c r="V107" s="7">
        <v>0</v>
      </c>
      <c r="W107" s="7">
        <v>0</v>
      </c>
      <c r="X107" s="7">
        <v>0</v>
      </c>
      <c r="Y107" s="7">
        <v>0</v>
      </c>
      <c r="AB107" s="7"/>
      <c r="AC107" s="7"/>
      <c r="AD107" s="7"/>
      <c r="AE107" s="7"/>
      <c r="AF107" s="7"/>
      <c r="AG107" s="7"/>
      <c r="AH107" s="7"/>
      <c r="AI107" s="7">
        <v>0</v>
      </c>
    </row>
    <row r="108" spans="1:35">
      <c r="A108" s="5">
        <v>2020</v>
      </c>
      <c r="B108" s="2" t="s">
        <v>725</v>
      </c>
      <c r="C108" s="2" t="s">
        <v>742</v>
      </c>
      <c r="D108" s="2" t="s">
        <v>675</v>
      </c>
      <c r="F108" s="2">
        <v>0</v>
      </c>
      <c r="G108" s="2">
        <v>0</v>
      </c>
      <c r="H108" s="2">
        <v>0</v>
      </c>
      <c r="I108" s="2">
        <v>0</v>
      </c>
      <c r="J108" s="2">
        <v>0</v>
      </c>
      <c r="K108" s="2">
        <v>0</v>
      </c>
      <c r="L108" s="2">
        <v>0</v>
      </c>
      <c r="M108" s="2">
        <v>0</v>
      </c>
      <c r="N108" s="2">
        <v>0</v>
      </c>
      <c r="O108" s="2">
        <v>0</v>
      </c>
      <c r="P108" s="2">
        <v>0</v>
      </c>
      <c r="Q108" s="2">
        <v>0</v>
      </c>
      <c r="R108" s="2">
        <v>0</v>
      </c>
      <c r="S108" s="2"/>
      <c r="T108" s="2">
        <v>0</v>
      </c>
      <c r="U108" s="7">
        <v>0</v>
      </c>
      <c r="V108" s="7">
        <v>0</v>
      </c>
      <c r="W108" s="7">
        <v>0</v>
      </c>
      <c r="X108" s="7">
        <v>0</v>
      </c>
      <c r="Y108" s="7">
        <v>0</v>
      </c>
      <c r="AB108" s="7"/>
      <c r="AC108" s="7"/>
      <c r="AD108" s="7"/>
      <c r="AE108" s="7"/>
      <c r="AF108" s="7"/>
      <c r="AG108" s="7"/>
      <c r="AH108" s="7"/>
      <c r="AI108" s="7">
        <v>0</v>
      </c>
    </row>
    <row r="109" spans="1:35">
      <c r="A109" s="5">
        <v>2020</v>
      </c>
      <c r="B109" s="2" t="s">
        <v>725</v>
      </c>
      <c r="C109" s="2" t="s">
        <v>743</v>
      </c>
      <c r="D109" s="2" t="s">
        <v>675</v>
      </c>
      <c r="F109" s="2">
        <v>0</v>
      </c>
      <c r="G109" s="2">
        <v>0</v>
      </c>
      <c r="H109" s="2">
        <v>0</v>
      </c>
      <c r="I109" s="2">
        <v>0</v>
      </c>
      <c r="J109" s="2">
        <v>0</v>
      </c>
      <c r="K109" s="2">
        <v>0</v>
      </c>
      <c r="L109" s="2">
        <v>0</v>
      </c>
      <c r="M109" s="2">
        <v>0</v>
      </c>
      <c r="N109" s="2">
        <v>0</v>
      </c>
      <c r="O109" s="2">
        <v>0</v>
      </c>
      <c r="P109" s="2">
        <v>0</v>
      </c>
      <c r="Q109" s="2">
        <v>0</v>
      </c>
      <c r="R109" s="2">
        <v>0</v>
      </c>
      <c r="S109" s="2"/>
      <c r="T109" s="2">
        <v>0</v>
      </c>
      <c r="U109" s="7">
        <v>0</v>
      </c>
      <c r="V109" s="7">
        <v>0</v>
      </c>
      <c r="W109" s="7">
        <v>0</v>
      </c>
      <c r="X109" s="7">
        <v>0</v>
      </c>
      <c r="Y109" s="7">
        <v>0</v>
      </c>
      <c r="AB109" s="7"/>
      <c r="AC109" s="7"/>
      <c r="AD109" s="7"/>
      <c r="AE109" s="7"/>
      <c r="AF109" s="7"/>
      <c r="AG109" s="7"/>
      <c r="AH109" s="7"/>
      <c r="AI109" s="7">
        <v>0</v>
      </c>
    </row>
    <row r="110" spans="1:35">
      <c r="A110" s="5">
        <v>2020</v>
      </c>
      <c r="B110" s="2" t="s">
        <v>725</v>
      </c>
      <c r="C110" s="2" t="s">
        <v>744</v>
      </c>
      <c r="D110" s="2" t="s">
        <v>675</v>
      </c>
      <c r="F110" s="2">
        <v>0</v>
      </c>
      <c r="G110" s="2">
        <v>0</v>
      </c>
      <c r="H110" s="2">
        <v>0</v>
      </c>
      <c r="I110" s="2">
        <v>0</v>
      </c>
      <c r="J110" s="2">
        <v>0</v>
      </c>
      <c r="K110" s="2">
        <v>0</v>
      </c>
      <c r="L110" s="2">
        <v>0</v>
      </c>
      <c r="M110" s="2">
        <v>0</v>
      </c>
      <c r="N110" s="2">
        <v>0</v>
      </c>
      <c r="O110" s="2">
        <v>0</v>
      </c>
      <c r="P110" s="2">
        <v>0</v>
      </c>
      <c r="Q110" s="2">
        <v>0</v>
      </c>
      <c r="R110" s="2">
        <v>0</v>
      </c>
      <c r="S110" s="2"/>
      <c r="T110" s="2">
        <v>0</v>
      </c>
      <c r="U110" s="7">
        <v>0</v>
      </c>
      <c r="V110" s="7">
        <v>0</v>
      </c>
      <c r="W110" s="7">
        <v>0</v>
      </c>
      <c r="X110" s="7">
        <v>0</v>
      </c>
      <c r="Y110" s="7">
        <v>0</v>
      </c>
      <c r="AB110" s="7"/>
      <c r="AC110" s="7"/>
      <c r="AD110" s="7"/>
      <c r="AE110" s="7"/>
      <c r="AF110" s="7"/>
      <c r="AG110" s="7"/>
      <c r="AH110" s="7"/>
      <c r="AI110" s="7">
        <v>0</v>
      </c>
    </row>
    <row r="111" spans="1:35">
      <c r="A111" s="5">
        <v>2020</v>
      </c>
      <c r="B111" s="2" t="s">
        <v>755</v>
      </c>
      <c r="C111" s="2" t="s">
        <v>745</v>
      </c>
      <c r="D111" s="2" t="s">
        <v>675</v>
      </c>
      <c r="F111" s="2">
        <v>0</v>
      </c>
      <c r="G111" s="2">
        <v>0</v>
      </c>
      <c r="H111" s="2">
        <v>0</v>
      </c>
      <c r="I111" s="2">
        <v>0</v>
      </c>
      <c r="J111" s="2">
        <v>0</v>
      </c>
      <c r="K111" s="2">
        <v>0</v>
      </c>
      <c r="L111" s="2">
        <v>0</v>
      </c>
      <c r="M111" s="2">
        <v>0</v>
      </c>
      <c r="N111" s="2">
        <v>0</v>
      </c>
      <c r="O111" s="2">
        <v>0</v>
      </c>
      <c r="P111" s="2">
        <v>0</v>
      </c>
      <c r="Q111" s="2">
        <v>0</v>
      </c>
      <c r="R111" s="2">
        <v>0</v>
      </c>
      <c r="S111" s="2"/>
      <c r="T111" s="2">
        <v>0</v>
      </c>
      <c r="U111" s="7">
        <v>0</v>
      </c>
      <c r="V111" s="7">
        <v>0</v>
      </c>
      <c r="W111" s="7">
        <v>0</v>
      </c>
      <c r="X111" s="7">
        <v>0</v>
      </c>
      <c r="Y111" s="7">
        <v>0</v>
      </c>
      <c r="AB111" s="7"/>
      <c r="AC111" s="7"/>
      <c r="AD111" s="7"/>
      <c r="AE111" s="7"/>
      <c r="AF111" s="7"/>
      <c r="AG111" s="7"/>
      <c r="AH111" s="7"/>
      <c r="AI111" s="7">
        <v>0</v>
      </c>
    </row>
    <row r="112" spans="1:35">
      <c r="A112" s="5">
        <v>2020</v>
      </c>
      <c r="B112" s="2" t="s">
        <v>755</v>
      </c>
      <c r="C112" s="2" t="s">
        <v>746</v>
      </c>
      <c r="D112" s="2" t="s">
        <v>675</v>
      </c>
      <c r="F112" s="2">
        <v>0</v>
      </c>
      <c r="G112" s="2">
        <v>0</v>
      </c>
      <c r="H112" s="2">
        <v>0</v>
      </c>
      <c r="I112" s="2">
        <v>0</v>
      </c>
      <c r="J112" s="2">
        <v>0</v>
      </c>
      <c r="K112" s="2">
        <v>0</v>
      </c>
      <c r="L112" s="2">
        <v>0</v>
      </c>
      <c r="M112" s="2">
        <v>0</v>
      </c>
      <c r="N112" s="2">
        <v>0</v>
      </c>
      <c r="O112" s="2">
        <v>0</v>
      </c>
      <c r="P112" s="2">
        <v>0</v>
      </c>
      <c r="Q112" s="2">
        <v>0</v>
      </c>
      <c r="R112" s="2">
        <v>0</v>
      </c>
      <c r="S112" s="2"/>
      <c r="T112" s="2">
        <v>0</v>
      </c>
      <c r="U112" s="7">
        <v>0</v>
      </c>
      <c r="V112" s="7">
        <v>0</v>
      </c>
      <c r="W112" s="7">
        <v>0</v>
      </c>
      <c r="X112" s="7">
        <v>0</v>
      </c>
      <c r="Y112" s="7">
        <v>0</v>
      </c>
      <c r="AB112" s="7"/>
      <c r="AC112" s="7"/>
      <c r="AD112" s="7"/>
      <c r="AE112" s="7"/>
      <c r="AF112" s="7"/>
      <c r="AG112" s="7"/>
      <c r="AH112" s="7"/>
      <c r="AI112" s="7">
        <v>0</v>
      </c>
    </row>
    <row r="113" spans="1:35">
      <c r="A113" s="5">
        <v>2020</v>
      </c>
      <c r="B113" s="2" t="s">
        <v>755</v>
      </c>
      <c r="C113" s="2" t="s">
        <v>747</v>
      </c>
      <c r="D113" s="2" t="s">
        <v>675</v>
      </c>
      <c r="F113" s="2">
        <v>0</v>
      </c>
      <c r="G113" s="2">
        <v>0</v>
      </c>
      <c r="H113" s="2">
        <v>0</v>
      </c>
      <c r="I113" s="2">
        <v>0</v>
      </c>
      <c r="J113" s="2">
        <v>0</v>
      </c>
      <c r="K113" s="2">
        <v>0</v>
      </c>
      <c r="L113" s="2">
        <v>0</v>
      </c>
      <c r="M113" s="2">
        <v>0</v>
      </c>
      <c r="N113" s="2">
        <v>0</v>
      </c>
      <c r="O113" s="2">
        <v>0</v>
      </c>
      <c r="P113" s="2">
        <v>0</v>
      </c>
      <c r="Q113" s="2">
        <v>0</v>
      </c>
      <c r="R113" s="2">
        <v>0</v>
      </c>
      <c r="S113" s="2"/>
      <c r="T113" s="2">
        <v>0</v>
      </c>
      <c r="U113" s="7">
        <v>0</v>
      </c>
      <c r="V113" s="7">
        <v>0</v>
      </c>
      <c r="W113" s="7">
        <v>0</v>
      </c>
      <c r="X113" s="7">
        <v>0</v>
      </c>
      <c r="Y113" s="7">
        <v>0</v>
      </c>
      <c r="AB113" s="7"/>
      <c r="AC113" s="7"/>
      <c r="AD113" s="7"/>
      <c r="AE113" s="7"/>
      <c r="AF113" s="7"/>
      <c r="AG113" s="7"/>
      <c r="AH113" s="7"/>
      <c r="AI113" s="7">
        <v>0</v>
      </c>
    </row>
    <row r="114" spans="1:35">
      <c r="A114" s="5">
        <v>2020</v>
      </c>
      <c r="B114" s="2" t="s">
        <v>755</v>
      </c>
      <c r="C114" s="2" t="s">
        <v>748</v>
      </c>
      <c r="D114" s="2" t="s">
        <v>675</v>
      </c>
      <c r="F114" s="2">
        <v>0</v>
      </c>
      <c r="G114" s="2">
        <v>0</v>
      </c>
      <c r="H114" s="2">
        <v>0</v>
      </c>
      <c r="I114" s="2">
        <v>0</v>
      </c>
      <c r="J114" s="2">
        <v>0</v>
      </c>
      <c r="K114" s="2">
        <v>0</v>
      </c>
      <c r="L114" s="2">
        <v>0</v>
      </c>
      <c r="M114" s="2">
        <v>0</v>
      </c>
      <c r="N114" s="2">
        <v>0</v>
      </c>
      <c r="O114" s="2">
        <v>0</v>
      </c>
      <c r="P114" s="2">
        <v>0</v>
      </c>
      <c r="Q114" s="2">
        <v>0</v>
      </c>
      <c r="R114" s="2">
        <v>0</v>
      </c>
      <c r="S114" s="2"/>
      <c r="T114" s="2">
        <v>0</v>
      </c>
      <c r="U114" s="7">
        <v>0</v>
      </c>
      <c r="V114" s="7">
        <v>0</v>
      </c>
      <c r="W114" s="7">
        <v>0</v>
      </c>
      <c r="X114" s="7">
        <v>0</v>
      </c>
      <c r="Y114" s="7">
        <v>0</v>
      </c>
      <c r="AB114" s="7"/>
      <c r="AC114" s="7"/>
      <c r="AD114" s="7"/>
      <c r="AE114" s="7"/>
      <c r="AF114" s="7"/>
      <c r="AG114" s="7"/>
      <c r="AH114" s="7"/>
      <c r="AI114" s="7">
        <v>0</v>
      </c>
    </row>
    <row r="115" spans="1:35">
      <c r="A115" s="5">
        <v>2020</v>
      </c>
      <c r="B115" s="2" t="s">
        <v>755</v>
      </c>
      <c r="C115" s="2" t="s">
        <v>749</v>
      </c>
      <c r="D115" s="2" t="s">
        <v>675</v>
      </c>
      <c r="F115" s="2">
        <v>0</v>
      </c>
      <c r="G115" s="2">
        <v>0</v>
      </c>
      <c r="H115" s="2">
        <v>0</v>
      </c>
      <c r="I115" s="2">
        <v>0</v>
      </c>
      <c r="J115" s="2">
        <v>0</v>
      </c>
      <c r="K115" s="2">
        <v>0</v>
      </c>
      <c r="L115" s="2">
        <v>0</v>
      </c>
      <c r="M115" s="2">
        <v>0</v>
      </c>
      <c r="N115" s="2">
        <v>0</v>
      </c>
      <c r="O115" s="2">
        <v>0</v>
      </c>
      <c r="P115" s="2">
        <v>0</v>
      </c>
      <c r="Q115" s="2">
        <v>0</v>
      </c>
      <c r="R115" s="2">
        <v>0</v>
      </c>
      <c r="S115" s="2"/>
      <c r="T115" s="2">
        <v>0</v>
      </c>
      <c r="U115" s="7">
        <v>0</v>
      </c>
      <c r="V115" s="7">
        <v>0</v>
      </c>
      <c r="W115" s="7">
        <v>0</v>
      </c>
      <c r="X115" s="7">
        <v>0</v>
      </c>
      <c r="Y115" s="7">
        <v>0</v>
      </c>
      <c r="AB115" s="7"/>
      <c r="AC115" s="7"/>
      <c r="AD115" s="7"/>
      <c r="AE115" s="7"/>
      <c r="AF115" s="7"/>
      <c r="AG115" s="7"/>
      <c r="AH115" s="7"/>
      <c r="AI115" s="7">
        <v>0</v>
      </c>
    </row>
    <row r="116" spans="1:35">
      <c r="A116" s="5">
        <v>2020</v>
      </c>
      <c r="B116" s="2" t="s">
        <v>755</v>
      </c>
      <c r="C116" s="2" t="s">
        <v>750</v>
      </c>
      <c r="D116" s="2" t="s">
        <v>675</v>
      </c>
      <c r="F116" s="2">
        <v>0</v>
      </c>
      <c r="G116" s="2">
        <v>0</v>
      </c>
      <c r="H116" s="2">
        <v>0</v>
      </c>
      <c r="I116" s="2">
        <v>0</v>
      </c>
      <c r="J116" s="2">
        <v>0</v>
      </c>
      <c r="K116" s="2">
        <v>0</v>
      </c>
      <c r="L116" s="2">
        <v>0</v>
      </c>
      <c r="M116" s="2">
        <v>0</v>
      </c>
      <c r="N116" s="2">
        <v>0</v>
      </c>
      <c r="O116" s="2">
        <v>0</v>
      </c>
      <c r="P116" s="2">
        <v>0</v>
      </c>
      <c r="Q116" s="2">
        <v>0</v>
      </c>
      <c r="R116" s="2">
        <v>0</v>
      </c>
      <c r="S116" s="2"/>
      <c r="T116" s="2">
        <v>0</v>
      </c>
      <c r="U116" s="7">
        <v>0</v>
      </c>
      <c r="V116" s="7">
        <v>0</v>
      </c>
      <c r="W116" s="7">
        <v>0</v>
      </c>
      <c r="X116" s="7">
        <v>0</v>
      </c>
      <c r="Y116" s="7">
        <v>0</v>
      </c>
      <c r="AB116" s="7"/>
      <c r="AC116" s="7"/>
      <c r="AD116" s="7"/>
      <c r="AE116" s="7"/>
      <c r="AF116" s="7"/>
      <c r="AG116" s="7"/>
      <c r="AH116" s="7"/>
      <c r="AI116" s="7">
        <v>0</v>
      </c>
    </row>
    <row r="117" spans="1:35">
      <c r="A117" s="5">
        <v>2020</v>
      </c>
      <c r="B117" s="2" t="s">
        <v>755</v>
      </c>
      <c r="C117" s="2" t="s">
        <v>751</v>
      </c>
      <c r="D117" s="2" t="s">
        <v>675</v>
      </c>
      <c r="E117" s="2">
        <v>86026</v>
      </c>
      <c r="F117" s="2">
        <v>0</v>
      </c>
      <c r="G117" s="2">
        <v>0</v>
      </c>
      <c r="H117" s="2">
        <v>0</v>
      </c>
      <c r="I117" s="2">
        <v>0</v>
      </c>
      <c r="J117" s="2">
        <v>0</v>
      </c>
      <c r="K117" s="2">
        <v>0</v>
      </c>
      <c r="L117" s="2">
        <v>0</v>
      </c>
      <c r="M117" s="2">
        <v>0</v>
      </c>
      <c r="N117" s="2">
        <v>0</v>
      </c>
      <c r="O117" s="2">
        <v>0</v>
      </c>
      <c r="P117" s="2">
        <v>0</v>
      </c>
      <c r="Q117" s="2">
        <v>0</v>
      </c>
      <c r="R117" s="2">
        <v>0</v>
      </c>
      <c r="S117" s="2"/>
      <c r="T117" s="2">
        <v>0</v>
      </c>
      <c r="U117" s="7">
        <v>0</v>
      </c>
      <c r="V117" s="7">
        <v>0</v>
      </c>
      <c r="W117" s="7">
        <v>0</v>
      </c>
      <c r="X117" s="7">
        <v>0</v>
      </c>
      <c r="Y117" s="7">
        <v>0</v>
      </c>
      <c r="AB117" s="7"/>
      <c r="AC117" s="7"/>
      <c r="AD117" s="7"/>
      <c r="AE117" s="7"/>
      <c r="AF117" s="7"/>
      <c r="AG117" s="7"/>
      <c r="AH117" s="7"/>
      <c r="AI117" s="7">
        <v>0</v>
      </c>
    </row>
    <row r="118" spans="1:35">
      <c r="A118" s="5">
        <v>2020</v>
      </c>
      <c r="B118" s="2" t="s">
        <v>724</v>
      </c>
      <c r="C118" s="2" t="s">
        <v>726</v>
      </c>
      <c r="D118" s="2" t="s">
        <v>676</v>
      </c>
      <c r="E118" s="2">
        <v>15616915</v>
      </c>
      <c r="F118" s="2">
        <v>0</v>
      </c>
      <c r="G118" s="2">
        <v>3127905</v>
      </c>
      <c r="H118" s="2">
        <v>0</v>
      </c>
      <c r="I118" s="2">
        <v>0</v>
      </c>
      <c r="J118" s="2">
        <v>0</v>
      </c>
      <c r="K118" s="2">
        <v>0</v>
      </c>
      <c r="L118" s="2">
        <v>0</v>
      </c>
      <c r="M118" s="2">
        <v>0</v>
      </c>
      <c r="N118" s="2">
        <v>0</v>
      </c>
      <c r="O118" s="2">
        <v>0</v>
      </c>
      <c r="P118" s="2">
        <v>0</v>
      </c>
      <c r="Q118" s="2">
        <v>0</v>
      </c>
      <c r="R118" s="2">
        <v>0</v>
      </c>
      <c r="S118" s="2"/>
      <c r="T118" s="2">
        <v>0</v>
      </c>
      <c r="U118" s="7">
        <v>0</v>
      </c>
      <c r="V118" s="7">
        <v>0</v>
      </c>
      <c r="W118" s="7">
        <v>0</v>
      </c>
      <c r="X118" s="7">
        <v>0</v>
      </c>
      <c r="Y118" s="7">
        <v>0</v>
      </c>
      <c r="AB118" s="7"/>
      <c r="AC118" s="7"/>
      <c r="AD118" s="7"/>
      <c r="AE118" s="7"/>
      <c r="AF118" s="7"/>
      <c r="AG118" s="7"/>
      <c r="AH118" s="7"/>
      <c r="AI118" s="7">
        <v>0</v>
      </c>
    </row>
    <row r="119" spans="1:35">
      <c r="A119" s="5">
        <v>2020</v>
      </c>
      <c r="B119" s="2" t="s">
        <v>724</v>
      </c>
      <c r="C119" s="2" t="s">
        <v>727</v>
      </c>
      <c r="D119" s="2" t="s">
        <v>676</v>
      </c>
      <c r="F119" s="2">
        <v>9760613</v>
      </c>
      <c r="G119" s="2">
        <v>4337908</v>
      </c>
      <c r="H119" s="2">
        <v>0</v>
      </c>
      <c r="I119" s="2">
        <v>0</v>
      </c>
      <c r="J119" s="2">
        <v>0</v>
      </c>
      <c r="K119" s="2">
        <v>0</v>
      </c>
      <c r="L119" s="2">
        <v>0</v>
      </c>
      <c r="M119" s="2">
        <v>0</v>
      </c>
      <c r="N119" s="2">
        <v>0</v>
      </c>
      <c r="O119" s="2">
        <v>0</v>
      </c>
      <c r="P119" s="2">
        <v>0</v>
      </c>
      <c r="Q119" s="2">
        <v>0</v>
      </c>
      <c r="R119" s="2">
        <v>0</v>
      </c>
      <c r="S119" s="2"/>
      <c r="T119" s="2">
        <v>0</v>
      </c>
      <c r="U119" s="7">
        <v>0</v>
      </c>
      <c r="V119" s="7">
        <v>0</v>
      </c>
      <c r="W119" s="7">
        <v>0</v>
      </c>
      <c r="X119" s="7">
        <v>0</v>
      </c>
      <c r="Y119" s="7">
        <v>0</v>
      </c>
      <c r="AB119" s="7"/>
      <c r="AC119" s="7"/>
      <c r="AD119" s="7"/>
      <c r="AE119" s="7"/>
      <c r="AF119" s="7"/>
      <c r="AG119" s="7"/>
      <c r="AH119" s="7"/>
      <c r="AI119" s="7">
        <v>0</v>
      </c>
    </row>
    <row r="120" spans="1:35">
      <c r="A120" s="5">
        <v>2020</v>
      </c>
      <c r="B120" s="2" t="s">
        <v>724</v>
      </c>
      <c r="C120" s="2" t="s">
        <v>728</v>
      </c>
      <c r="D120" s="2" t="s">
        <v>676</v>
      </c>
      <c r="E120" s="2">
        <v>17450000</v>
      </c>
      <c r="F120" s="2">
        <v>0</v>
      </c>
      <c r="G120" s="2">
        <v>5495234</v>
      </c>
      <c r="H120" s="2">
        <v>0</v>
      </c>
      <c r="I120" s="2">
        <v>0</v>
      </c>
      <c r="J120" s="2">
        <v>0</v>
      </c>
      <c r="K120" s="2">
        <v>0</v>
      </c>
      <c r="L120" s="2">
        <v>0</v>
      </c>
      <c r="M120" s="2">
        <v>0</v>
      </c>
      <c r="N120" s="2">
        <v>0</v>
      </c>
      <c r="O120" s="2">
        <v>0</v>
      </c>
      <c r="P120" s="2">
        <v>0</v>
      </c>
      <c r="Q120" s="2">
        <v>0</v>
      </c>
      <c r="R120" s="2">
        <v>0</v>
      </c>
      <c r="S120" s="2"/>
      <c r="T120" s="2">
        <v>0</v>
      </c>
      <c r="U120" s="7">
        <v>0</v>
      </c>
      <c r="V120" s="7">
        <v>0</v>
      </c>
      <c r="W120" s="7">
        <v>0</v>
      </c>
      <c r="X120" s="7">
        <v>0</v>
      </c>
      <c r="Y120" s="7">
        <v>0</v>
      </c>
      <c r="AB120" s="7"/>
      <c r="AC120" s="7"/>
      <c r="AD120" s="7"/>
      <c r="AE120" s="7"/>
      <c r="AF120" s="7"/>
      <c r="AG120" s="7"/>
      <c r="AH120" s="7"/>
      <c r="AI120" s="7">
        <v>0</v>
      </c>
    </row>
    <row r="121" spans="1:35">
      <c r="A121" s="5">
        <v>2020</v>
      </c>
      <c r="B121" s="2" t="s">
        <v>724</v>
      </c>
      <c r="C121" s="2" t="s">
        <v>729</v>
      </c>
      <c r="D121" s="2" t="s">
        <v>676</v>
      </c>
      <c r="F121" s="2">
        <v>0</v>
      </c>
      <c r="G121" s="2">
        <v>4792170</v>
      </c>
      <c r="H121" s="2">
        <v>0</v>
      </c>
      <c r="I121" s="2">
        <v>0</v>
      </c>
      <c r="J121" s="2">
        <v>0</v>
      </c>
      <c r="K121" s="2">
        <v>0</v>
      </c>
      <c r="L121" s="2">
        <v>0</v>
      </c>
      <c r="M121" s="2">
        <v>0</v>
      </c>
      <c r="N121" s="2">
        <v>0</v>
      </c>
      <c r="O121" s="2">
        <v>0</v>
      </c>
      <c r="P121" s="2">
        <v>0</v>
      </c>
      <c r="Q121" s="2">
        <v>0</v>
      </c>
      <c r="R121" s="2">
        <v>0</v>
      </c>
      <c r="S121" s="2"/>
      <c r="T121" s="2">
        <v>0</v>
      </c>
      <c r="U121" s="7">
        <v>0</v>
      </c>
      <c r="V121" s="7">
        <v>0</v>
      </c>
      <c r="W121" s="7">
        <v>0</v>
      </c>
      <c r="X121" s="7">
        <v>0</v>
      </c>
      <c r="Y121" s="7">
        <v>0</v>
      </c>
      <c r="AB121" s="7"/>
      <c r="AC121" s="7"/>
      <c r="AD121" s="7"/>
      <c r="AE121" s="7"/>
      <c r="AF121" s="7"/>
      <c r="AG121" s="7"/>
      <c r="AH121" s="7"/>
      <c r="AI121" s="7">
        <v>0</v>
      </c>
    </row>
    <row r="122" spans="1:35">
      <c r="A122" s="5">
        <v>2020</v>
      </c>
      <c r="B122" s="2" t="s">
        <v>724</v>
      </c>
      <c r="C122" s="2" t="s">
        <v>730</v>
      </c>
      <c r="D122" s="2" t="s">
        <v>676</v>
      </c>
      <c r="E122" s="2">
        <v>5520031</v>
      </c>
      <c r="F122" s="2">
        <v>0</v>
      </c>
      <c r="G122" s="2">
        <v>0</v>
      </c>
      <c r="H122" s="2">
        <v>0</v>
      </c>
      <c r="I122" s="2">
        <v>0</v>
      </c>
      <c r="J122" s="2">
        <v>0</v>
      </c>
      <c r="K122" s="2">
        <v>0</v>
      </c>
      <c r="L122" s="2">
        <v>0</v>
      </c>
      <c r="M122" s="2">
        <v>0</v>
      </c>
      <c r="N122" s="2">
        <v>0</v>
      </c>
      <c r="O122" s="2">
        <v>0</v>
      </c>
      <c r="P122" s="2">
        <v>0</v>
      </c>
      <c r="Q122" s="2">
        <v>0</v>
      </c>
      <c r="R122" s="2">
        <v>0</v>
      </c>
      <c r="S122" s="2"/>
      <c r="T122" s="2">
        <v>0</v>
      </c>
      <c r="U122" s="7">
        <v>0</v>
      </c>
      <c r="V122" s="7">
        <v>0</v>
      </c>
      <c r="W122" s="7">
        <v>0</v>
      </c>
      <c r="X122" s="7">
        <v>0</v>
      </c>
      <c r="Y122" s="7">
        <v>0</v>
      </c>
      <c r="AB122" s="7"/>
      <c r="AC122" s="7"/>
      <c r="AD122" s="7"/>
      <c r="AE122" s="7"/>
      <c r="AF122" s="7"/>
      <c r="AG122" s="7"/>
      <c r="AH122" s="7"/>
      <c r="AI122" s="7">
        <v>0</v>
      </c>
    </row>
    <row r="123" spans="1:35">
      <c r="A123" s="5">
        <v>2020</v>
      </c>
      <c r="B123" s="2" t="s">
        <v>724</v>
      </c>
      <c r="C123" s="2" t="s">
        <v>731</v>
      </c>
      <c r="D123" s="2" t="s">
        <v>676</v>
      </c>
      <c r="F123" s="2">
        <v>0</v>
      </c>
      <c r="G123" s="2">
        <v>0</v>
      </c>
      <c r="H123" s="2">
        <v>0</v>
      </c>
      <c r="I123" s="2">
        <v>0</v>
      </c>
      <c r="J123" s="2">
        <v>0</v>
      </c>
      <c r="K123" s="2">
        <v>0</v>
      </c>
      <c r="L123" s="2">
        <v>0</v>
      </c>
      <c r="M123" s="2">
        <v>0</v>
      </c>
      <c r="N123" s="2">
        <v>0</v>
      </c>
      <c r="O123" s="2">
        <v>0</v>
      </c>
      <c r="P123" s="2">
        <v>0</v>
      </c>
      <c r="Q123" s="2">
        <v>0</v>
      </c>
      <c r="R123" s="2">
        <v>0</v>
      </c>
      <c r="S123" s="2"/>
      <c r="T123" s="2">
        <v>0</v>
      </c>
      <c r="U123" s="7">
        <v>0</v>
      </c>
      <c r="V123" s="7">
        <v>0</v>
      </c>
      <c r="W123" s="7">
        <v>0</v>
      </c>
      <c r="X123" s="7">
        <v>0</v>
      </c>
      <c r="Y123" s="7">
        <v>0</v>
      </c>
      <c r="AB123" s="7"/>
      <c r="AC123" s="7"/>
      <c r="AD123" s="7"/>
      <c r="AE123" s="7"/>
      <c r="AF123" s="7"/>
      <c r="AG123" s="7"/>
      <c r="AH123" s="7"/>
      <c r="AI123" s="7">
        <v>0</v>
      </c>
    </row>
    <row r="124" spans="1:35">
      <c r="A124" s="5">
        <v>2020</v>
      </c>
      <c r="B124" s="2" t="s">
        <v>724</v>
      </c>
      <c r="C124" s="2" t="s">
        <v>732</v>
      </c>
      <c r="D124" s="2" t="s">
        <v>676</v>
      </c>
      <c r="E124" s="2">
        <v>8742128</v>
      </c>
      <c r="F124" s="2">
        <v>8519000</v>
      </c>
      <c r="G124" s="2">
        <v>10685800</v>
      </c>
      <c r="H124" s="2">
        <v>0</v>
      </c>
      <c r="I124" s="2">
        <v>0</v>
      </c>
      <c r="J124" s="2">
        <v>0</v>
      </c>
      <c r="K124" s="2">
        <v>0</v>
      </c>
      <c r="L124" s="2">
        <v>0</v>
      </c>
      <c r="M124" s="2">
        <v>0</v>
      </c>
      <c r="N124" s="2">
        <v>0</v>
      </c>
      <c r="O124" s="2">
        <v>0</v>
      </c>
      <c r="P124" s="2">
        <v>0</v>
      </c>
      <c r="Q124" s="2">
        <v>0</v>
      </c>
      <c r="R124" s="2">
        <v>0</v>
      </c>
      <c r="S124" s="2"/>
      <c r="T124" s="2">
        <v>0</v>
      </c>
      <c r="U124" s="7">
        <v>0</v>
      </c>
      <c r="V124" s="7">
        <v>0</v>
      </c>
      <c r="W124" s="7">
        <v>0</v>
      </c>
      <c r="X124" s="7">
        <v>0</v>
      </c>
      <c r="Y124" s="7">
        <v>0</v>
      </c>
      <c r="AB124" s="7"/>
      <c r="AC124" s="7"/>
      <c r="AD124" s="7"/>
      <c r="AE124" s="7"/>
      <c r="AF124" s="7"/>
      <c r="AG124" s="7"/>
      <c r="AH124" s="7"/>
      <c r="AI124" s="7">
        <v>0</v>
      </c>
    </row>
    <row r="125" spans="1:35">
      <c r="A125" s="5">
        <v>2020</v>
      </c>
      <c r="B125" s="2" t="s">
        <v>724</v>
      </c>
      <c r="C125" s="2" t="s">
        <v>733</v>
      </c>
      <c r="D125" s="2" t="s">
        <v>676</v>
      </c>
      <c r="F125" s="2">
        <v>0</v>
      </c>
      <c r="G125" s="2">
        <v>6155027</v>
      </c>
      <c r="H125" s="2">
        <v>0</v>
      </c>
      <c r="I125" s="2">
        <v>0</v>
      </c>
      <c r="J125" s="2">
        <v>0</v>
      </c>
      <c r="K125" s="2">
        <v>0</v>
      </c>
      <c r="L125" s="2">
        <v>0</v>
      </c>
      <c r="M125" s="2">
        <v>0</v>
      </c>
      <c r="N125" s="2">
        <v>0</v>
      </c>
      <c r="O125" s="2">
        <v>0</v>
      </c>
      <c r="P125" s="2">
        <v>0</v>
      </c>
      <c r="Q125" s="2">
        <v>0</v>
      </c>
      <c r="R125" s="2">
        <v>0</v>
      </c>
      <c r="S125" s="2"/>
      <c r="T125" s="2">
        <v>0</v>
      </c>
      <c r="U125" s="7">
        <v>0</v>
      </c>
      <c r="V125" s="7">
        <v>0</v>
      </c>
      <c r="W125" s="7">
        <v>0</v>
      </c>
      <c r="X125" s="7">
        <v>0</v>
      </c>
      <c r="Y125" s="7">
        <v>0</v>
      </c>
      <c r="AB125" s="7"/>
      <c r="AC125" s="7"/>
      <c r="AD125" s="7"/>
      <c r="AE125" s="7"/>
      <c r="AF125" s="7"/>
      <c r="AG125" s="7"/>
      <c r="AH125" s="7"/>
      <c r="AI125" s="7">
        <v>0</v>
      </c>
    </row>
    <row r="126" spans="1:35">
      <c r="A126" s="5">
        <v>2020</v>
      </c>
      <c r="B126" s="2" t="s">
        <v>754</v>
      </c>
      <c r="C126" s="2" t="s">
        <v>752</v>
      </c>
      <c r="D126" s="2" t="s">
        <v>676</v>
      </c>
      <c r="F126" s="2">
        <v>13212981</v>
      </c>
      <c r="G126" s="2">
        <v>3684618</v>
      </c>
      <c r="H126" s="2">
        <v>0</v>
      </c>
      <c r="I126" s="2">
        <v>0</v>
      </c>
      <c r="J126" s="2">
        <v>0</v>
      </c>
      <c r="K126" s="2">
        <v>0</v>
      </c>
      <c r="L126" s="2">
        <v>0</v>
      </c>
      <c r="M126" s="2">
        <v>0</v>
      </c>
      <c r="N126" s="2">
        <v>0</v>
      </c>
      <c r="O126" s="2">
        <v>0</v>
      </c>
      <c r="P126" s="2">
        <v>0</v>
      </c>
      <c r="Q126" s="2">
        <v>0</v>
      </c>
      <c r="R126" s="2">
        <v>0</v>
      </c>
      <c r="S126" s="2"/>
      <c r="T126" s="2">
        <v>0</v>
      </c>
      <c r="U126" s="7">
        <v>0</v>
      </c>
      <c r="V126" s="7">
        <v>0</v>
      </c>
      <c r="W126" s="7">
        <v>0</v>
      </c>
      <c r="X126" s="7">
        <v>0</v>
      </c>
      <c r="Y126" s="7">
        <v>0</v>
      </c>
      <c r="AB126" s="7"/>
      <c r="AC126" s="7"/>
      <c r="AD126" s="7"/>
      <c r="AE126" s="7"/>
      <c r="AF126" s="7"/>
      <c r="AG126" s="7"/>
      <c r="AH126" s="7"/>
      <c r="AI126" s="7">
        <v>0</v>
      </c>
    </row>
    <row r="127" spans="1:35">
      <c r="A127" s="5">
        <v>2020</v>
      </c>
      <c r="B127" s="2" t="s">
        <v>754</v>
      </c>
      <c r="C127" s="2" t="s">
        <v>549</v>
      </c>
      <c r="D127" s="2" t="s">
        <v>676</v>
      </c>
      <c r="E127" s="2">
        <v>12911524</v>
      </c>
      <c r="F127" s="2">
        <v>0</v>
      </c>
      <c r="G127" s="2">
        <v>1553999</v>
      </c>
      <c r="H127" s="2">
        <v>0</v>
      </c>
      <c r="I127" s="2">
        <v>0</v>
      </c>
      <c r="J127" s="2">
        <v>0</v>
      </c>
      <c r="K127" s="2">
        <v>0</v>
      </c>
      <c r="L127" s="2">
        <v>0</v>
      </c>
      <c r="M127" s="2">
        <v>0</v>
      </c>
      <c r="N127" s="2">
        <v>0</v>
      </c>
      <c r="O127" s="2">
        <v>0</v>
      </c>
      <c r="P127" s="2">
        <v>0</v>
      </c>
      <c r="Q127" s="2">
        <v>0</v>
      </c>
      <c r="R127" s="2">
        <v>0</v>
      </c>
      <c r="S127" s="2"/>
      <c r="T127" s="2">
        <v>0</v>
      </c>
      <c r="U127" s="7">
        <v>0</v>
      </c>
      <c r="V127" s="7">
        <v>0</v>
      </c>
      <c r="W127" s="7">
        <v>0</v>
      </c>
      <c r="X127" s="7">
        <v>0</v>
      </c>
      <c r="Y127" s="7">
        <v>0</v>
      </c>
      <c r="AB127" s="7"/>
      <c r="AC127" s="7"/>
      <c r="AD127" s="7"/>
      <c r="AE127" s="7"/>
      <c r="AF127" s="7"/>
      <c r="AG127" s="7"/>
      <c r="AH127" s="7"/>
      <c r="AI127" s="7">
        <v>0</v>
      </c>
    </row>
    <row r="128" spans="1:35">
      <c r="A128" s="5">
        <v>2020</v>
      </c>
      <c r="B128" s="2" t="s">
        <v>754</v>
      </c>
      <c r="C128" s="2" t="s">
        <v>734</v>
      </c>
      <c r="D128" s="2" t="s">
        <v>676</v>
      </c>
      <c r="F128" s="2">
        <v>0</v>
      </c>
      <c r="G128" s="2">
        <v>5997459</v>
      </c>
      <c r="H128" s="2">
        <v>0</v>
      </c>
      <c r="I128" s="2">
        <v>0</v>
      </c>
      <c r="J128" s="2">
        <v>0</v>
      </c>
      <c r="K128" s="2">
        <v>0</v>
      </c>
      <c r="L128" s="2">
        <v>0</v>
      </c>
      <c r="M128" s="2">
        <v>0</v>
      </c>
      <c r="N128" s="2">
        <v>0</v>
      </c>
      <c r="O128" s="2">
        <v>0</v>
      </c>
      <c r="P128" s="2">
        <v>0</v>
      </c>
      <c r="Q128" s="2">
        <v>0</v>
      </c>
      <c r="R128" s="2">
        <v>0</v>
      </c>
      <c r="S128" s="2"/>
      <c r="T128" s="2">
        <v>0</v>
      </c>
      <c r="U128" s="7">
        <v>0</v>
      </c>
      <c r="V128" s="7">
        <v>0</v>
      </c>
      <c r="W128" s="7">
        <v>0</v>
      </c>
      <c r="X128" s="7">
        <v>0</v>
      </c>
      <c r="Y128" s="7">
        <v>0</v>
      </c>
      <c r="AB128" s="7"/>
      <c r="AC128" s="7"/>
      <c r="AD128" s="7"/>
      <c r="AE128" s="7"/>
      <c r="AF128" s="7"/>
      <c r="AG128" s="7"/>
      <c r="AH128" s="7"/>
      <c r="AI128" s="7">
        <v>0</v>
      </c>
    </row>
    <row r="129" spans="1:35">
      <c r="A129" s="5">
        <v>2020</v>
      </c>
      <c r="B129" s="2" t="s">
        <v>754</v>
      </c>
      <c r="C129" s="2" t="s">
        <v>735</v>
      </c>
      <c r="D129" s="2" t="s">
        <v>676</v>
      </c>
      <c r="F129" s="2">
        <v>0</v>
      </c>
      <c r="G129" s="2">
        <v>0</v>
      </c>
      <c r="H129" s="2">
        <v>0</v>
      </c>
      <c r="I129" s="2">
        <v>0</v>
      </c>
      <c r="J129" s="2">
        <v>0</v>
      </c>
      <c r="K129" s="2">
        <v>0</v>
      </c>
      <c r="L129" s="2">
        <v>0</v>
      </c>
      <c r="M129" s="2">
        <v>0</v>
      </c>
      <c r="N129" s="2">
        <v>0</v>
      </c>
      <c r="O129" s="2">
        <v>0</v>
      </c>
      <c r="P129" s="2">
        <v>0</v>
      </c>
      <c r="Q129" s="2">
        <v>0</v>
      </c>
      <c r="R129" s="2">
        <v>0</v>
      </c>
      <c r="S129" s="2"/>
      <c r="T129" s="2">
        <v>0</v>
      </c>
      <c r="U129" s="7">
        <v>0</v>
      </c>
      <c r="V129" s="7">
        <v>0</v>
      </c>
      <c r="W129" s="7">
        <v>0</v>
      </c>
      <c r="X129" s="7">
        <v>0</v>
      </c>
      <c r="Y129" s="7">
        <v>0</v>
      </c>
      <c r="AB129" s="7"/>
      <c r="AC129" s="7"/>
      <c r="AD129" s="7"/>
      <c r="AE129" s="7"/>
      <c r="AF129" s="7"/>
      <c r="AG129" s="7"/>
      <c r="AH129" s="7"/>
      <c r="AI129" s="7">
        <v>0</v>
      </c>
    </row>
    <row r="130" spans="1:35">
      <c r="A130" s="5">
        <v>2020</v>
      </c>
      <c r="B130" s="2" t="s">
        <v>754</v>
      </c>
      <c r="C130" s="2" t="s">
        <v>736</v>
      </c>
      <c r="D130" s="2" t="s">
        <v>676</v>
      </c>
      <c r="E130" s="2">
        <v>15415438</v>
      </c>
      <c r="F130" s="2">
        <v>9839736</v>
      </c>
      <c r="G130" s="2">
        <v>5781463</v>
      </c>
      <c r="H130" s="2">
        <v>0</v>
      </c>
      <c r="I130" s="2">
        <v>0</v>
      </c>
      <c r="J130" s="2">
        <v>0</v>
      </c>
      <c r="K130" s="2">
        <v>0</v>
      </c>
      <c r="L130" s="2">
        <v>0</v>
      </c>
      <c r="M130" s="2">
        <v>0</v>
      </c>
      <c r="N130" s="2">
        <v>0</v>
      </c>
      <c r="O130" s="2">
        <v>0</v>
      </c>
      <c r="P130" s="2">
        <v>0</v>
      </c>
      <c r="Q130" s="2">
        <v>0</v>
      </c>
      <c r="R130" s="2">
        <v>0</v>
      </c>
      <c r="S130" s="2"/>
      <c r="T130" s="2">
        <v>0</v>
      </c>
      <c r="U130" s="7">
        <v>0</v>
      </c>
      <c r="V130" s="7">
        <v>0</v>
      </c>
      <c r="W130" s="7">
        <v>0</v>
      </c>
      <c r="X130" s="7">
        <v>0</v>
      </c>
      <c r="Y130" s="7">
        <v>0</v>
      </c>
      <c r="AB130" s="7"/>
      <c r="AC130" s="7"/>
      <c r="AD130" s="7"/>
      <c r="AE130" s="7"/>
      <c r="AF130" s="7"/>
      <c r="AG130" s="7"/>
      <c r="AH130" s="7"/>
      <c r="AI130" s="7">
        <v>0</v>
      </c>
    </row>
    <row r="131" spans="1:35">
      <c r="A131" s="5">
        <v>2020</v>
      </c>
      <c r="B131" s="2" t="s">
        <v>754</v>
      </c>
      <c r="C131" s="2" t="s">
        <v>753</v>
      </c>
      <c r="D131" s="2" t="s">
        <v>676</v>
      </c>
      <c r="F131" s="2">
        <v>0</v>
      </c>
      <c r="G131" s="2">
        <v>7500000</v>
      </c>
      <c r="H131" s="2">
        <v>0</v>
      </c>
      <c r="I131" s="2">
        <v>0</v>
      </c>
      <c r="J131" s="2">
        <v>0</v>
      </c>
      <c r="K131" s="2">
        <v>0</v>
      </c>
      <c r="L131" s="2">
        <v>0</v>
      </c>
      <c r="M131" s="2">
        <v>0</v>
      </c>
      <c r="N131" s="2">
        <v>0</v>
      </c>
      <c r="O131" s="2">
        <v>0</v>
      </c>
      <c r="P131" s="2">
        <v>0</v>
      </c>
      <c r="Q131" s="2">
        <v>0</v>
      </c>
      <c r="R131" s="2">
        <v>0</v>
      </c>
      <c r="S131" s="2"/>
      <c r="T131" s="2">
        <v>0</v>
      </c>
      <c r="U131" s="7">
        <v>0</v>
      </c>
      <c r="V131" s="7">
        <v>0</v>
      </c>
      <c r="W131" s="7">
        <v>0</v>
      </c>
      <c r="X131" s="7">
        <v>0</v>
      </c>
      <c r="Y131" s="7">
        <v>0</v>
      </c>
      <c r="AB131" s="7"/>
      <c r="AC131" s="7"/>
      <c r="AD131" s="7"/>
      <c r="AE131" s="7"/>
      <c r="AF131" s="7"/>
      <c r="AG131" s="7"/>
      <c r="AH131" s="7"/>
      <c r="AI131" s="7">
        <v>0</v>
      </c>
    </row>
    <row r="132" spans="1:35">
      <c r="A132" s="5">
        <v>2020</v>
      </c>
      <c r="B132" s="2" t="s">
        <v>754</v>
      </c>
      <c r="C132" s="2" t="s">
        <v>737</v>
      </c>
      <c r="D132" s="2" t="s">
        <v>676</v>
      </c>
      <c r="F132" s="2">
        <v>0</v>
      </c>
      <c r="G132" s="2">
        <v>4824484</v>
      </c>
      <c r="H132" s="2">
        <v>0</v>
      </c>
      <c r="I132" s="2">
        <v>0</v>
      </c>
      <c r="J132" s="2">
        <v>0</v>
      </c>
      <c r="K132" s="2">
        <v>0</v>
      </c>
      <c r="L132" s="2">
        <v>0</v>
      </c>
      <c r="M132" s="2">
        <v>0</v>
      </c>
      <c r="N132" s="2">
        <v>0</v>
      </c>
      <c r="O132" s="2">
        <v>0</v>
      </c>
      <c r="P132" s="2">
        <v>0</v>
      </c>
      <c r="Q132" s="2">
        <v>0</v>
      </c>
      <c r="R132" s="2">
        <v>0</v>
      </c>
      <c r="S132" s="2"/>
      <c r="T132" s="2">
        <v>0</v>
      </c>
      <c r="U132" s="7">
        <v>0</v>
      </c>
      <c r="V132" s="7">
        <v>0</v>
      </c>
      <c r="W132" s="7">
        <v>0</v>
      </c>
      <c r="X132" s="7">
        <v>0</v>
      </c>
      <c r="Y132" s="7">
        <v>0</v>
      </c>
      <c r="AB132" s="7"/>
      <c r="AC132" s="7"/>
      <c r="AD132" s="7"/>
      <c r="AE132" s="7"/>
      <c r="AF132" s="7"/>
      <c r="AG132" s="7"/>
      <c r="AH132" s="7"/>
      <c r="AI132" s="7">
        <v>0</v>
      </c>
    </row>
    <row r="133" spans="1:35">
      <c r="A133" s="5">
        <v>2020</v>
      </c>
      <c r="B133" s="2" t="s">
        <v>725</v>
      </c>
      <c r="C133" s="2" t="s">
        <v>738</v>
      </c>
      <c r="D133" s="2" t="s">
        <v>676</v>
      </c>
      <c r="F133" s="2">
        <v>0</v>
      </c>
      <c r="G133" s="2">
        <v>6795020</v>
      </c>
      <c r="H133" s="2">
        <v>0</v>
      </c>
      <c r="I133" s="2">
        <v>0</v>
      </c>
      <c r="J133" s="2">
        <v>0</v>
      </c>
      <c r="K133" s="2">
        <v>0</v>
      </c>
      <c r="L133" s="2">
        <v>0</v>
      </c>
      <c r="M133" s="2">
        <v>0</v>
      </c>
      <c r="N133" s="2">
        <v>0</v>
      </c>
      <c r="O133" s="2">
        <v>0</v>
      </c>
      <c r="P133" s="2">
        <v>0</v>
      </c>
      <c r="Q133" s="2">
        <v>0</v>
      </c>
      <c r="R133" s="2">
        <v>0</v>
      </c>
      <c r="S133" s="2"/>
      <c r="T133" s="2">
        <v>0</v>
      </c>
      <c r="U133" s="7">
        <v>0</v>
      </c>
      <c r="V133" s="7">
        <v>0</v>
      </c>
      <c r="W133" s="7">
        <v>0</v>
      </c>
      <c r="X133" s="7">
        <v>0</v>
      </c>
      <c r="Y133" s="7">
        <v>0</v>
      </c>
      <c r="AB133" s="7"/>
      <c r="AC133" s="7"/>
      <c r="AD133" s="7"/>
      <c r="AE133" s="7"/>
      <c r="AF133" s="7"/>
      <c r="AG133" s="7"/>
      <c r="AH133" s="7"/>
      <c r="AI133" s="7">
        <v>0</v>
      </c>
    </row>
    <row r="134" spans="1:35">
      <c r="A134" s="5">
        <v>2020</v>
      </c>
      <c r="B134" s="2" t="s">
        <v>725</v>
      </c>
      <c r="C134" s="2" t="s">
        <v>739</v>
      </c>
      <c r="D134" s="2" t="s">
        <v>676</v>
      </c>
      <c r="F134" s="2">
        <v>0</v>
      </c>
      <c r="G134" s="2">
        <v>5056867</v>
      </c>
      <c r="H134" s="2">
        <v>0</v>
      </c>
      <c r="I134" s="2">
        <v>0</v>
      </c>
      <c r="J134" s="2">
        <v>0</v>
      </c>
      <c r="K134" s="2">
        <v>0</v>
      </c>
      <c r="L134" s="2">
        <v>0</v>
      </c>
      <c r="M134" s="2">
        <v>0</v>
      </c>
      <c r="N134" s="2">
        <v>0</v>
      </c>
      <c r="O134" s="2">
        <v>0</v>
      </c>
      <c r="P134" s="2">
        <v>0</v>
      </c>
      <c r="Q134" s="2">
        <v>0</v>
      </c>
      <c r="R134" s="2">
        <v>0</v>
      </c>
      <c r="S134" s="2"/>
      <c r="T134" s="2">
        <v>0</v>
      </c>
      <c r="U134" s="7">
        <v>0</v>
      </c>
      <c r="V134" s="7">
        <v>0</v>
      </c>
      <c r="W134" s="7">
        <v>0</v>
      </c>
      <c r="X134" s="7">
        <v>0</v>
      </c>
      <c r="Y134" s="7">
        <v>0</v>
      </c>
      <c r="AB134" s="7"/>
      <c r="AC134" s="7"/>
      <c r="AD134" s="7"/>
      <c r="AE134" s="7"/>
      <c r="AF134" s="7"/>
      <c r="AG134" s="7"/>
      <c r="AH134" s="7"/>
      <c r="AI134" s="7">
        <v>0</v>
      </c>
    </row>
    <row r="135" spans="1:35">
      <c r="A135" s="5">
        <v>2020</v>
      </c>
      <c r="B135" s="2" t="s">
        <v>725</v>
      </c>
      <c r="C135" s="2" t="s">
        <v>740</v>
      </c>
      <c r="D135" s="2" t="s">
        <v>676</v>
      </c>
      <c r="F135" s="2">
        <v>0</v>
      </c>
      <c r="G135" s="2">
        <v>7406861</v>
      </c>
      <c r="H135" s="2">
        <v>0</v>
      </c>
      <c r="I135" s="2">
        <v>0</v>
      </c>
      <c r="J135" s="2">
        <v>0</v>
      </c>
      <c r="K135" s="2">
        <v>0</v>
      </c>
      <c r="L135" s="2">
        <v>0</v>
      </c>
      <c r="M135" s="2">
        <v>0</v>
      </c>
      <c r="N135" s="2">
        <v>0</v>
      </c>
      <c r="O135" s="2">
        <v>0</v>
      </c>
      <c r="P135" s="2">
        <v>0</v>
      </c>
      <c r="Q135" s="2">
        <v>0</v>
      </c>
      <c r="R135" s="2">
        <v>0</v>
      </c>
      <c r="S135" s="2"/>
      <c r="T135" s="2">
        <v>0</v>
      </c>
      <c r="U135" s="7">
        <v>0</v>
      </c>
      <c r="V135" s="7">
        <v>0</v>
      </c>
      <c r="W135" s="7">
        <v>0</v>
      </c>
      <c r="X135" s="7">
        <v>0</v>
      </c>
      <c r="Y135" s="7">
        <v>0</v>
      </c>
      <c r="AB135" s="7"/>
      <c r="AC135" s="7"/>
      <c r="AD135" s="7"/>
      <c r="AE135" s="7"/>
      <c r="AF135" s="7"/>
      <c r="AG135" s="7"/>
      <c r="AH135" s="7"/>
      <c r="AI135" s="7">
        <v>0</v>
      </c>
    </row>
    <row r="136" spans="1:35">
      <c r="A136" s="5">
        <v>2020</v>
      </c>
      <c r="B136" s="2" t="s">
        <v>725</v>
      </c>
      <c r="C136" s="2" t="s">
        <v>741</v>
      </c>
      <c r="D136" s="2" t="s">
        <v>676</v>
      </c>
      <c r="F136" s="2">
        <v>0</v>
      </c>
      <c r="G136" s="2">
        <v>8071579</v>
      </c>
      <c r="H136" s="2">
        <v>0</v>
      </c>
      <c r="I136" s="2">
        <v>0</v>
      </c>
      <c r="J136" s="2">
        <v>0</v>
      </c>
      <c r="K136" s="2">
        <v>0</v>
      </c>
      <c r="L136" s="2">
        <v>0</v>
      </c>
      <c r="M136" s="2">
        <v>0</v>
      </c>
      <c r="N136" s="2">
        <v>0</v>
      </c>
      <c r="O136" s="2">
        <v>0</v>
      </c>
      <c r="P136" s="2">
        <v>0</v>
      </c>
      <c r="Q136" s="2">
        <v>0</v>
      </c>
      <c r="R136" s="2">
        <v>0</v>
      </c>
      <c r="S136" s="2"/>
      <c r="T136" s="2">
        <v>0</v>
      </c>
      <c r="U136" s="7">
        <v>0</v>
      </c>
      <c r="V136" s="7">
        <v>0</v>
      </c>
      <c r="W136" s="7">
        <v>0</v>
      </c>
      <c r="X136" s="7">
        <v>0</v>
      </c>
      <c r="Y136" s="7">
        <v>0</v>
      </c>
      <c r="AB136" s="7"/>
      <c r="AC136" s="7"/>
      <c r="AD136" s="7"/>
      <c r="AE136" s="7"/>
      <c r="AF136" s="7"/>
      <c r="AG136" s="7"/>
      <c r="AH136" s="7"/>
      <c r="AI136" s="7">
        <v>0</v>
      </c>
    </row>
    <row r="137" spans="1:35">
      <c r="A137" s="5">
        <v>2020</v>
      </c>
      <c r="B137" s="2" t="s">
        <v>725</v>
      </c>
      <c r="C137" s="2" t="s">
        <v>742</v>
      </c>
      <c r="D137" s="2" t="s">
        <v>676</v>
      </c>
      <c r="F137" s="2">
        <v>0</v>
      </c>
      <c r="G137" s="2">
        <v>0</v>
      </c>
      <c r="H137" s="2">
        <v>0</v>
      </c>
      <c r="I137" s="2">
        <v>0</v>
      </c>
      <c r="J137" s="2">
        <v>0</v>
      </c>
      <c r="K137" s="2">
        <v>0</v>
      </c>
      <c r="L137" s="2">
        <v>0</v>
      </c>
      <c r="M137" s="2">
        <v>0</v>
      </c>
      <c r="N137" s="2">
        <v>0</v>
      </c>
      <c r="O137" s="2">
        <v>0</v>
      </c>
      <c r="P137" s="2">
        <v>0</v>
      </c>
      <c r="Q137" s="2">
        <v>0</v>
      </c>
      <c r="R137" s="2">
        <v>0</v>
      </c>
      <c r="S137" s="2"/>
      <c r="T137" s="2">
        <v>0</v>
      </c>
      <c r="U137" s="7">
        <v>0</v>
      </c>
      <c r="V137" s="7">
        <v>0</v>
      </c>
      <c r="W137" s="7">
        <v>0</v>
      </c>
      <c r="X137" s="7">
        <v>0</v>
      </c>
      <c r="Y137" s="7">
        <v>0</v>
      </c>
      <c r="AB137" s="7"/>
      <c r="AC137" s="7"/>
      <c r="AD137" s="7"/>
      <c r="AE137" s="7"/>
      <c r="AF137" s="7"/>
      <c r="AG137" s="7"/>
      <c r="AH137" s="7"/>
      <c r="AI137" s="7">
        <v>0</v>
      </c>
    </row>
    <row r="138" spans="1:35">
      <c r="A138" s="5">
        <v>2020</v>
      </c>
      <c r="B138" s="2" t="s">
        <v>725</v>
      </c>
      <c r="C138" s="2" t="s">
        <v>743</v>
      </c>
      <c r="D138" s="2" t="s">
        <v>676</v>
      </c>
      <c r="E138" s="2">
        <v>1497982</v>
      </c>
      <c r="F138" s="2">
        <v>0</v>
      </c>
      <c r="G138" s="2">
        <v>2848793</v>
      </c>
      <c r="H138" s="2">
        <v>0</v>
      </c>
      <c r="I138" s="2">
        <v>0</v>
      </c>
      <c r="J138" s="2">
        <v>0</v>
      </c>
      <c r="K138" s="2">
        <v>0</v>
      </c>
      <c r="L138" s="2">
        <v>0</v>
      </c>
      <c r="M138" s="2">
        <v>0</v>
      </c>
      <c r="N138" s="2">
        <v>0</v>
      </c>
      <c r="O138" s="2">
        <v>0</v>
      </c>
      <c r="P138" s="2">
        <v>0</v>
      </c>
      <c r="Q138" s="2">
        <v>0</v>
      </c>
      <c r="R138" s="2">
        <v>0</v>
      </c>
      <c r="S138" s="2"/>
      <c r="T138" s="2">
        <v>0</v>
      </c>
      <c r="U138" s="7">
        <v>0</v>
      </c>
      <c r="V138" s="7">
        <v>0</v>
      </c>
      <c r="W138" s="7">
        <v>0</v>
      </c>
      <c r="X138" s="7">
        <v>0</v>
      </c>
      <c r="Y138" s="7">
        <v>0</v>
      </c>
      <c r="AB138" s="7"/>
      <c r="AC138" s="7"/>
      <c r="AD138" s="7"/>
      <c r="AE138" s="7"/>
      <c r="AF138" s="7"/>
      <c r="AG138" s="7"/>
      <c r="AH138" s="7"/>
      <c r="AI138" s="7">
        <v>0</v>
      </c>
    </row>
    <row r="139" spans="1:35">
      <c r="A139" s="5">
        <v>2020</v>
      </c>
      <c r="B139" s="2" t="s">
        <v>725</v>
      </c>
      <c r="C139" s="2" t="s">
        <v>744</v>
      </c>
      <c r="D139" s="2" t="s">
        <v>676</v>
      </c>
      <c r="F139" s="2">
        <v>0</v>
      </c>
      <c r="G139" s="2">
        <v>0</v>
      </c>
      <c r="H139" s="2">
        <v>0</v>
      </c>
      <c r="I139" s="2">
        <v>0</v>
      </c>
      <c r="J139" s="2">
        <v>0</v>
      </c>
      <c r="K139" s="2">
        <v>0</v>
      </c>
      <c r="L139" s="2">
        <v>0</v>
      </c>
      <c r="M139" s="2">
        <v>0</v>
      </c>
      <c r="N139" s="2">
        <v>0</v>
      </c>
      <c r="O139" s="2">
        <v>0</v>
      </c>
      <c r="P139" s="2">
        <v>0</v>
      </c>
      <c r="Q139" s="2">
        <v>0</v>
      </c>
      <c r="R139" s="2">
        <v>0</v>
      </c>
      <c r="S139" s="2"/>
      <c r="T139" s="2">
        <v>0</v>
      </c>
      <c r="U139" s="7">
        <v>0</v>
      </c>
      <c r="V139" s="7">
        <v>0</v>
      </c>
      <c r="W139" s="7">
        <v>0</v>
      </c>
      <c r="X139" s="7">
        <v>0</v>
      </c>
      <c r="Y139" s="7">
        <v>0</v>
      </c>
      <c r="AB139" s="7"/>
      <c r="AC139" s="7"/>
      <c r="AD139" s="7"/>
      <c r="AE139" s="7"/>
      <c r="AF139" s="7"/>
      <c r="AG139" s="7"/>
      <c r="AH139" s="7"/>
      <c r="AI139" s="7">
        <v>0</v>
      </c>
    </row>
    <row r="140" spans="1:35">
      <c r="A140" s="5">
        <v>2020</v>
      </c>
      <c r="B140" s="2" t="s">
        <v>755</v>
      </c>
      <c r="C140" s="2" t="s">
        <v>745</v>
      </c>
      <c r="D140" s="2" t="s">
        <v>676</v>
      </c>
      <c r="F140" s="2">
        <v>0</v>
      </c>
      <c r="G140" s="2">
        <v>4670215</v>
      </c>
      <c r="H140" s="2">
        <v>0</v>
      </c>
      <c r="I140" s="2">
        <v>0</v>
      </c>
      <c r="J140" s="2">
        <v>0</v>
      </c>
      <c r="K140" s="2">
        <v>0</v>
      </c>
      <c r="L140" s="2">
        <v>0</v>
      </c>
      <c r="M140" s="2">
        <v>0</v>
      </c>
      <c r="N140" s="2">
        <v>0</v>
      </c>
      <c r="O140" s="2">
        <v>0</v>
      </c>
      <c r="P140" s="2">
        <v>0</v>
      </c>
      <c r="Q140" s="2">
        <v>0</v>
      </c>
      <c r="R140" s="2">
        <v>0</v>
      </c>
      <c r="S140" s="2"/>
      <c r="T140" s="2">
        <v>0</v>
      </c>
      <c r="U140" s="7">
        <v>0</v>
      </c>
      <c r="V140" s="7">
        <v>0</v>
      </c>
      <c r="W140" s="7">
        <v>0</v>
      </c>
      <c r="X140" s="7">
        <v>0</v>
      </c>
      <c r="Y140" s="7">
        <v>0</v>
      </c>
      <c r="AB140" s="7"/>
      <c r="AC140" s="7"/>
      <c r="AD140" s="7"/>
      <c r="AE140" s="7"/>
      <c r="AF140" s="7"/>
      <c r="AG140" s="7"/>
      <c r="AH140" s="7"/>
      <c r="AI140" s="7">
        <v>0</v>
      </c>
    </row>
    <row r="141" spans="1:35">
      <c r="A141" s="5">
        <v>2020</v>
      </c>
      <c r="B141" s="2" t="s">
        <v>755</v>
      </c>
      <c r="C141" s="2" t="s">
        <v>746</v>
      </c>
      <c r="D141" s="2" t="s">
        <v>676</v>
      </c>
      <c r="F141" s="2">
        <v>0</v>
      </c>
      <c r="G141" s="2">
        <v>6496993</v>
      </c>
      <c r="H141" s="2">
        <v>0</v>
      </c>
      <c r="I141" s="2">
        <v>0</v>
      </c>
      <c r="J141" s="2">
        <v>0</v>
      </c>
      <c r="K141" s="2">
        <v>0</v>
      </c>
      <c r="L141" s="2">
        <v>0</v>
      </c>
      <c r="M141" s="2">
        <v>0</v>
      </c>
      <c r="N141" s="2">
        <v>0</v>
      </c>
      <c r="O141" s="2">
        <v>0</v>
      </c>
      <c r="P141" s="2">
        <v>0</v>
      </c>
      <c r="Q141" s="2">
        <v>0</v>
      </c>
      <c r="R141" s="2">
        <v>0</v>
      </c>
      <c r="S141" s="2"/>
      <c r="T141" s="2">
        <v>0</v>
      </c>
      <c r="U141" s="7">
        <v>0</v>
      </c>
      <c r="V141" s="7">
        <v>0</v>
      </c>
      <c r="W141" s="7">
        <v>0</v>
      </c>
      <c r="X141" s="7">
        <v>0</v>
      </c>
      <c r="Y141" s="7">
        <v>0</v>
      </c>
      <c r="AB141" s="7"/>
      <c r="AC141" s="7"/>
      <c r="AD141" s="7"/>
      <c r="AE141" s="7"/>
      <c r="AF141" s="7"/>
      <c r="AG141" s="7"/>
      <c r="AH141" s="7"/>
      <c r="AI141" s="7">
        <v>0</v>
      </c>
    </row>
    <row r="142" spans="1:35">
      <c r="A142" s="5">
        <v>2020</v>
      </c>
      <c r="B142" s="2" t="s">
        <v>755</v>
      </c>
      <c r="C142" s="2" t="s">
        <v>747</v>
      </c>
      <c r="D142" s="2" t="s">
        <v>676</v>
      </c>
      <c r="F142" s="2">
        <v>0</v>
      </c>
      <c r="G142" s="2">
        <v>5585527</v>
      </c>
      <c r="H142" s="2">
        <v>0</v>
      </c>
      <c r="I142" s="2">
        <v>0</v>
      </c>
      <c r="J142" s="2">
        <v>0</v>
      </c>
      <c r="K142" s="2">
        <v>0</v>
      </c>
      <c r="L142" s="2">
        <v>0</v>
      </c>
      <c r="M142" s="2">
        <v>0</v>
      </c>
      <c r="N142" s="2">
        <v>0</v>
      </c>
      <c r="O142" s="2">
        <v>0</v>
      </c>
      <c r="P142" s="2">
        <v>0</v>
      </c>
      <c r="Q142" s="2">
        <v>0</v>
      </c>
      <c r="R142" s="2">
        <v>0</v>
      </c>
      <c r="S142" s="2"/>
      <c r="T142" s="2">
        <v>0</v>
      </c>
      <c r="U142" s="7">
        <v>0</v>
      </c>
      <c r="V142" s="7">
        <v>0</v>
      </c>
      <c r="W142" s="7">
        <v>0</v>
      </c>
      <c r="X142" s="7">
        <v>0</v>
      </c>
      <c r="Y142" s="7">
        <v>0</v>
      </c>
      <c r="AB142" s="7"/>
      <c r="AC142" s="7"/>
      <c r="AD142" s="7"/>
      <c r="AE142" s="7"/>
      <c r="AF142" s="7"/>
      <c r="AG142" s="7"/>
      <c r="AH142" s="7"/>
      <c r="AI142" s="7">
        <v>0</v>
      </c>
    </row>
    <row r="143" spans="1:35">
      <c r="A143" s="5">
        <v>2020</v>
      </c>
      <c r="B143" s="2" t="s">
        <v>755</v>
      </c>
      <c r="C143" s="2" t="s">
        <v>748</v>
      </c>
      <c r="D143" s="2" t="s">
        <v>676</v>
      </c>
      <c r="E143" s="2">
        <v>16478565</v>
      </c>
      <c r="F143" s="2">
        <v>10365366</v>
      </c>
      <c r="G143" s="2">
        <v>5697586</v>
      </c>
      <c r="H143" s="2">
        <v>0</v>
      </c>
      <c r="I143" s="2">
        <v>0</v>
      </c>
      <c r="J143" s="2">
        <v>0</v>
      </c>
      <c r="K143" s="2">
        <v>0</v>
      </c>
      <c r="L143" s="2">
        <v>0</v>
      </c>
      <c r="M143" s="2">
        <v>0</v>
      </c>
      <c r="N143" s="2">
        <v>0</v>
      </c>
      <c r="O143" s="2">
        <v>0</v>
      </c>
      <c r="P143" s="2">
        <v>0</v>
      </c>
      <c r="Q143" s="2">
        <v>0</v>
      </c>
      <c r="R143" s="2">
        <v>0</v>
      </c>
      <c r="S143" s="2"/>
      <c r="T143" s="2">
        <v>0</v>
      </c>
      <c r="U143" s="7">
        <v>0</v>
      </c>
      <c r="V143" s="7">
        <v>0</v>
      </c>
      <c r="W143" s="7">
        <v>0</v>
      </c>
      <c r="X143" s="7">
        <v>0</v>
      </c>
      <c r="Y143" s="7">
        <v>0</v>
      </c>
      <c r="AB143" s="7"/>
      <c r="AC143" s="7"/>
      <c r="AD143" s="7"/>
      <c r="AE143" s="7"/>
      <c r="AF143" s="7"/>
      <c r="AG143" s="7"/>
      <c r="AH143" s="7"/>
      <c r="AI143" s="7">
        <v>0</v>
      </c>
    </row>
    <row r="144" spans="1:35">
      <c r="A144" s="5">
        <v>2020</v>
      </c>
      <c r="B144" s="2" t="s">
        <v>755</v>
      </c>
      <c r="C144" s="2" t="s">
        <v>749</v>
      </c>
      <c r="D144" s="2" t="s">
        <v>676</v>
      </c>
      <c r="F144" s="2">
        <v>0</v>
      </c>
      <c r="G144" s="2">
        <v>4951114</v>
      </c>
      <c r="H144" s="2">
        <v>0</v>
      </c>
      <c r="I144" s="2">
        <v>0</v>
      </c>
      <c r="J144" s="2">
        <v>0</v>
      </c>
      <c r="K144" s="2">
        <v>0</v>
      </c>
      <c r="L144" s="2">
        <v>0</v>
      </c>
      <c r="M144" s="2">
        <v>0</v>
      </c>
      <c r="N144" s="2">
        <v>0</v>
      </c>
      <c r="O144" s="2">
        <v>0</v>
      </c>
      <c r="P144" s="2">
        <v>0</v>
      </c>
      <c r="Q144" s="2">
        <v>0</v>
      </c>
      <c r="R144" s="2">
        <v>0</v>
      </c>
      <c r="S144" s="2"/>
      <c r="T144" s="2">
        <v>0</v>
      </c>
      <c r="U144" s="7">
        <v>0</v>
      </c>
      <c r="V144" s="7">
        <v>0</v>
      </c>
      <c r="W144" s="7">
        <v>0</v>
      </c>
      <c r="X144" s="7">
        <v>0</v>
      </c>
      <c r="Y144" s="7">
        <v>0</v>
      </c>
      <c r="AB144" s="7"/>
      <c r="AC144" s="7"/>
      <c r="AD144" s="7"/>
      <c r="AE144" s="7"/>
      <c r="AF144" s="7"/>
      <c r="AG144" s="7"/>
      <c r="AH144" s="7"/>
      <c r="AI144" s="7">
        <v>0</v>
      </c>
    </row>
    <row r="145" spans="1:35">
      <c r="A145" s="5">
        <v>2020</v>
      </c>
      <c r="B145" s="2" t="s">
        <v>755</v>
      </c>
      <c r="C145" s="2" t="s">
        <v>750</v>
      </c>
      <c r="D145" s="2" t="s">
        <v>676</v>
      </c>
      <c r="F145" s="2">
        <v>0</v>
      </c>
      <c r="G145" s="2">
        <v>4265888</v>
      </c>
      <c r="H145" s="2">
        <v>0</v>
      </c>
      <c r="I145" s="2">
        <v>0</v>
      </c>
      <c r="J145" s="2">
        <v>0</v>
      </c>
      <c r="K145" s="2">
        <v>0</v>
      </c>
      <c r="L145" s="2">
        <v>0</v>
      </c>
      <c r="M145" s="2">
        <v>0</v>
      </c>
      <c r="N145" s="2">
        <v>0</v>
      </c>
      <c r="O145" s="2">
        <v>0</v>
      </c>
      <c r="P145" s="2">
        <v>0</v>
      </c>
      <c r="Q145" s="2">
        <v>0</v>
      </c>
      <c r="R145" s="2">
        <v>0</v>
      </c>
      <c r="S145" s="2"/>
      <c r="T145" s="2">
        <v>0</v>
      </c>
      <c r="U145" s="7">
        <v>0</v>
      </c>
      <c r="V145" s="7">
        <v>0</v>
      </c>
      <c r="W145" s="7">
        <v>0</v>
      </c>
      <c r="X145" s="7">
        <v>0</v>
      </c>
      <c r="Y145" s="7">
        <v>0</v>
      </c>
      <c r="AB145" s="7"/>
      <c r="AC145" s="7"/>
      <c r="AD145" s="7"/>
      <c r="AE145" s="7"/>
      <c r="AF145" s="7"/>
      <c r="AG145" s="7"/>
      <c r="AH145" s="7"/>
      <c r="AI145" s="7">
        <v>0</v>
      </c>
    </row>
    <row r="146" spans="1:35">
      <c r="A146" s="5">
        <v>2020</v>
      </c>
      <c r="B146" s="2" t="s">
        <v>755</v>
      </c>
      <c r="C146" s="2" t="s">
        <v>751</v>
      </c>
      <c r="D146" s="2" t="s">
        <v>676</v>
      </c>
      <c r="E146" s="2">
        <v>19713053</v>
      </c>
      <c r="F146" s="2">
        <v>12176017</v>
      </c>
      <c r="G146" s="2">
        <v>7388741</v>
      </c>
      <c r="H146" s="2">
        <v>0</v>
      </c>
      <c r="I146" s="2">
        <v>0</v>
      </c>
      <c r="J146" s="2">
        <v>0</v>
      </c>
      <c r="K146" s="2">
        <v>0</v>
      </c>
      <c r="L146" s="2">
        <v>0</v>
      </c>
      <c r="M146" s="2">
        <v>0</v>
      </c>
      <c r="N146" s="2">
        <v>0</v>
      </c>
      <c r="O146" s="2">
        <v>0</v>
      </c>
      <c r="P146" s="2">
        <v>0</v>
      </c>
      <c r="Q146" s="2">
        <v>0</v>
      </c>
      <c r="R146" s="2">
        <v>0</v>
      </c>
      <c r="S146" s="2"/>
      <c r="T146" s="2">
        <v>0</v>
      </c>
      <c r="U146" s="7">
        <v>0</v>
      </c>
      <c r="V146" s="7">
        <v>0</v>
      </c>
      <c r="W146" s="7">
        <v>0</v>
      </c>
      <c r="X146" s="7">
        <v>0</v>
      </c>
      <c r="Y146" s="7">
        <v>0</v>
      </c>
      <c r="AB146" s="7"/>
      <c r="AC146" s="7"/>
      <c r="AD146" s="7"/>
      <c r="AE146" s="7"/>
      <c r="AF146" s="7"/>
      <c r="AG146" s="7"/>
      <c r="AH146" s="7"/>
      <c r="AI146" s="7">
        <v>0</v>
      </c>
    </row>
    <row r="147" spans="1:35">
      <c r="A147" s="5">
        <v>2020</v>
      </c>
      <c r="B147" s="2" t="s">
        <v>724</v>
      </c>
      <c r="C147" s="2" t="s">
        <v>726</v>
      </c>
      <c r="D147" s="2" t="s">
        <v>677</v>
      </c>
      <c r="E147" s="2">
        <v>0</v>
      </c>
      <c r="F147" s="2">
        <v>512073</v>
      </c>
      <c r="G147" s="2">
        <v>0</v>
      </c>
      <c r="H147" s="2">
        <v>0</v>
      </c>
      <c r="I147" s="2">
        <v>0</v>
      </c>
      <c r="J147" s="2">
        <v>0</v>
      </c>
      <c r="K147" s="2">
        <v>0</v>
      </c>
      <c r="L147" s="2">
        <v>0</v>
      </c>
      <c r="M147" s="2">
        <v>0</v>
      </c>
      <c r="N147" s="2">
        <v>0</v>
      </c>
      <c r="O147" s="2">
        <v>0</v>
      </c>
      <c r="P147" s="2">
        <v>0</v>
      </c>
      <c r="Q147" s="2">
        <v>0</v>
      </c>
      <c r="R147" s="2">
        <v>0</v>
      </c>
      <c r="S147" s="2"/>
      <c r="T147" s="2">
        <v>0</v>
      </c>
      <c r="U147" s="7">
        <v>0</v>
      </c>
      <c r="V147" s="7">
        <v>0</v>
      </c>
      <c r="W147" s="7">
        <v>0</v>
      </c>
      <c r="X147" s="7">
        <v>0</v>
      </c>
      <c r="Y147" s="7">
        <v>0</v>
      </c>
      <c r="AB147" s="7"/>
      <c r="AC147" s="7"/>
      <c r="AD147" s="7"/>
      <c r="AE147" s="7"/>
      <c r="AF147" s="7"/>
      <c r="AG147" s="7"/>
      <c r="AH147" s="7"/>
      <c r="AI147" s="7">
        <v>0</v>
      </c>
    </row>
    <row r="148" spans="1:35">
      <c r="A148" s="5">
        <v>2020</v>
      </c>
      <c r="B148" s="2" t="s">
        <v>724</v>
      </c>
      <c r="C148" s="2" t="s">
        <v>727</v>
      </c>
      <c r="D148" s="2" t="s">
        <v>677</v>
      </c>
      <c r="E148" s="2">
        <v>0</v>
      </c>
      <c r="F148" s="2">
        <v>5679986</v>
      </c>
      <c r="G148" s="2">
        <v>0</v>
      </c>
      <c r="H148" s="2">
        <v>0</v>
      </c>
      <c r="I148" s="2">
        <v>0</v>
      </c>
      <c r="J148" s="2">
        <v>0</v>
      </c>
      <c r="K148" s="2">
        <v>0</v>
      </c>
      <c r="L148" s="2">
        <v>0</v>
      </c>
      <c r="M148" s="2">
        <v>0</v>
      </c>
      <c r="N148" s="2">
        <v>0</v>
      </c>
      <c r="O148" s="2">
        <v>0</v>
      </c>
      <c r="P148" s="2">
        <v>0</v>
      </c>
      <c r="Q148" s="2">
        <v>0</v>
      </c>
      <c r="R148" s="2">
        <v>0</v>
      </c>
      <c r="S148" s="2"/>
      <c r="T148" s="2">
        <v>0</v>
      </c>
      <c r="U148" s="7">
        <v>0</v>
      </c>
      <c r="V148" s="7">
        <v>0</v>
      </c>
      <c r="W148" s="7">
        <v>0</v>
      </c>
      <c r="X148" s="7">
        <v>0</v>
      </c>
      <c r="Y148" s="7">
        <v>0</v>
      </c>
      <c r="AB148" s="7"/>
      <c r="AC148" s="7"/>
      <c r="AD148" s="7"/>
      <c r="AE148" s="7"/>
      <c r="AF148" s="7"/>
      <c r="AG148" s="7"/>
      <c r="AH148" s="7"/>
      <c r="AI148" s="7">
        <v>0</v>
      </c>
    </row>
    <row r="149" spans="1:35">
      <c r="A149" s="5">
        <v>2020</v>
      </c>
      <c r="B149" s="2" t="s">
        <v>724</v>
      </c>
      <c r="C149" s="2" t="s">
        <v>728</v>
      </c>
      <c r="D149" s="2" t="s">
        <v>677</v>
      </c>
      <c r="E149" s="2">
        <v>0</v>
      </c>
      <c r="F149" s="2">
        <v>8455727</v>
      </c>
      <c r="G149" s="2">
        <v>0</v>
      </c>
      <c r="H149" s="2">
        <v>0</v>
      </c>
      <c r="I149" s="2">
        <v>0</v>
      </c>
      <c r="J149" s="2">
        <v>0</v>
      </c>
      <c r="K149" s="2">
        <v>0</v>
      </c>
      <c r="L149" s="2">
        <v>0</v>
      </c>
      <c r="M149" s="2">
        <v>0</v>
      </c>
      <c r="N149" s="2">
        <v>0</v>
      </c>
      <c r="O149" s="2">
        <v>0</v>
      </c>
      <c r="P149" s="2">
        <v>0</v>
      </c>
      <c r="Q149" s="2">
        <v>0</v>
      </c>
      <c r="R149" s="2">
        <v>0</v>
      </c>
      <c r="S149" s="2"/>
      <c r="T149" s="2">
        <v>0</v>
      </c>
      <c r="U149" s="7">
        <v>0</v>
      </c>
      <c r="V149" s="7">
        <v>0</v>
      </c>
      <c r="W149" s="7">
        <v>0</v>
      </c>
      <c r="X149" s="7">
        <v>0</v>
      </c>
      <c r="Y149" s="7">
        <v>0</v>
      </c>
      <c r="AB149" s="7"/>
      <c r="AC149" s="7"/>
      <c r="AD149" s="7"/>
      <c r="AE149" s="7"/>
      <c r="AF149" s="7"/>
      <c r="AG149" s="7"/>
      <c r="AH149" s="7"/>
      <c r="AI149" s="7">
        <v>0</v>
      </c>
    </row>
    <row r="150" spans="1:35">
      <c r="A150" s="5">
        <v>2020</v>
      </c>
      <c r="B150" s="2" t="s">
        <v>724</v>
      </c>
      <c r="C150" s="2" t="s">
        <v>729</v>
      </c>
      <c r="D150" s="2" t="s">
        <v>677</v>
      </c>
      <c r="E150" s="2">
        <v>0</v>
      </c>
      <c r="F150" s="2">
        <v>2057040</v>
      </c>
      <c r="G150" s="2">
        <v>0</v>
      </c>
      <c r="H150" s="2">
        <v>0</v>
      </c>
      <c r="I150" s="2">
        <v>0</v>
      </c>
      <c r="J150" s="2">
        <v>0</v>
      </c>
      <c r="K150" s="2">
        <v>0</v>
      </c>
      <c r="L150" s="2">
        <v>0</v>
      </c>
      <c r="M150" s="2">
        <v>0</v>
      </c>
      <c r="N150" s="2">
        <v>0</v>
      </c>
      <c r="O150" s="2">
        <v>0</v>
      </c>
      <c r="P150" s="2">
        <v>0</v>
      </c>
      <c r="Q150" s="2">
        <v>0</v>
      </c>
      <c r="R150" s="2">
        <v>0</v>
      </c>
      <c r="S150" s="2"/>
      <c r="T150" s="2">
        <v>0</v>
      </c>
      <c r="U150" s="7">
        <v>0</v>
      </c>
      <c r="V150" s="7">
        <v>0</v>
      </c>
      <c r="W150" s="7">
        <v>0</v>
      </c>
      <c r="X150" s="7">
        <v>0</v>
      </c>
      <c r="Y150" s="7">
        <v>0</v>
      </c>
      <c r="AB150" s="7"/>
      <c r="AC150" s="7"/>
      <c r="AD150" s="7"/>
      <c r="AE150" s="7"/>
      <c r="AF150" s="7"/>
      <c r="AG150" s="7"/>
      <c r="AH150" s="7"/>
      <c r="AI150" s="7">
        <v>0</v>
      </c>
    </row>
    <row r="151" spans="1:35">
      <c r="A151" s="5">
        <v>2020</v>
      </c>
      <c r="B151" s="2" t="s">
        <v>724</v>
      </c>
      <c r="C151" s="2" t="s">
        <v>730</v>
      </c>
      <c r="D151" s="2" t="s">
        <v>677</v>
      </c>
      <c r="E151" s="2">
        <v>0</v>
      </c>
      <c r="F151" s="2">
        <v>4668316</v>
      </c>
      <c r="G151" s="2">
        <v>0</v>
      </c>
      <c r="H151" s="2">
        <v>0</v>
      </c>
      <c r="I151" s="2">
        <v>0</v>
      </c>
      <c r="J151" s="2">
        <v>0</v>
      </c>
      <c r="K151" s="2">
        <v>0</v>
      </c>
      <c r="L151" s="2">
        <v>0</v>
      </c>
      <c r="M151" s="2">
        <v>0</v>
      </c>
      <c r="N151" s="2">
        <v>0</v>
      </c>
      <c r="O151" s="2">
        <v>0</v>
      </c>
      <c r="P151" s="2">
        <v>0</v>
      </c>
      <c r="Q151" s="2">
        <v>0</v>
      </c>
      <c r="R151" s="2">
        <v>0</v>
      </c>
      <c r="S151" s="2"/>
      <c r="T151" s="2">
        <v>0</v>
      </c>
      <c r="U151" s="7">
        <v>0</v>
      </c>
      <c r="V151" s="7">
        <v>0</v>
      </c>
      <c r="W151" s="7">
        <v>0</v>
      </c>
      <c r="X151" s="7">
        <v>0</v>
      </c>
      <c r="Y151" s="7">
        <v>0</v>
      </c>
      <c r="AB151" s="7"/>
      <c r="AC151" s="7"/>
      <c r="AD151" s="7"/>
      <c r="AE151" s="7"/>
      <c r="AF151" s="7"/>
      <c r="AG151" s="7"/>
      <c r="AH151" s="7"/>
      <c r="AI151" s="7">
        <v>0</v>
      </c>
    </row>
    <row r="152" spans="1:35">
      <c r="A152" s="5">
        <v>2020</v>
      </c>
      <c r="B152" s="2" t="s">
        <v>724</v>
      </c>
      <c r="C152" s="2" t="s">
        <v>731</v>
      </c>
      <c r="D152" s="2" t="s">
        <v>677</v>
      </c>
      <c r="E152" s="2">
        <v>0</v>
      </c>
      <c r="F152" s="2">
        <v>1702500</v>
      </c>
      <c r="G152" s="2">
        <v>0</v>
      </c>
      <c r="H152" s="2">
        <v>0</v>
      </c>
      <c r="I152" s="2">
        <v>0</v>
      </c>
      <c r="J152" s="2">
        <v>0</v>
      </c>
      <c r="K152" s="2">
        <v>0</v>
      </c>
      <c r="L152" s="2">
        <v>0</v>
      </c>
      <c r="M152" s="2">
        <v>0</v>
      </c>
      <c r="N152" s="2">
        <v>0</v>
      </c>
      <c r="O152" s="2">
        <v>0</v>
      </c>
      <c r="P152" s="2">
        <v>0</v>
      </c>
      <c r="Q152" s="2">
        <v>0</v>
      </c>
      <c r="R152" s="2">
        <v>0</v>
      </c>
      <c r="S152" s="2"/>
      <c r="T152" s="2">
        <v>0</v>
      </c>
      <c r="U152" s="7">
        <v>0</v>
      </c>
      <c r="V152" s="7">
        <v>0</v>
      </c>
      <c r="W152" s="7">
        <v>0</v>
      </c>
      <c r="X152" s="7">
        <v>0</v>
      </c>
      <c r="Y152" s="7">
        <v>0</v>
      </c>
      <c r="AB152" s="7"/>
      <c r="AC152" s="7"/>
      <c r="AD152" s="7"/>
      <c r="AE152" s="7"/>
      <c r="AF152" s="7"/>
      <c r="AG152" s="7"/>
      <c r="AH152" s="7"/>
      <c r="AI152" s="7">
        <v>0</v>
      </c>
    </row>
    <row r="153" spans="1:35">
      <c r="A153" s="5">
        <v>2020</v>
      </c>
      <c r="B153" s="2" t="s">
        <v>724</v>
      </c>
      <c r="C153" s="2" t="s">
        <v>732</v>
      </c>
      <c r="D153" s="2" t="s">
        <v>677</v>
      </c>
      <c r="E153" s="2">
        <v>0</v>
      </c>
      <c r="F153" s="2">
        <v>2615048</v>
      </c>
      <c r="G153" s="2">
        <v>0</v>
      </c>
      <c r="H153" s="2">
        <v>0</v>
      </c>
      <c r="I153" s="2">
        <v>0</v>
      </c>
      <c r="J153" s="2">
        <v>0</v>
      </c>
      <c r="K153" s="2">
        <v>0</v>
      </c>
      <c r="L153" s="2">
        <v>0</v>
      </c>
      <c r="M153" s="2">
        <v>0</v>
      </c>
      <c r="N153" s="2">
        <v>0</v>
      </c>
      <c r="O153" s="2">
        <v>0</v>
      </c>
      <c r="P153" s="2">
        <v>0</v>
      </c>
      <c r="Q153" s="2">
        <v>0</v>
      </c>
      <c r="R153" s="2">
        <v>0</v>
      </c>
      <c r="S153" s="2"/>
      <c r="T153" s="2">
        <v>0</v>
      </c>
      <c r="U153" s="7">
        <v>0</v>
      </c>
      <c r="V153" s="7">
        <v>0</v>
      </c>
      <c r="W153" s="7">
        <v>0</v>
      </c>
      <c r="X153" s="7">
        <v>0</v>
      </c>
      <c r="Y153" s="7">
        <v>0</v>
      </c>
      <c r="AB153" s="7"/>
      <c r="AC153" s="7"/>
      <c r="AD153" s="7"/>
      <c r="AE153" s="7"/>
      <c r="AF153" s="7"/>
      <c r="AG153" s="7"/>
      <c r="AH153" s="7"/>
      <c r="AI153" s="7">
        <v>0</v>
      </c>
    </row>
    <row r="154" spans="1:35">
      <c r="A154" s="5">
        <v>2020</v>
      </c>
      <c r="B154" s="2" t="s">
        <v>724</v>
      </c>
      <c r="C154" s="2" t="s">
        <v>733</v>
      </c>
      <c r="D154" s="2" t="s">
        <v>677</v>
      </c>
      <c r="E154" s="2">
        <v>0</v>
      </c>
      <c r="F154" s="2">
        <v>600000</v>
      </c>
      <c r="G154" s="2">
        <v>0</v>
      </c>
      <c r="H154" s="2">
        <v>0</v>
      </c>
      <c r="I154" s="2">
        <v>0</v>
      </c>
      <c r="J154" s="2">
        <v>0</v>
      </c>
      <c r="K154" s="2">
        <v>0</v>
      </c>
      <c r="L154" s="2">
        <v>0</v>
      </c>
      <c r="M154" s="2">
        <v>0</v>
      </c>
      <c r="N154" s="2">
        <v>0</v>
      </c>
      <c r="O154" s="2">
        <v>0</v>
      </c>
      <c r="P154" s="2">
        <v>0</v>
      </c>
      <c r="Q154" s="2">
        <v>0</v>
      </c>
      <c r="R154" s="2">
        <v>0</v>
      </c>
      <c r="S154" s="2"/>
      <c r="T154" s="2">
        <v>0</v>
      </c>
      <c r="U154" s="7">
        <v>0</v>
      </c>
      <c r="V154" s="7">
        <v>0</v>
      </c>
      <c r="W154" s="7">
        <v>0</v>
      </c>
      <c r="X154" s="7">
        <v>0</v>
      </c>
      <c r="Y154" s="7">
        <v>0</v>
      </c>
      <c r="AB154" s="7"/>
      <c r="AC154" s="7"/>
      <c r="AD154" s="7"/>
      <c r="AE154" s="7"/>
      <c r="AF154" s="7"/>
      <c r="AG154" s="7"/>
      <c r="AH154" s="7"/>
      <c r="AI154" s="7">
        <v>0</v>
      </c>
    </row>
    <row r="155" spans="1:35">
      <c r="A155" s="5">
        <v>2020</v>
      </c>
      <c r="B155" s="2" t="s">
        <v>754</v>
      </c>
      <c r="C155" s="2" t="s">
        <v>752</v>
      </c>
      <c r="D155" s="2" t="s">
        <v>677</v>
      </c>
      <c r="E155" s="2">
        <v>0</v>
      </c>
      <c r="F155" s="2">
        <v>0</v>
      </c>
      <c r="G155" s="2">
        <v>0</v>
      </c>
      <c r="H155" s="2">
        <v>0</v>
      </c>
      <c r="I155" s="2">
        <v>0</v>
      </c>
      <c r="J155" s="2">
        <v>0</v>
      </c>
      <c r="K155" s="2">
        <v>0</v>
      </c>
      <c r="L155" s="2">
        <v>0</v>
      </c>
      <c r="M155" s="2">
        <v>0</v>
      </c>
      <c r="N155" s="2">
        <v>0</v>
      </c>
      <c r="O155" s="2">
        <v>0</v>
      </c>
      <c r="P155" s="2">
        <v>0</v>
      </c>
      <c r="Q155" s="2">
        <v>0</v>
      </c>
      <c r="R155" s="2">
        <v>0</v>
      </c>
      <c r="S155" s="2"/>
      <c r="T155" s="2">
        <v>0</v>
      </c>
      <c r="U155" s="7">
        <v>0</v>
      </c>
      <c r="V155" s="7">
        <v>0</v>
      </c>
      <c r="W155" s="7">
        <v>0</v>
      </c>
      <c r="X155" s="7">
        <v>0</v>
      </c>
      <c r="Y155" s="7">
        <v>0</v>
      </c>
      <c r="AB155" s="7"/>
      <c r="AC155" s="7"/>
      <c r="AD155" s="7"/>
      <c r="AE155" s="7"/>
      <c r="AF155" s="7"/>
      <c r="AG155" s="7"/>
      <c r="AH155" s="7"/>
      <c r="AI155" s="7">
        <v>0</v>
      </c>
    </row>
    <row r="156" spans="1:35">
      <c r="A156" s="5">
        <v>2020</v>
      </c>
      <c r="B156" s="2" t="s">
        <v>754</v>
      </c>
      <c r="C156" s="2" t="s">
        <v>549</v>
      </c>
      <c r="D156" s="2" t="s">
        <v>677</v>
      </c>
      <c r="E156" s="2">
        <v>0</v>
      </c>
      <c r="F156" s="2">
        <v>497500</v>
      </c>
      <c r="G156" s="2">
        <v>0</v>
      </c>
      <c r="H156" s="2">
        <v>0</v>
      </c>
      <c r="I156" s="2">
        <v>0</v>
      </c>
      <c r="J156" s="2">
        <v>0</v>
      </c>
      <c r="K156" s="2">
        <v>0</v>
      </c>
      <c r="L156" s="2">
        <v>0</v>
      </c>
      <c r="M156" s="2">
        <v>0</v>
      </c>
      <c r="N156" s="2">
        <v>0</v>
      </c>
      <c r="O156" s="2">
        <v>0</v>
      </c>
      <c r="P156" s="2">
        <v>0</v>
      </c>
      <c r="Q156" s="2">
        <v>0</v>
      </c>
      <c r="R156" s="2">
        <v>0</v>
      </c>
      <c r="S156" s="2"/>
      <c r="T156" s="2">
        <v>0</v>
      </c>
      <c r="U156" s="7">
        <v>0</v>
      </c>
      <c r="V156" s="7">
        <v>0</v>
      </c>
      <c r="W156" s="7">
        <v>0</v>
      </c>
      <c r="X156" s="7">
        <v>0</v>
      </c>
      <c r="Y156" s="7">
        <v>0</v>
      </c>
      <c r="AB156" s="7"/>
      <c r="AC156" s="7"/>
      <c r="AD156" s="7"/>
      <c r="AE156" s="7"/>
      <c r="AF156" s="7"/>
      <c r="AG156" s="7"/>
      <c r="AH156" s="7"/>
      <c r="AI156" s="7">
        <v>0</v>
      </c>
    </row>
    <row r="157" spans="1:35">
      <c r="A157" s="5">
        <v>2020</v>
      </c>
      <c r="B157" s="2" t="s">
        <v>754</v>
      </c>
      <c r="C157" s="2" t="s">
        <v>734</v>
      </c>
      <c r="D157" s="2" t="s">
        <v>677</v>
      </c>
      <c r="E157" s="2">
        <v>0</v>
      </c>
      <c r="F157" s="2">
        <v>6429389</v>
      </c>
      <c r="G157" s="2">
        <v>0</v>
      </c>
      <c r="H157" s="2">
        <v>0</v>
      </c>
      <c r="I157" s="2">
        <v>0</v>
      </c>
      <c r="J157" s="2">
        <v>0</v>
      </c>
      <c r="K157" s="2">
        <v>0</v>
      </c>
      <c r="L157" s="2">
        <v>0</v>
      </c>
      <c r="M157" s="2">
        <v>0</v>
      </c>
      <c r="N157" s="2">
        <v>0</v>
      </c>
      <c r="O157" s="2">
        <v>0</v>
      </c>
      <c r="P157" s="2">
        <v>0</v>
      </c>
      <c r="Q157" s="2">
        <v>0</v>
      </c>
      <c r="R157" s="2">
        <v>0</v>
      </c>
      <c r="S157" s="2"/>
      <c r="T157" s="2">
        <v>0</v>
      </c>
      <c r="U157" s="7">
        <v>0</v>
      </c>
      <c r="V157" s="7">
        <v>0</v>
      </c>
      <c r="W157" s="7">
        <v>0</v>
      </c>
      <c r="X157" s="7">
        <v>0</v>
      </c>
      <c r="Y157" s="7">
        <v>0</v>
      </c>
      <c r="AB157" s="7"/>
      <c r="AC157" s="7"/>
      <c r="AD157" s="7"/>
      <c r="AE157" s="7"/>
      <c r="AF157" s="7"/>
      <c r="AG157" s="7"/>
      <c r="AH157" s="7"/>
      <c r="AI157" s="7">
        <v>0</v>
      </c>
    </row>
    <row r="158" spans="1:35">
      <c r="A158" s="5">
        <v>2020</v>
      </c>
      <c r="B158" s="2" t="s">
        <v>754</v>
      </c>
      <c r="C158" s="2" t="s">
        <v>735</v>
      </c>
      <c r="D158" s="2" t="s">
        <v>677</v>
      </c>
      <c r="E158" s="2">
        <v>0</v>
      </c>
      <c r="F158" s="2">
        <v>1278819</v>
      </c>
      <c r="G158" s="2">
        <v>0</v>
      </c>
      <c r="H158" s="2">
        <v>0</v>
      </c>
      <c r="I158" s="2">
        <v>0</v>
      </c>
      <c r="J158" s="2">
        <v>0</v>
      </c>
      <c r="K158" s="2">
        <v>0</v>
      </c>
      <c r="L158" s="2">
        <v>0</v>
      </c>
      <c r="M158" s="2">
        <v>0</v>
      </c>
      <c r="N158" s="2">
        <v>0</v>
      </c>
      <c r="O158" s="2">
        <v>0</v>
      </c>
      <c r="P158" s="2">
        <v>0</v>
      </c>
      <c r="Q158" s="2">
        <v>0</v>
      </c>
      <c r="R158" s="2">
        <v>0</v>
      </c>
      <c r="S158" s="2"/>
      <c r="T158" s="2">
        <v>0</v>
      </c>
      <c r="U158" s="7">
        <v>0</v>
      </c>
      <c r="V158" s="7">
        <v>0</v>
      </c>
      <c r="W158" s="7">
        <v>0</v>
      </c>
      <c r="X158" s="7">
        <v>0</v>
      </c>
      <c r="Y158" s="7">
        <v>0</v>
      </c>
      <c r="AB158" s="7"/>
      <c r="AC158" s="7"/>
      <c r="AD158" s="7"/>
      <c r="AE158" s="7"/>
      <c r="AF158" s="7"/>
      <c r="AG158" s="7"/>
      <c r="AH158" s="7"/>
      <c r="AI158" s="7">
        <v>0</v>
      </c>
    </row>
    <row r="159" spans="1:35">
      <c r="A159" s="5">
        <v>2020</v>
      </c>
      <c r="B159" s="2" t="s">
        <v>754</v>
      </c>
      <c r="C159" s="2" t="s">
        <v>736</v>
      </c>
      <c r="D159" s="2" t="s">
        <v>677</v>
      </c>
      <c r="E159" s="2">
        <v>0</v>
      </c>
      <c r="F159" s="2">
        <v>5114500</v>
      </c>
      <c r="G159" s="2">
        <v>0</v>
      </c>
      <c r="H159" s="2">
        <v>0</v>
      </c>
      <c r="I159" s="2">
        <v>0</v>
      </c>
      <c r="J159" s="2">
        <v>0</v>
      </c>
      <c r="K159" s="2">
        <v>0</v>
      </c>
      <c r="L159" s="2">
        <v>0</v>
      </c>
      <c r="M159" s="2">
        <v>0</v>
      </c>
      <c r="N159" s="2">
        <v>0</v>
      </c>
      <c r="O159" s="2">
        <v>0</v>
      </c>
      <c r="P159" s="2">
        <v>0</v>
      </c>
      <c r="Q159" s="2">
        <v>0</v>
      </c>
      <c r="R159" s="2">
        <v>0</v>
      </c>
      <c r="S159" s="2"/>
      <c r="T159" s="2">
        <v>0</v>
      </c>
      <c r="U159" s="7">
        <v>0</v>
      </c>
      <c r="V159" s="7">
        <v>0</v>
      </c>
      <c r="W159" s="7">
        <v>0</v>
      </c>
      <c r="X159" s="7">
        <v>0</v>
      </c>
      <c r="Y159" s="7">
        <v>0</v>
      </c>
      <c r="AB159" s="7"/>
      <c r="AC159" s="7"/>
      <c r="AD159" s="7"/>
      <c r="AE159" s="7"/>
      <c r="AF159" s="7"/>
      <c r="AG159" s="7"/>
      <c r="AH159" s="7"/>
      <c r="AI159" s="7">
        <v>0</v>
      </c>
    </row>
    <row r="160" spans="1:35">
      <c r="A160" s="5">
        <v>2020</v>
      </c>
      <c r="B160" s="2" t="s">
        <v>754</v>
      </c>
      <c r="C160" s="2" t="s">
        <v>753</v>
      </c>
      <c r="D160" s="2" t="s">
        <v>677</v>
      </c>
      <c r="E160" s="2">
        <v>0</v>
      </c>
      <c r="F160" s="2">
        <v>355501</v>
      </c>
      <c r="G160" s="2">
        <v>0</v>
      </c>
      <c r="H160" s="2">
        <v>0</v>
      </c>
      <c r="I160" s="2">
        <v>0</v>
      </c>
      <c r="J160" s="2">
        <v>0</v>
      </c>
      <c r="K160" s="2">
        <v>0</v>
      </c>
      <c r="L160" s="2">
        <v>0</v>
      </c>
      <c r="M160" s="2">
        <v>0</v>
      </c>
      <c r="N160" s="2">
        <v>0</v>
      </c>
      <c r="O160" s="2">
        <v>0</v>
      </c>
      <c r="P160" s="2">
        <v>0</v>
      </c>
      <c r="Q160" s="2">
        <v>0</v>
      </c>
      <c r="R160" s="2">
        <v>0</v>
      </c>
      <c r="S160" s="2"/>
      <c r="T160" s="2">
        <v>0</v>
      </c>
      <c r="U160" s="7">
        <v>0</v>
      </c>
      <c r="V160" s="7">
        <v>0</v>
      </c>
      <c r="W160" s="7">
        <v>0</v>
      </c>
      <c r="X160" s="7">
        <v>0</v>
      </c>
      <c r="Y160" s="7">
        <v>0</v>
      </c>
      <c r="AB160" s="7"/>
      <c r="AC160" s="7"/>
      <c r="AD160" s="7"/>
      <c r="AE160" s="7"/>
      <c r="AF160" s="7"/>
      <c r="AG160" s="7"/>
      <c r="AH160" s="7"/>
      <c r="AI160" s="7">
        <v>0</v>
      </c>
    </row>
    <row r="161" spans="1:35">
      <c r="A161" s="5">
        <v>2020</v>
      </c>
      <c r="B161" s="2" t="s">
        <v>754</v>
      </c>
      <c r="C161" s="2" t="s">
        <v>737</v>
      </c>
      <c r="D161" s="2" t="s">
        <v>677</v>
      </c>
      <c r="E161" s="2">
        <v>0</v>
      </c>
      <c r="F161" s="2">
        <v>1010000</v>
      </c>
      <c r="G161" s="2">
        <v>0</v>
      </c>
      <c r="H161" s="2">
        <v>0</v>
      </c>
      <c r="I161" s="2">
        <v>0</v>
      </c>
      <c r="J161" s="2">
        <v>0</v>
      </c>
      <c r="K161" s="2">
        <v>0</v>
      </c>
      <c r="L161" s="2">
        <v>0</v>
      </c>
      <c r="M161" s="2">
        <v>0</v>
      </c>
      <c r="N161" s="2">
        <v>0</v>
      </c>
      <c r="O161" s="2">
        <v>0</v>
      </c>
      <c r="P161" s="2">
        <v>0</v>
      </c>
      <c r="Q161" s="2">
        <v>0</v>
      </c>
      <c r="R161" s="2">
        <v>0</v>
      </c>
      <c r="S161" s="2"/>
      <c r="T161" s="2">
        <v>0</v>
      </c>
      <c r="U161" s="7">
        <v>0</v>
      </c>
      <c r="V161" s="7">
        <v>0</v>
      </c>
      <c r="W161" s="7">
        <v>0</v>
      </c>
      <c r="X161" s="7">
        <v>0</v>
      </c>
      <c r="Y161" s="7">
        <v>0</v>
      </c>
      <c r="AB161" s="7"/>
      <c r="AC161" s="7"/>
      <c r="AD161" s="7"/>
      <c r="AE161" s="7"/>
      <c r="AF161" s="7"/>
      <c r="AG161" s="7"/>
      <c r="AH161" s="7"/>
      <c r="AI161" s="7">
        <v>0</v>
      </c>
    </row>
    <row r="162" spans="1:35">
      <c r="A162" s="5">
        <v>2020</v>
      </c>
      <c r="B162" s="2" t="s">
        <v>725</v>
      </c>
      <c r="C162" s="2" t="s">
        <v>738</v>
      </c>
      <c r="D162" s="2" t="s">
        <v>677</v>
      </c>
      <c r="E162" s="2">
        <v>0</v>
      </c>
      <c r="F162" s="2">
        <v>2609300</v>
      </c>
      <c r="G162" s="2">
        <v>0</v>
      </c>
      <c r="H162" s="2">
        <v>0</v>
      </c>
      <c r="I162" s="2">
        <v>0</v>
      </c>
      <c r="J162" s="2">
        <v>0</v>
      </c>
      <c r="K162" s="2">
        <v>0</v>
      </c>
      <c r="L162" s="2">
        <v>0</v>
      </c>
      <c r="M162" s="2">
        <v>0</v>
      </c>
      <c r="N162" s="2">
        <v>0</v>
      </c>
      <c r="O162" s="2">
        <v>0</v>
      </c>
      <c r="P162" s="2">
        <v>0</v>
      </c>
      <c r="Q162" s="2">
        <v>0</v>
      </c>
      <c r="R162" s="2">
        <v>0</v>
      </c>
      <c r="S162" s="2"/>
      <c r="T162" s="2">
        <v>0</v>
      </c>
      <c r="U162" s="7">
        <v>0</v>
      </c>
      <c r="V162" s="7">
        <v>0</v>
      </c>
      <c r="W162" s="7">
        <v>0</v>
      </c>
      <c r="X162" s="7">
        <v>0</v>
      </c>
      <c r="Y162" s="7">
        <v>0</v>
      </c>
      <c r="AB162" s="7"/>
      <c r="AC162" s="7"/>
      <c r="AD162" s="7"/>
      <c r="AE162" s="7"/>
      <c r="AF162" s="7"/>
      <c r="AG162" s="7"/>
      <c r="AH162" s="7"/>
      <c r="AI162" s="7">
        <v>0</v>
      </c>
    </row>
    <row r="163" spans="1:35">
      <c r="A163" s="5">
        <v>2020</v>
      </c>
      <c r="B163" s="2" t="s">
        <v>725</v>
      </c>
      <c r="C163" s="2" t="s">
        <v>739</v>
      </c>
      <c r="D163" s="2" t="s">
        <v>677</v>
      </c>
      <c r="E163" s="2">
        <v>0</v>
      </c>
      <c r="F163" s="2">
        <v>540000</v>
      </c>
      <c r="G163" s="2">
        <v>0</v>
      </c>
      <c r="H163" s="2">
        <v>0</v>
      </c>
      <c r="I163" s="2">
        <v>0</v>
      </c>
      <c r="J163" s="2">
        <v>0</v>
      </c>
      <c r="K163" s="2">
        <v>0</v>
      </c>
      <c r="L163" s="2">
        <v>0</v>
      </c>
      <c r="M163" s="2">
        <v>0</v>
      </c>
      <c r="N163" s="2">
        <v>0</v>
      </c>
      <c r="O163" s="2">
        <v>0</v>
      </c>
      <c r="P163" s="2">
        <v>0</v>
      </c>
      <c r="Q163" s="2">
        <v>0</v>
      </c>
      <c r="R163" s="2">
        <v>0</v>
      </c>
      <c r="S163" s="2"/>
      <c r="T163" s="2">
        <v>0</v>
      </c>
      <c r="U163" s="7">
        <v>0</v>
      </c>
      <c r="V163" s="7">
        <v>0</v>
      </c>
      <c r="W163" s="7">
        <v>0</v>
      </c>
      <c r="X163" s="7">
        <v>0</v>
      </c>
      <c r="Y163" s="7">
        <v>0</v>
      </c>
      <c r="AB163" s="7"/>
      <c r="AC163" s="7"/>
      <c r="AD163" s="7"/>
      <c r="AE163" s="7"/>
      <c r="AF163" s="7"/>
      <c r="AG163" s="7"/>
      <c r="AH163" s="7"/>
      <c r="AI163" s="7">
        <v>0</v>
      </c>
    </row>
    <row r="164" spans="1:35">
      <c r="A164" s="5">
        <v>2020</v>
      </c>
      <c r="B164" s="2" t="s">
        <v>725</v>
      </c>
      <c r="C164" s="2" t="s">
        <v>740</v>
      </c>
      <c r="D164" s="2" t="s">
        <v>677</v>
      </c>
      <c r="E164" s="2">
        <v>0</v>
      </c>
      <c r="F164" s="2">
        <v>0</v>
      </c>
      <c r="G164" s="2">
        <v>0</v>
      </c>
      <c r="H164" s="2">
        <v>0</v>
      </c>
      <c r="I164" s="2">
        <v>0</v>
      </c>
      <c r="J164" s="2">
        <v>0</v>
      </c>
      <c r="K164" s="2">
        <v>0</v>
      </c>
      <c r="L164" s="2">
        <v>0</v>
      </c>
      <c r="M164" s="2">
        <v>0</v>
      </c>
      <c r="N164" s="2">
        <v>0</v>
      </c>
      <c r="O164" s="2">
        <v>0</v>
      </c>
      <c r="P164" s="2">
        <v>0</v>
      </c>
      <c r="Q164" s="2">
        <v>0</v>
      </c>
      <c r="R164" s="2">
        <v>0</v>
      </c>
      <c r="S164" s="2"/>
      <c r="T164" s="2">
        <v>0</v>
      </c>
      <c r="U164" s="7">
        <v>0</v>
      </c>
      <c r="V164" s="7">
        <v>0</v>
      </c>
      <c r="W164" s="7">
        <v>0</v>
      </c>
      <c r="X164" s="7">
        <v>0</v>
      </c>
      <c r="Y164" s="7">
        <v>0</v>
      </c>
      <c r="AB164" s="7"/>
      <c r="AC164" s="7"/>
      <c r="AD164" s="7"/>
      <c r="AE164" s="7"/>
      <c r="AF164" s="7"/>
      <c r="AG164" s="7"/>
      <c r="AH164" s="7"/>
      <c r="AI164" s="7">
        <v>0</v>
      </c>
    </row>
    <row r="165" spans="1:35">
      <c r="A165" s="5">
        <v>2020</v>
      </c>
      <c r="B165" s="2" t="s">
        <v>725</v>
      </c>
      <c r="C165" s="2" t="s">
        <v>741</v>
      </c>
      <c r="D165" s="2" t="s">
        <v>677</v>
      </c>
      <c r="E165" s="2">
        <v>0</v>
      </c>
      <c r="F165" s="2">
        <v>4521787</v>
      </c>
      <c r="G165" s="2">
        <v>0</v>
      </c>
      <c r="H165" s="2">
        <v>0</v>
      </c>
      <c r="I165" s="2">
        <v>0</v>
      </c>
      <c r="J165" s="2">
        <v>0</v>
      </c>
      <c r="K165" s="2">
        <v>0</v>
      </c>
      <c r="L165" s="2">
        <v>0</v>
      </c>
      <c r="M165" s="2">
        <v>0</v>
      </c>
      <c r="N165" s="2">
        <v>0</v>
      </c>
      <c r="O165" s="2">
        <v>0</v>
      </c>
      <c r="P165" s="2">
        <v>0</v>
      </c>
      <c r="Q165" s="2">
        <v>0</v>
      </c>
      <c r="R165" s="2">
        <v>0</v>
      </c>
      <c r="S165" s="2"/>
      <c r="T165" s="2">
        <v>0</v>
      </c>
      <c r="U165" s="7">
        <v>0</v>
      </c>
      <c r="V165" s="7">
        <v>0</v>
      </c>
      <c r="W165" s="7">
        <v>0</v>
      </c>
      <c r="X165" s="7">
        <v>0</v>
      </c>
      <c r="Y165" s="7">
        <v>0</v>
      </c>
      <c r="AB165" s="7"/>
      <c r="AC165" s="7"/>
      <c r="AD165" s="7"/>
      <c r="AE165" s="7"/>
      <c r="AF165" s="7"/>
      <c r="AG165" s="7"/>
      <c r="AH165" s="7"/>
      <c r="AI165" s="7">
        <v>0</v>
      </c>
    </row>
    <row r="166" spans="1:35">
      <c r="A166" s="5">
        <v>2020</v>
      </c>
      <c r="B166" s="2" t="s">
        <v>725</v>
      </c>
      <c r="C166" s="2" t="s">
        <v>742</v>
      </c>
      <c r="D166" s="2" t="s">
        <v>677</v>
      </c>
      <c r="E166" s="2">
        <v>0</v>
      </c>
      <c r="F166" s="2">
        <v>0</v>
      </c>
      <c r="G166" s="2">
        <v>0</v>
      </c>
      <c r="H166" s="2">
        <v>0</v>
      </c>
      <c r="I166" s="2">
        <v>0</v>
      </c>
      <c r="J166" s="2">
        <v>0</v>
      </c>
      <c r="K166" s="2">
        <v>0</v>
      </c>
      <c r="L166" s="2">
        <v>0</v>
      </c>
      <c r="M166" s="2">
        <v>0</v>
      </c>
      <c r="N166" s="2">
        <v>0</v>
      </c>
      <c r="O166" s="2">
        <v>0</v>
      </c>
      <c r="P166" s="2">
        <v>0</v>
      </c>
      <c r="Q166" s="2">
        <v>0</v>
      </c>
      <c r="R166" s="2">
        <v>0</v>
      </c>
      <c r="S166" s="2"/>
      <c r="T166" s="2">
        <v>0</v>
      </c>
      <c r="U166" s="7">
        <v>0</v>
      </c>
      <c r="V166" s="7">
        <v>0</v>
      </c>
      <c r="W166" s="7">
        <v>0</v>
      </c>
      <c r="X166" s="7">
        <v>0</v>
      </c>
      <c r="Y166" s="7">
        <v>0</v>
      </c>
      <c r="AB166" s="7"/>
      <c r="AC166" s="7"/>
      <c r="AD166" s="7"/>
      <c r="AE166" s="7"/>
      <c r="AF166" s="7"/>
      <c r="AG166" s="7"/>
      <c r="AH166" s="7"/>
      <c r="AI166" s="7">
        <v>0</v>
      </c>
    </row>
    <row r="167" spans="1:35">
      <c r="A167" s="5">
        <v>2020</v>
      </c>
      <c r="B167" s="2" t="s">
        <v>725</v>
      </c>
      <c r="C167" s="2" t="s">
        <v>743</v>
      </c>
      <c r="D167" s="2" t="s">
        <v>677</v>
      </c>
      <c r="E167" s="2">
        <v>0</v>
      </c>
      <c r="F167" s="2">
        <v>700000</v>
      </c>
      <c r="G167" s="2">
        <v>0</v>
      </c>
      <c r="H167" s="2">
        <v>0</v>
      </c>
      <c r="I167" s="2">
        <v>0</v>
      </c>
      <c r="J167" s="2">
        <v>0</v>
      </c>
      <c r="K167" s="2">
        <v>0</v>
      </c>
      <c r="L167" s="2">
        <v>0</v>
      </c>
      <c r="M167" s="2">
        <v>0</v>
      </c>
      <c r="N167" s="2">
        <v>0</v>
      </c>
      <c r="O167" s="2">
        <v>0</v>
      </c>
      <c r="P167" s="2">
        <v>0</v>
      </c>
      <c r="Q167" s="2">
        <v>0</v>
      </c>
      <c r="R167" s="2">
        <v>0</v>
      </c>
      <c r="S167" s="2"/>
      <c r="T167" s="2">
        <v>0</v>
      </c>
      <c r="U167" s="7">
        <v>0</v>
      </c>
      <c r="V167" s="7">
        <v>0</v>
      </c>
      <c r="W167" s="7">
        <v>0</v>
      </c>
      <c r="X167" s="7">
        <v>0</v>
      </c>
      <c r="Y167" s="7">
        <v>0</v>
      </c>
      <c r="AB167" s="7"/>
      <c r="AC167" s="7"/>
      <c r="AD167" s="7"/>
      <c r="AE167" s="7"/>
      <c r="AF167" s="7"/>
      <c r="AG167" s="7"/>
      <c r="AH167" s="7"/>
      <c r="AI167" s="7">
        <v>0</v>
      </c>
    </row>
    <row r="168" spans="1:35">
      <c r="A168" s="5">
        <v>2020</v>
      </c>
      <c r="B168" s="2" t="s">
        <v>725</v>
      </c>
      <c r="C168" s="2" t="s">
        <v>744</v>
      </c>
      <c r="D168" s="2" t="s">
        <v>677</v>
      </c>
      <c r="E168" s="2">
        <v>0</v>
      </c>
      <c r="F168" s="2">
        <v>800000</v>
      </c>
      <c r="G168" s="2">
        <v>0</v>
      </c>
      <c r="H168" s="2">
        <v>0</v>
      </c>
      <c r="I168" s="2">
        <v>0</v>
      </c>
      <c r="J168" s="2">
        <v>0</v>
      </c>
      <c r="K168" s="2">
        <v>0</v>
      </c>
      <c r="L168" s="2">
        <v>0</v>
      </c>
      <c r="M168" s="2">
        <v>0</v>
      </c>
      <c r="N168" s="2">
        <v>0</v>
      </c>
      <c r="O168" s="2">
        <v>0</v>
      </c>
      <c r="P168" s="2">
        <v>0</v>
      </c>
      <c r="Q168" s="2">
        <v>0</v>
      </c>
      <c r="R168" s="2">
        <v>0</v>
      </c>
      <c r="S168" s="2"/>
      <c r="T168" s="2">
        <v>0</v>
      </c>
      <c r="U168" s="7">
        <v>0</v>
      </c>
      <c r="V168" s="7">
        <v>0</v>
      </c>
      <c r="W168" s="7">
        <v>0</v>
      </c>
      <c r="X168" s="7">
        <v>0</v>
      </c>
      <c r="Y168" s="7">
        <v>0</v>
      </c>
      <c r="AB168" s="7"/>
      <c r="AC168" s="7"/>
      <c r="AD168" s="7"/>
      <c r="AE168" s="7"/>
      <c r="AF168" s="7"/>
      <c r="AG168" s="7"/>
      <c r="AH168" s="7"/>
      <c r="AI168" s="7">
        <v>0</v>
      </c>
    </row>
    <row r="169" spans="1:35">
      <c r="A169" s="5">
        <v>2020</v>
      </c>
      <c r="B169" s="2" t="s">
        <v>755</v>
      </c>
      <c r="C169" s="2" t="s">
        <v>745</v>
      </c>
      <c r="D169" s="2" t="s">
        <v>677</v>
      </c>
      <c r="E169" s="2">
        <v>0</v>
      </c>
      <c r="F169" s="2">
        <v>285000</v>
      </c>
      <c r="G169" s="2">
        <v>0</v>
      </c>
      <c r="H169" s="2">
        <v>0</v>
      </c>
      <c r="I169" s="2">
        <v>0</v>
      </c>
      <c r="J169" s="2">
        <v>0</v>
      </c>
      <c r="K169" s="2">
        <v>0</v>
      </c>
      <c r="L169" s="2">
        <v>0</v>
      </c>
      <c r="M169" s="2">
        <v>0</v>
      </c>
      <c r="N169" s="2">
        <v>0</v>
      </c>
      <c r="O169" s="2">
        <v>0</v>
      </c>
      <c r="P169" s="2">
        <v>0</v>
      </c>
      <c r="Q169" s="2">
        <v>0</v>
      </c>
      <c r="R169" s="2">
        <v>0</v>
      </c>
      <c r="S169" s="2"/>
      <c r="T169" s="2">
        <v>0</v>
      </c>
      <c r="U169" s="7">
        <v>0</v>
      </c>
      <c r="V169" s="7">
        <v>0</v>
      </c>
      <c r="W169" s="7">
        <v>0</v>
      </c>
      <c r="X169" s="7">
        <v>0</v>
      </c>
      <c r="Y169" s="7">
        <v>0</v>
      </c>
      <c r="AB169" s="7"/>
      <c r="AC169" s="7"/>
      <c r="AD169" s="7"/>
      <c r="AE169" s="7"/>
      <c r="AF169" s="7"/>
      <c r="AG169" s="7"/>
      <c r="AH169" s="7"/>
      <c r="AI169" s="7">
        <v>0</v>
      </c>
    </row>
    <row r="170" spans="1:35">
      <c r="A170" s="5">
        <v>2020</v>
      </c>
      <c r="B170" s="2" t="s">
        <v>755</v>
      </c>
      <c r="C170" s="2" t="s">
        <v>746</v>
      </c>
      <c r="D170" s="2" t="s">
        <v>677</v>
      </c>
      <c r="E170" s="2">
        <v>0</v>
      </c>
      <c r="F170" s="2">
        <v>610000</v>
      </c>
      <c r="G170" s="2">
        <v>0</v>
      </c>
      <c r="H170" s="2">
        <v>0</v>
      </c>
      <c r="I170" s="2">
        <v>0</v>
      </c>
      <c r="J170" s="2">
        <v>0</v>
      </c>
      <c r="K170" s="2">
        <v>0</v>
      </c>
      <c r="L170" s="2">
        <v>0</v>
      </c>
      <c r="M170" s="2">
        <v>0</v>
      </c>
      <c r="N170" s="2">
        <v>0</v>
      </c>
      <c r="O170" s="2">
        <v>0</v>
      </c>
      <c r="P170" s="2">
        <v>0</v>
      </c>
      <c r="Q170" s="2">
        <v>0</v>
      </c>
      <c r="R170" s="2">
        <v>0</v>
      </c>
      <c r="S170" s="2"/>
      <c r="T170" s="2">
        <v>0</v>
      </c>
      <c r="U170" s="7">
        <v>0</v>
      </c>
      <c r="V170" s="7">
        <v>0</v>
      </c>
      <c r="W170" s="7">
        <v>0</v>
      </c>
      <c r="X170" s="7">
        <v>0</v>
      </c>
      <c r="Y170" s="7">
        <v>0</v>
      </c>
      <c r="AB170" s="7"/>
      <c r="AC170" s="7"/>
      <c r="AD170" s="7"/>
      <c r="AE170" s="7"/>
      <c r="AF170" s="7"/>
      <c r="AG170" s="7"/>
      <c r="AH170" s="7"/>
      <c r="AI170" s="7">
        <v>0</v>
      </c>
    </row>
    <row r="171" spans="1:35">
      <c r="A171" s="5">
        <v>2020</v>
      </c>
      <c r="B171" s="2" t="s">
        <v>755</v>
      </c>
      <c r="C171" s="2" t="s">
        <v>747</v>
      </c>
      <c r="D171" s="2" t="s">
        <v>677</v>
      </c>
      <c r="E171" s="2">
        <v>0</v>
      </c>
      <c r="F171" s="2">
        <v>0</v>
      </c>
      <c r="G171" s="2">
        <v>0</v>
      </c>
      <c r="H171" s="2">
        <v>0</v>
      </c>
      <c r="I171" s="2">
        <v>0</v>
      </c>
      <c r="J171" s="2">
        <v>0</v>
      </c>
      <c r="K171" s="2">
        <v>0</v>
      </c>
      <c r="L171" s="2">
        <v>0</v>
      </c>
      <c r="M171" s="2">
        <v>0</v>
      </c>
      <c r="N171" s="2">
        <v>0</v>
      </c>
      <c r="O171" s="2">
        <v>0</v>
      </c>
      <c r="P171" s="2">
        <v>0</v>
      </c>
      <c r="Q171" s="2">
        <v>0</v>
      </c>
      <c r="R171" s="2">
        <v>0</v>
      </c>
      <c r="S171" s="2"/>
      <c r="T171" s="2">
        <v>0</v>
      </c>
      <c r="U171" s="7">
        <v>0</v>
      </c>
      <c r="V171" s="7">
        <v>0</v>
      </c>
      <c r="W171" s="7">
        <v>0</v>
      </c>
      <c r="X171" s="7">
        <v>0</v>
      </c>
      <c r="Y171" s="7">
        <v>0</v>
      </c>
      <c r="AB171" s="7"/>
      <c r="AC171" s="7"/>
      <c r="AD171" s="7"/>
      <c r="AE171" s="7"/>
      <c r="AF171" s="7"/>
      <c r="AG171" s="7"/>
      <c r="AH171" s="7"/>
      <c r="AI171" s="7">
        <v>0</v>
      </c>
    </row>
    <row r="172" spans="1:35">
      <c r="A172" s="5">
        <v>2020</v>
      </c>
      <c r="B172" s="2" t="s">
        <v>755</v>
      </c>
      <c r="C172" s="2" t="s">
        <v>748</v>
      </c>
      <c r="D172" s="2" t="s">
        <v>677</v>
      </c>
      <c r="E172" s="2">
        <v>0</v>
      </c>
      <c r="F172" s="2">
        <v>3805000</v>
      </c>
      <c r="G172" s="2">
        <v>0</v>
      </c>
      <c r="H172" s="2">
        <v>0</v>
      </c>
      <c r="I172" s="2">
        <v>0</v>
      </c>
      <c r="J172" s="2">
        <v>0</v>
      </c>
      <c r="K172" s="2">
        <v>0</v>
      </c>
      <c r="L172" s="2">
        <v>0</v>
      </c>
      <c r="M172" s="2">
        <v>0</v>
      </c>
      <c r="N172" s="2">
        <v>0</v>
      </c>
      <c r="O172" s="2">
        <v>0</v>
      </c>
      <c r="P172" s="2">
        <v>0</v>
      </c>
      <c r="Q172" s="2">
        <v>0</v>
      </c>
      <c r="R172" s="2">
        <v>0</v>
      </c>
      <c r="S172" s="2"/>
      <c r="T172" s="2">
        <v>0</v>
      </c>
      <c r="U172" s="7">
        <v>0</v>
      </c>
      <c r="V172" s="7">
        <v>0</v>
      </c>
      <c r="W172" s="7">
        <v>0</v>
      </c>
      <c r="X172" s="7">
        <v>0</v>
      </c>
      <c r="Y172" s="7">
        <v>0</v>
      </c>
      <c r="AB172" s="7"/>
      <c r="AC172" s="7"/>
      <c r="AD172" s="7"/>
      <c r="AE172" s="7"/>
      <c r="AF172" s="7"/>
      <c r="AG172" s="7"/>
      <c r="AH172" s="7"/>
      <c r="AI172" s="7">
        <v>0</v>
      </c>
    </row>
    <row r="173" spans="1:35">
      <c r="A173" s="5">
        <v>2020</v>
      </c>
      <c r="B173" s="2" t="s">
        <v>755</v>
      </c>
      <c r="C173" s="2" t="s">
        <v>749</v>
      </c>
      <c r="D173" s="2" t="s">
        <v>677</v>
      </c>
      <c r="E173" s="2">
        <v>0</v>
      </c>
      <c r="F173" s="2">
        <v>0</v>
      </c>
      <c r="G173" s="2">
        <v>0</v>
      </c>
      <c r="H173" s="2">
        <v>0</v>
      </c>
      <c r="I173" s="2">
        <v>0</v>
      </c>
      <c r="J173" s="2">
        <v>0</v>
      </c>
      <c r="K173" s="2">
        <v>0</v>
      </c>
      <c r="L173" s="2">
        <v>0</v>
      </c>
      <c r="M173" s="2">
        <v>0</v>
      </c>
      <c r="N173" s="2">
        <v>0</v>
      </c>
      <c r="O173" s="2">
        <v>0</v>
      </c>
      <c r="P173" s="2">
        <v>0</v>
      </c>
      <c r="Q173" s="2">
        <v>0</v>
      </c>
      <c r="R173" s="2">
        <v>0</v>
      </c>
      <c r="S173" s="2"/>
      <c r="T173" s="2">
        <v>0</v>
      </c>
      <c r="U173" s="7">
        <v>0</v>
      </c>
      <c r="V173" s="7">
        <v>0</v>
      </c>
      <c r="W173" s="7">
        <v>0</v>
      </c>
      <c r="X173" s="7">
        <v>0</v>
      </c>
      <c r="Y173" s="7">
        <v>0</v>
      </c>
      <c r="AB173" s="7"/>
      <c r="AC173" s="7"/>
      <c r="AD173" s="7"/>
      <c r="AE173" s="7"/>
      <c r="AF173" s="7"/>
      <c r="AG173" s="7"/>
      <c r="AH173" s="7"/>
      <c r="AI173" s="7">
        <v>0</v>
      </c>
    </row>
    <row r="174" spans="1:35">
      <c r="A174" s="5">
        <v>2020</v>
      </c>
      <c r="B174" s="2" t="s">
        <v>755</v>
      </c>
      <c r="C174" s="2" t="s">
        <v>750</v>
      </c>
      <c r="D174" s="2" t="s">
        <v>677</v>
      </c>
      <c r="E174" s="2">
        <v>0</v>
      </c>
      <c r="F174" s="2">
        <v>760000</v>
      </c>
      <c r="G174" s="2">
        <v>0</v>
      </c>
      <c r="H174" s="2">
        <v>0</v>
      </c>
      <c r="I174" s="2">
        <v>0</v>
      </c>
      <c r="J174" s="2">
        <v>0</v>
      </c>
      <c r="K174" s="2">
        <v>0</v>
      </c>
      <c r="L174" s="2">
        <v>0</v>
      </c>
      <c r="M174" s="2">
        <v>0</v>
      </c>
      <c r="N174" s="2">
        <v>0</v>
      </c>
      <c r="O174" s="2">
        <v>0</v>
      </c>
      <c r="P174" s="2">
        <v>0</v>
      </c>
      <c r="Q174" s="2">
        <v>0</v>
      </c>
      <c r="R174" s="2">
        <v>0</v>
      </c>
      <c r="S174" s="2"/>
      <c r="T174" s="2">
        <v>0</v>
      </c>
      <c r="U174" s="7">
        <v>0</v>
      </c>
      <c r="V174" s="7">
        <v>0</v>
      </c>
      <c r="W174" s="7">
        <v>0</v>
      </c>
      <c r="X174" s="7">
        <v>0</v>
      </c>
      <c r="Y174" s="7">
        <v>0</v>
      </c>
      <c r="AB174" s="7"/>
      <c r="AC174" s="7"/>
      <c r="AD174" s="7"/>
      <c r="AE174" s="7"/>
      <c r="AF174" s="7"/>
      <c r="AG174" s="7"/>
      <c r="AH174" s="7"/>
      <c r="AI174" s="7">
        <v>0</v>
      </c>
    </row>
    <row r="175" spans="1:35">
      <c r="A175" s="5">
        <v>2020</v>
      </c>
      <c r="B175" s="2" t="s">
        <v>755</v>
      </c>
      <c r="C175" s="2" t="s">
        <v>751</v>
      </c>
      <c r="D175" s="2" t="s">
        <v>677</v>
      </c>
      <c r="E175" s="2">
        <v>0</v>
      </c>
      <c r="F175" s="2">
        <v>4350000</v>
      </c>
      <c r="G175" s="2">
        <v>0</v>
      </c>
      <c r="H175" s="2">
        <v>0</v>
      </c>
      <c r="I175" s="2">
        <v>0</v>
      </c>
      <c r="J175" s="2">
        <v>0</v>
      </c>
      <c r="K175" s="2">
        <v>0</v>
      </c>
      <c r="L175" s="2">
        <v>0</v>
      </c>
      <c r="M175" s="2">
        <v>0</v>
      </c>
      <c r="N175" s="2">
        <v>0</v>
      </c>
      <c r="O175" s="2">
        <v>0</v>
      </c>
      <c r="P175" s="2">
        <v>0</v>
      </c>
      <c r="Q175" s="2">
        <v>0</v>
      </c>
      <c r="R175" s="2">
        <v>0</v>
      </c>
      <c r="S175" s="2"/>
      <c r="T175" s="2">
        <v>0</v>
      </c>
      <c r="U175" s="7">
        <v>0</v>
      </c>
      <c r="V175" s="7">
        <v>0</v>
      </c>
      <c r="W175" s="7">
        <v>0</v>
      </c>
      <c r="X175" s="7">
        <v>0</v>
      </c>
      <c r="Y175" s="7">
        <v>0</v>
      </c>
      <c r="AB175" s="7"/>
      <c r="AC175" s="7"/>
      <c r="AD175" s="7"/>
      <c r="AE175" s="7"/>
      <c r="AF175" s="7"/>
      <c r="AG175" s="7"/>
      <c r="AH175" s="7"/>
      <c r="AI175" s="7">
        <v>0</v>
      </c>
    </row>
    <row r="176" spans="1:35">
      <c r="A176" s="5">
        <v>2020</v>
      </c>
      <c r="B176" s="2" t="s">
        <v>724</v>
      </c>
      <c r="C176" s="2" t="s">
        <v>726</v>
      </c>
      <c r="D176" s="2" t="s">
        <v>678</v>
      </c>
      <c r="E176" s="2">
        <v>0</v>
      </c>
      <c r="F176" s="2">
        <v>0</v>
      </c>
      <c r="G176" s="2">
        <v>0</v>
      </c>
      <c r="H176" s="2">
        <v>0</v>
      </c>
      <c r="I176" s="2">
        <v>0</v>
      </c>
      <c r="J176" s="2">
        <v>0</v>
      </c>
      <c r="K176" s="2">
        <v>0</v>
      </c>
      <c r="L176" s="2">
        <v>0</v>
      </c>
      <c r="M176" s="2">
        <v>0</v>
      </c>
      <c r="N176" s="2">
        <v>0</v>
      </c>
      <c r="O176" s="2">
        <v>0</v>
      </c>
      <c r="P176" s="2">
        <v>0</v>
      </c>
      <c r="Q176" s="2">
        <v>0</v>
      </c>
      <c r="R176" s="2">
        <v>0</v>
      </c>
      <c r="S176" s="2"/>
      <c r="T176" s="2">
        <v>0</v>
      </c>
      <c r="U176" s="7">
        <v>0</v>
      </c>
      <c r="V176" s="7">
        <v>0</v>
      </c>
      <c r="W176" s="7">
        <v>9705</v>
      </c>
      <c r="X176" s="7">
        <v>10.38</v>
      </c>
      <c r="Y176" s="7">
        <v>63.79</v>
      </c>
      <c r="AB176" s="7"/>
      <c r="AC176" s="7"/>
      <c r="AD176" s="7"/>
      <c r="AE176" s="7"/>
      <c r="AF176" s="7"/>
      <c r="AG176" s="7"/>
      <c r="AH176" s="7"/>
      <c r="AI176" s="7">
        <v>0</v>
      </c>
    </row>
    <row r="177" spans="1:35">
      <c r="A177" s="5">
        <v>2020</v>
      </c>
      <c r="B177" s="2" t="s">
        <v>724</v>
      </c>
      <c r="C177" s="2" t="s">
        <v>727</v>
      </c>
      <c r="D177" s="2" t="s">
        <v>678</v>
      </c>
      <c r="E177" s="2">
        <v>0</v>
      </c>
      <c r="F177" s="2">
        <v>0</v>
      </c>
      <c r="G177" s="2">
        <v>0</v>
      </c>
      <c r="H177" s="2">
        <v>417358</v>
      </c>
      <c r="I177" s="2">
        <v>0</v>
      </c>
      <c r="J177" s="2">
        <v>0</v>
      </c>
      <c r="K177" s="2">
        <v>0</v>
      </c>
      <c r="L177" s="2">
        <v>0</v>
      </c>
      <c r="M177" s="2">
        <v>0</v>
      </c>
      <c r="N177" s="2">
        <v>0</v>
      </c>
      <c r="O177" s="2">
        <v>0</v>
      </c>
      <c r="P177" s="2">
        <v>0</v>
      </c>
      <c r="Q177" s="2">
        <v>0</v>
      </c>
      <c r="R177" s="2">
        <v>0</v>
      </c>
      <c r="S177" s="2"/>
      <c r="T177" s="2">
        <v>0</v>
      </c>
      <c r="U177" s="7">
        <v>0</v>
      </c>
      <c r="V177" s="7">
        <v>0</v>
      </c>
      <c r="W177" s="7">
        <v>9898</v>
      </c>
      <c r="X177" s="7">
        <v>10.33</v>
      </c>
      <c r="Y177" s="7">
        <v>63.68</v>
      </c>
      <c r="AB177" s="7"/>
      <c r="AC177" s="7"/>
      <c r="AD177" s="7"/>
      <c r="AE177" s="7"/>
      <c r="AF177" s="7"/>
      <c r="AG177" s="7"/>
      <c r="AH177" s="7"/>
      <c r="AI177" s="7">
        <v>0</v>
      </c>
    </row>
    <row r="178" spans="1:35">
      <c r="A178" s="5">
        <v>2020</v>
      </c>
      <c r="B178" s="2" t="s">
        <v>724</v>
      </c>
      <c r="C178" s="2" t="s">
        <v>728</v>
      </c>
      <c r="D178" s="2" t="s">
        <v>678</v>
      </c>
      <c r="E178" s="2">
        <v>0</v>
      </c>
      <c r="F178" s="2">
        <v>1117796</v>
      </c>
      <c r="G178" s="2">
        <v>0</v>
      </c>
      <c r="H178" s="2">
        <v>0</v>
      </c>
      <c r="I178" s="2">
        <v>0</v>
      </c>
      <c r="J178" s="2">
        <v>0</v>
      </c>
      <c r="K178" s="2">
        <v>0</v>
      </c>
      <c r="L178" s="2">
        <v>0</v>
      </c>
      <c r="M178" s="2">
        <v>0</v>
      </c>
      <c r="N178" s="2">
        <v>0</v>
      </c>
      <c r="O178" s="2">
        <v>0</v>
      </c>
      <c r="P178" s="2">
        <v>0</v>
      </c>
      <c r="Q178" s="2">
        <v>0</v>
      </c>
      <c r="R178" s="2">
        <v>0</v>
      </c>
      <c r="S178" s="2"/>
      <c r="T178" s="2">
        <v>0</v>
      </c>
      <c r="U178" s="7">
        <v>0</v>
      </c>
      <c r="V178" s="7">
        <v>0</v>
      </c>
      <c r="W178" s="7">
        <v>7441</v>
      </c>
      <c r="X178" s="7">
        <v>2.5099999999999998</v>
      </c>
      <c r="Y178" s="7">
        <v>81.98</v>
      </c>
      <c r="AB178" s="7"/>
      <c r="AC178" s="7"/>
      <c r="AD178" s="7"/>
      <c r="AE178" s="7"/>
      <c r="AF178" s="7"/>
      <c r="AG178" s="7"/>
      <c r="AH178" s="7"/>
      <c r="AI178" s="7">
        <v>0</v>
      </c>
    </row>
    <row r="179" spans="1:35">
      <c r="A179" s="5">
        <v>2020</v>
      </c>
      <c r="B179" s="2" t="s">
        <v>724</v>
      </c>
      <c r="C179" s="2" t="s">
        <v>729</v>
      </c>
      <c r="D179" s="2" t="s">
        <v>678</v>
      </c>
      <c r="E179" s="2">
        <v>0</v>
      </c>
      <c r="F179" s="2">
        <v>0</v>
      </c>
      <c r="G179" s="2">
        <v>0</v>
      </c>
      <c r="H179" s="2">
        <v>417358</v>
      </c>
      <c r="I179" s="2">
        <v>0</v>
      </c>
      <c r="J179" s="2">
        <v>0</v>
      </c>
      <c r="K179" s="2">
        <v>0</v>
      </c>
      <c r="L179" s="2">
        <v>0</v>
      </c>
      <c r="M179" s="2">
        <v>0</v>
      </c>
      <c r="N179" s="2">
        <v>0</v>
      </c>
      <c r="O179" s="2">
        <v>0</v>
      </c>
      <c r="P179" s="2">
        <v>0</v>
      </c>
      <c r="Q179" s="2">
        <v>0</v>
      </c>
      <c r="R179" s="2">
        <v>0</v>
      </c>
      <c r="S179" s="2"/>
      <c r="T179" s="2">
        <v>0</v>
      </c>
      <c r="U179" s="7">
        <v>0</v>
      </c>
      <c r="V179" s="7">
        <v>0</v>
      </c>
      <c r="W179" s="7">
        <v>10097</v>
      </c>
      <c r="X179" s="7">
        <v>3.43</v>
      </c>
      <c r="Y179" s="7">
        <v>70.12</v>
      </c>
      <c r="AB179" s="7"/>
      <c r="AC179" s="7"/>
      <c r="AD179" s="7"/>
      <c r="AE179" s="7"/>
      <c r="AF179" s="7"/>
      <c r="AG179" s="7"/>
      <c r="AH179" s="7"/>
      <c r="AI179" s="7">
        <v>0</v>
      </c>
    </row>
    <row r="180" spans="1:35">
      <c r="A180" s="5">
        <v>2020</v>
      </c>
      <c r="B180" s="2" t="s">
        <v>724</v>
      </c>
      <c r="C180" s="2" t="s">
        <v>730</v>
      </c>
      <c r="D180" s="2" t="s">
        <v>678</v>
      </c>
      <c r="E180" s="2">
        <v>0</v>
      </c>
      <c r="F180" s="2">
        <v>3680900</v>
      </c>
      <c r="G180" s="2">
        <v>0</v>
      </c>
      <c r="H180" s="2">
        <v>0</v>
      </c>
      <c r="I180" s="2">
        <v>0</v>
      </c>
      <c r="J180" s="2">
        <v>0</v>
      </c>
      <c r="K180" s="2">
        <v>0</v>
      </c>
      <c r="L180" s="2">
        <v>0</v>
      </c>
      <c r="M180" s="2">
        <v>0</v>
      </c>
      <c r="N180" s="2">
        <v>0</v>
      </c>
      <c r="O180" s="2">
        <v>0</v>
      </c>
      <c r="P180" s="2">
        <v>0</v>
      </c>
      <c r="Q180" s="2">
        <v>0</v>
      </c>
      <c r="R180" s="2">
        <v>0</v>
      </c>
      <c r="S180" s="2"/>
      <c r="T180" s="2">
        <v>0</v>
      </c>
      <c r="U180" s="7">
        <v>0</v>
      </c>
      <c r="V180" s="7">
        <v>0</v>
      </c>
      <c r="W180" s="7">
        <v>11431</v>
      </c>
      <c r="X180" s="7">
        <v>7.8</v>
      </c>
      <c r="Y180" s="7">
        <v>63.46</v>
      </c>
      <c r="AB180" s="7"/>
      <c r="AC180" s="7"/>
      <c r="AD180" s="7"/>
      <c r="AE180" s="7"/>
      <c r="AF180" s="7"/>
      <c r="AG180" s="7"/>
      <c r="AH180" s="7"/>
      <c r="AI180" s="7">
        <v>0</v>
      </c>
    </row>
    <row r="181" spans="1:35">
      <c r="A181" s="5">
        <v>2020</v>
      </c>
      <c r="B181" s="2" t="s">
        <v>724</v>
      </c>
      <c r="C181" s="2" t="s">
        <v>731</v>
      </c>
      <c r="D181" s="2" t="s">
        <v>678</v>
      </c>
      <c r="E181" s="2">
        <v>0</v>
      </c>
      <c r="F181" s="2">
        <v>0</v>
      </c>
      <c r="G181" s="2">
        <v>0</v>
      </c>
      <c r="H181" s="2">
        <v>0</v>
      </c>
      <c r="I181" s="2">
        <v>0</v>
      </c>
      <c r="J181" s="2">
        <v>0</v>
      </c>
      <c r="K181" s="2">
        <v>0</v>
      </c>
      <c r="L181" s="2">
        <v>0</v>
      </c>
      <c r="M181" s="2">
        <v>0</v>
      </c>
      <c r="N181" s="2">
        <v>0</v>
      </c>
      <c r="O181" s="2">
        <v>0</v>
      </c>
      <c r="P181" s="2">
        <v>0</v>
      </c>
      <c r="Q181" s="2">
        <v>0</v>
      </c>
      <c r="R181" s="2">
        <v>0</v>
      </c>
      <c r="S181" s="2"/>
      <c r="T181" s="2">
        <v>0</v>
      </c>
      <c r="U181" s="7">
        <v>0</v>
      </c>
      <c r="V181" s="7">
        <v>0</v>
      </c>
      <c r="W181" s="7">
        <v>8840</v>
      </c>
      <c r="X181" s="7">
        <v>6.65</v>
      </c>
      <c r="Y181" s="7">
        <v>74.150000000000006</v>
      </c>
      <c r="AB181" s="7"/>
      <c r="AC181" s="7"/>
      <c r="AD181" s="7"/>
      <c r="AE181" s="7"/>
      <c r="AF181" s="7"/>
      <c r="AG181" s="7"/>
      <c r="AH181" s="7"/>
      <c r="AI181" s="7">
        <v>0</v>
      </c>
    </row>
    <row r="182" spans="1:35">
      <c r="A182" s="5">
        <v>2020</v>
      </c>
      <c r="B182" s="2" t="s">
        <v>724</v>
      </c>
      <c r="C182" s="2" t="s">
        <v>732</v>
      </c>
      <c r="D182" s="2" t="s">
        <v>678</v>
      </c>
      <c r="E182" s="2">
        <v>0</v>
      </c>
      <c r="F182" s="2">
        <v>0</v>
      </c>
      <c r="G182" s="2">
        <v>0</v>
      </c>
      <c r="H182" s="2">
        <v>0</v>
      </c>
      <c r="I182" s="2">
        <v>0</v>
      </c>
      <c r="J182" s="2">
        <v>0</v>
      </c>
      <c r="K182" s="2">
        <v>0</v>
      </c>
      <c r="L182" s="2">
        <v>0</v>
      </c>
      <c r="M182" s="2">
        <v>0</v>
      </c>
      <c r="N182" s="2">
        <v>0</v>
      </c>
      <c r="O182" s="2">
        <v>0</v>
      </c>
      <c r="P182" s="2">
        <v>0</v>
      </c>
      <c r="Q182" s="2">
        <v>0</v>
      </c>
      <c r="R182" s="2">
        <v>0</v>
      </c>
      <c r="S182" s="2"/>
      <c r="T182" s="2">
        <v>0</v>
      </c>
      <c r="U182" s="7">
        <v>0</v>
      </c>
      <c r="V182" s="7">
        <v>0</v>
      </c>
      <c r="W182" s="7">
        <v>6361</v>
      </c>
      <c r="X182" s="7">
        <v>0</v>
      </c>
      <c r="Y182" s="7">
        <v>58.41</v>
      </c>
      <c r="AB182" s="7"/>
      <c r="AC182" s="7"/>
      <c r="AD182" s="7"/>
      <c r="AE182" s="7"/>
      <c r="AF182" s="7"/>
      <c r="AG182" s="7"/>
      <c r="AH182" s="7"/>
      <c r="AI182" s="7">
        <v>0</v>
      </c>
    </row>
    <row r="183" spans="1:35">
      <c r="A183" s="5">
        <v>2020</v>
      </c>
      <c r="B183" s="2" t="s">
        <v>724</v>
      </c>
      <c r="C183" s="2" t="s">
        <v>733</v>
      </c>
      <c r="D183" s="2" t="s">
        <v>678</v>
      </c>
      <c r="E183" s="2">
        <v>0</v>
      </c>
      <c r="F183" s="2">
        <v>0</v>
      </c>
      <c r="G183" s="2">
        <v>0</v>
      </c>
      <c r="H183" s="2">
        <v>0</v>
      </c>
      <c r="I183" s="2">
        <v>0</v>
      </c>
      <c r="J183" s="2">
        <v>0</v>
      </c>
      <c r="K183" s="2">
        <v>0</v>
      </c>
      <c r="L183" s="2">
        <v>0</v>
      </c>
      <c r="M183" s="2">
        <v>0</v>
      </c>
      <c r="N183" s="2">
        <v>0</v>
      </c>
      <c r="O183" s="2">
        <v>0</v>
      </c>
      <c r="P183" s="2">
        <v>0</v>
      </c>
      <c r="Q183" s="2">
        <v>0</v>
      </c>
      <c r="R183" s="2">
        <v>0</v>
      </c>
      <c r="S183" s="2"/>
      <c r="T183" s="2">
        <v>0</v>
      </c>
      <c r="U183" s="7">
        <v>0</v>
      </c>
      <c r="V183" s="7">
        <v>0</v>
      </c>
      <c r="W183" s="7">
        <v>5282</v>
      </c>
      <c r="X183" s="7">
        <v>1.5</v>
      </c>
      <c r="Y183" s="7">
        <v>84.81</v>
      </c>
      <c r="AB183" s="7"/>
      <c r="AC183" s="7"/>
      <c r="AD183" s="7"/>
      <c r="AE183" s="7"/>
      <c r="AF183" s="7"/>
      <c r="AG183" s="7"/>
      <c r="AH183" s="7"/>
      <c r="AI183" s="7">
        <v>0</v>
      </c>
    </row>
    <row r="184" spans="1:35">
      <c r="A184" s="5">
        <v>2020</v>
      </c>
      <c r="B184" s="2" t="s">
        <v>754</v>
      </c>
      <c r="C184" s="2" t="s">
        <v>752</v>
      </c>
      <c r="D184" s="2" t="s">
        <v>678</v>
      </c>
      <c r="E184" s="2">
        <v>0</v>
      </c>
      <c r="F184" s="2">
        <v>0</v>
      </c>
      <c r="G184" s="2">
        <v>0</v>
      </c>
      <c r="H184" s="2">
        <v>0</v>
      </c>
      <c r="I184" s="2">
        <v>0</v>
      </c>
      <c r="J184" s="2">
        <v>0</v>
      </c>
      <c r="K184" s="2">
        <v>0</v>
      </c>
      <c r="L184" s="2">
        <v>0</v>
      </c>
      <c r="M184" s="2">
        <v>0</v>
      </c>
      <c r="N184" s="2">
        <v>0</v>
      </c>
      <c r="O184" s="2">
        <v>0</v>
      </c>
      <c r="P184" s="2">
        <v>0</v>
      </c>
      <c r="Q184" s="2">
        <v>0</v>
      </c>
      <c r="R184" s="2">
        <v>0</v>
      </c>
      <c r="S184" s="2"/>
      <c r="T184" s="2">
        <v>0</v>
      </c>
      <c r="U184" s="7">
        <v>0</v>
      </c>
      <c r="V184" s="7">
        <v>0</v>
      </c>
      <c r="W184" s="7">
        <v>7484</v>
      </c>
      <c r="X184" s="7">
        <v>5.3</v>
      </c>
      <c r="Y184" s="7">
        <v>60.29</v>
      </c>
      <c r="AB184" s="7"/>
      <c r="AC184" s="7"/>
      <c r="AD184" s="7"/>
      <c r="AE184" s="7"/>
      <c r="AF184" s="7"/>
      <c r="AG184" s="7"/>
      <c r="AH184" s="7"/>
      <c r="AI184" s="7">
        <v>0</v>
      </c>
    </row>
    <row r="185" spans="1:35">
      <c r="A185" s="5">
        <v>2020</v>
      </c>
      <c r="B185" s="2" t="s">
        <v>754</v>
      </c>
      <c r="C185" s="2" t="s">
        <v>549</v>
      </c>
      <c r="D185" s="2" t="s">
        <v>678</v>
      </c>
      <c r="E185" s="2">
        <v>0</v>
      </c>
      <c r="F185" s="2">
        <v>0</v>
      </c>
      <c r="G185" s="2">
        <v>0</v>
      </c>
      <c r="H185" s="2">
        <v>0</v>
      </c>
      <c r="I185" s="2">
        <v>0</v>
      </c>
      <c r="J185" s="2">
        <v>0</v>
      </c>
      <c r="K185" s="2">
        <v>0</v>
      </c>
      <c r="L185" s="2">
        <v>0</v>
      </c>
      <c r="M185" s="2">
        <v>0</v>
      </c>
      <c r="N185" s="2">
        <v>0</v>
      </c>
      <c r="O185" s="2">
        <v>0</v>
      </c>
      <c r="P185" s="2">
        <v>0</v>
      </c>
      <c r="Q185" s="2">
        <v>0</v>
      </c>
      <c r="R185" s="2">
        <v>0</v>
      </c>
      <c r="S185" s="2"/>
      <c r="T185" s="2">
        <v>0</v>
      </c>
      <c r="U185" s="7">
        <v>0</v>
      </c>
      <c r="V185" s="7">
        <v>0</v>
      </c>
      <c r="W185" s="7">
        <v>14763</v>
      </c>
      <c r="X185" s="7">
        <v>11.62</v>
      </c>
      <c r="Y185" s="7">
        <v>63.09</v>
      </c>
      <c r="AB185" s="7"/>
      <c r="AC185" s="7"/>
      <c r="AD185" s="7"/>
      <c r="AE185" s="7"/>
      <c r="AF185" s="7"/>
      <c r="AG185" s="7"/>
      <c r="AH185" s="7"/>
      <c r="AI185" s="7">
        <v>0</v>
      </c>
    </row>
    <row r="186" spans="1:35">
      <c r="A186" s="5">
        <v>2020</v>
      </c>
      <c r="B186" s="2" t="s">
        <v>754</v>
      </c>
      <c r="C186" s="2" t="s">
        <v>734</v>
      </c>
      <c r="D186" s="2" t="s">
        <v>678</v>
      </c>
      <c r="E186" s="2">
        <v>0</v>
      </c>
      <c r="F186" s="2">
        <v>4100000</v>
      </c>
      <c r="G186" s="2">
        <v>0</v>
      </c>
      <c r="H186" s="2">
        <v>0</v>
      </c>
      <c r="I186" s="2">
        <v>0</v>
      </c>
      <c r="J186" s="2">
        <v>0</v>
      </c>
      <c r="K186" s="2">
        <v>0</v>
      </c>
      <c r="L186" s="2">
        <v>0</v>
      </c>
      <c r="M186" s="2">
        <v>0</v>
      </c>
      <c r="N186" s="2">
        <v>0</v>
      </c>
      <c r="O186" s="2">
        <v>0</v>
      </c>
      <c r="P186" s="2">
        <v>0</v>
      </c>
      <c r="Q186" s="2">
        <v>0</v>
      </c>
      <c r="R186" s="2">
        <v>0</v>
      </c>
      <c r="S186" s="2"/>
      <c r="T186" s="2">
        <v>0</v>
      </c>
      <c r="U186" s="7">
        <v>0</v>
      </c>
      <c r="V186" s="7">
        <v>0</v>
      </c>
      <c r="W186" s="7">
        <v>6600</v>
      </c>
      <c r="X186" s="7">
        <v>4.83</v>
      </c>
      <c r="Y186" s="7">
        <v>67.17</v>
      </c>
      <c r="AB186" s="7"/>
      <c r="AC186" s="7"/>
      <c r="AD186" s="7"/>
      <c r="AE186" s="7"/>
      <c r="AF186" s="7"/>
      <c r="AG186" s="7"/>
      <c r="AH186" s="7"/>
      <c r="AI186" s="7">
        <v>0</v>
      </c>
    </row>
    <row r="187" spans="1:35">
      <c r="A187" s="5">
        <v>2020</v>
      </c>
      <c r="B187" s="2" t="s">
        <v>754</v>
      </c>
      <c r="C187" s="2" t="s">
        <v>735</v>
      </c>
      <c r="D187" s="2" t="s">
        <v>678</v>
      </c>
      <c r="E187" s="2">
        <v>0</v>
      </c>
      <c r="F187" s="2">
        <v>4750000</v>
      </c>
      <c r="G187" s="2">
        <v>0</v>
      </c>
      <c r="H187" s="2">
        <v>0</v>
      </c>
      <c r="I187" s="2">
        <v>0</v>
      </c>
      <c r="J187" s="2">
        <v>0</v>
      </c>
      <c r="K187" s="2">
        <v>0</v>
      </c>
      <c r="L187" s="2">
        <v>0</v>
      </c>
      <c r="M187" s="2">
        <v>0</v>
      </c>
      <c r="N187" s="2">
        <v>0</v>
      </c>
      <c r="O187" s="2">
        <v>0</v>
      </c>
      <c r="P187" s="2">
        <v>0</v>
      </c>
      <c r="Q187" s="2">
        <v>0</v>
      </c>
      <c r="R187" s="2">
        <v>0</v>
      </c>
      <c r="S187" s="2"/>
      <c r="T187" s="2">
        <v>0</v>
      </c>
      <c r="U187" s="7">
        <v>0</v>
      </c>
      <c r="V187" s="7">
        <v>0</v>
      </c>
      <c r="W187" s="7">
        <v>8910</v>
      </c>
      <c r="X187" s="7">
        <v>2.56</v>
      </c>
      <c r="Y187" s="7">
        <v>76.84</v>
      </c>
      <c r="AB187" s="7"/>
      <c r="AC187" s="7"/>
      <c r="AD187" s="7"/>
      <c r="AE187" s="7"/>
      <c r="AF187" s="7"/>
      <c r="AG187" s="7"/>
      <c r="AH187" s="7"/>
      <c r="AI187" s="7">
        <v>0</v>
      </c>
    </row>
    <row r="188" spans="1:35">
      <c r="A188" s="5">
        <v>2020</v>
      </c>
      <c r="B188" s="2" t="s">
        <v>754</v>
      </c>
      <c r="C188" s="2" t="s">
        <v>736</v>
      </c>
      <c r="D188" s="2" t="s">
        <v>678</v>
      </c>
      <c r="E188" s="2">
        <v>0</v>
      </c>
      <c r="F188" s="2">
        <v>0</v>
      </c>
      <c r="G188" s="2">
        <v>0</v>
      </c>
      <c r="H188" s="2">
        <v>0</v>
      </c>
      <c r="I188" s="2">
        <v>0</v>
      </c>
      <c r="J188" s="2">
        <v>0</v>
      </c>
      <c r="K188" s="2">
        <v>0</v>
      </c>
      <c r="L188" s="2">
        <v>0</v>
      </c>
      <c r="M188" s="2">
        <v>0</v>
      </c>
      <c r="N188" s="2">
        <v>0</v>
      </c>
      <c r="O188" s="2">
        <v>0</v>
      </c>
      <c r="P188" s="2">
        <v>0</v>
      </c>
      <c r="Q188" s="2">
        <v>0</v>
      </c>
      <c r="R188" s="2">
        <v>0</v>
      </c>
      <c r="S188" s="2"/>
      <c r="T188" s="2">
        <v>0</v>
      </c>
      <c r="U188" s="7">
        <v>0</v>
      </c>
      <c r="V188" s="7">
        <v>0</v>
      </c>
      <c r="W188" s="7">
        <v>4875</v>
      </c>
      <c r="X188" s="7">
        <v>3.88</v>
      </c>
      <c r="Y188" s="7">
        <v>85.77</v>
      </c>
      <c r="AB188" s="7"/>
      <c r="AC188" s="7"/>
      <c r="AD188" s="7"/>
      <c r="AE188" s="7"/>
      <c r="AF188" s="7"/>
      <c r="AG188" s="7"/>
      <c r="AH188" s="7"/>
      <c r="AI188" s="7">
        <v>0</v>
      </c>
    </row>
    <row r="189" spans="1:35">
      <c r="A189" s="5">
        <v>2020</v>
      </c>
      <c r="B189" s="2" t="s">
        <v>754</v>
      </c>
      <c r="C189" s="2" t="s">
        <v>753</v>
      </c>
      <c r="D189" s="2" t="s">
        <v>678</v>
      </c>
      <c r="E189" s="2">
        <v>0</v>
      </c>
      <c r="F189" s="2">
        <v>0</v>
      </c>
      <c r="G189" s="2">
        <v>0</v>
      </c>
      <c r="H189" s="2">
        <v>0</v>
      </c>
      <c r="I189" s="2">
        <v>0</v>
      </c>
      <c r="J189" s="2">
        <v>0</v>
      </c>
      <c r="K189" s="2">
        <v>0</v>
      </c>
      <c r="L189" s="2">
        <v>0</v>
      </c>
      <c r="M189" s="2">
        <v>0</v>
      </c>
      <c r="N189" s="2">
        <v>0</v>
      </c>
      <c r="O189" s="2">
        <v>0</v>
      </c>
      <c r="P189" s="2">
        <v>0</v>
      </c>
      <c r="Q189" s="2">
        <v>0</v>
      </c>
      <c r="R189" s="2">
        <v>0</v>
      </c>
      <c r="S189" s="2"/>
      <c r="T189" s="2">
        <v>0</v>
      </c>
      <c r="U189" s="7">
        <v>0</v>
      </c>
      <c r="V189" s="7">
        <v>0</v>
      </c>
      <c r="W189" s="7">
        <v>5409</v>
      </c>
      <c r="X189" s="7">
        <v>4.12</v>
      </c>
      <c r="Y189" s="7">
        <v>86.47</v>
      </c>
      <c r="AB189" s="7"/>
      <c r="AC189" s="7"/>
      <c r="AD189" s="7"/>
      <c r="AE189" s="7"/>
      <c r="AF189" s="7"/>
      <c r="AG189" s="7"/>
      <c r="AH189" s="7"/>
      <c r="AI189" s="7">
        <v>0</v>
      </c>
    </row>
    <row r="190" spans="1:35">
      <c r="A190" s="5">
        <v>2020</v>
      </c>
      <c r="B190" s="2" t="s">
        <v>754</v>
      </c>
      <c r="C190" s="2" t="s">
        <v>737</v>
      </c>
      <c r="D190" s="2" t="s">
        <v>678</v>
      </c>
      <c r="E190" s="2">
        <v>0</v>
      </c>
      <c r="F190" s="2">
        <v>0</v>
      </c>
      <c r="G190" s="2">
        <v>0</v>
      </c>
      <c r="H190" s="2">
        <v>0</v>
      </c>
      <c r="I190" s="2">
        <v>0</v>
      </c>
      <c r="J190" s="2">
        <v>0</v>
      </c>
      <c r="K190" s="2">
        <v>0</v>
      </c>
      <c r="L190" s="2">
        <v>0</v>
      </c>
      <c r="M190" s="2">
        <v>0</v>
      </c>
      <c r="N190" s="2">
        <v>0</v>
      </c>
      <c r="O190" s="2">
        <v>0</v>
      </c>
      <c r="P190" s="2">
        <v>0</v>
      </c>
      <c r="Q190" s="2">
        <v>0</v>
      </c>
      <c r="R190" s="2">
        <v>0</v>
      </c>
      <c r="S190" s="2"/>
      <c r="T190" s="2">
        <v>0</v>
      </c>
      <c r="U190" s="7">
        <v>0</v>
      </c>
      <c r="V190" s="7">
        <v>0</v>
      </c>
      <c r="W190" s="7">
        <v>4826</v>
      </c>
      <c r="X190" s="7">
        <v>1.07</v>
      </c>
      <c r="Y190" s="7">
        <v>92.94</v>
      </c>
      <c r="AB190" s="7"/>
      <c r="AC190" s="7"/>
      <c r="AD190" s="7"/>
      <c r="AE190" s="7"/>
      <c r="AF190" s="7"/>
      <c r="AG190" s="7"/>
      <c r="AH190" s="7"/>
      <c r="AI190" s="7">
        <v>0</v>
      </c>
    </row>
    <row r="191" spans="1:35">
      <c r="A191" s="5">
        <v>2020</v>
      </c>
      <c r="B191" s="2" t="s">
        <v>725</v>
      </c>
      <c r="C191" s="2" t="s">
        <v>738</v>
      </c>
      <c r="D191" s="2" t="s">
        <v>678</v>
      </c>
      <c r="E191" s="2">
        <v>0</v>
      </c>
      <c r="F191" s="2">
        <v>0</v>
      </c>
      <c r="G191" s="2">
        <v>0</v>
      </c>
      <c r="H191" s="2">
        <v>0</v>
      </c>
      <c r="I191" s="2">
        <v>0</v>
      </c>
      <c r="J191" s="2">
        <v>0</v>
      </c>
      <c r="K191" s="2">
        <v>0</v>
      </c>
      <c r="L191" s="2">
        <v>0</v>
      </c>
      <c r="M191" s="2">
        <v>0</v>
      </c>
      <c r="N191" s="2">
        <v>0</v>
      </c>
      <c r="O191" s="2">
        <v>0</v>
      </c>
      <c r="P191" s="2">
        <v>0</v>
      </c>
      <c r="Q191" s="2">
        <v>0</v>
      </c>
      <c r="R191" s="2">
        <v>0</v>
      </c>
      <c r="S191" s="2"/>
      <c r="T191" s="2">
        <v>0</v>
      </c>
      <c r="U191" s="7">
        <v>0</v>
      </c>
      <c r="V191" s="7">
        <v>0</v>
      </c>
      <c r="W191" s="7">
        <v>7947</v>
      </c>
      <c r="X191" s="7">
        <v>8.09</v>
      </c>
      <c r="Y191" s="7">
        <v>75.48</v>
      </c>
      <c r="AB191" s="7"/>
      <c r="AC191" s="7"/>
      <c r="AD191" s="7"/>
      <c r="AE191" s="7"/>
      <c r="AF191" s="7"/>
      <c r="AG191" s="7"/>
      <c r="AH191" s="7"/>
      <c r="AI191" s="7">
        <v>0</v>
      </c>
    </row>
    <row r="192" spans="1:35">
      <c r="A192" s="5">
        <v>2020</v>
      </c>
      <c r="B192" s="2" t="s">
        <v>725</v>
      </c>
      <c r="C192" s="2" t="s">
        <v>739</v>
      </c>
      <c r="D192" s="2" t="s">
        <v>678</v>
      </c>
      <c r="E192" s="2">
        <v>0</v>
      </c>
      <c r="F192" s="2">
        <v>0</v>
      </c>
      <c r="G192" s="2">
        <v>0</v>
      </c>
      <c r="H192" s="2">
        <v>0</v>
      </c>
      <c r="I192" s="2">
        <v>0</v>
      </c>
      <c r="J192" s="2">
        <v>0</v>
      </c>
      <c r="K192" s="2">
        <v>0</v>
      </c>
      <c r="L192" s="2">
        <v>0</v>
      </c>
      <c r="M192" s="2">
        <v>0</v>
      </c>
      <c r="N192" s="2">
        <v>0</v>
      </c>
      <c r="O192" s="2">
        <v>0</v>
      </c>
      <c r="P192" s="2">
        <v>0</v>
      </c>
      <c r="Q192" s="2">
        <v>0</v>
      </c>
      <c r="R192" s="2">
        <v>0</v>
      </c>
      <c r="S192" s="2"/>
      <c r="T192" s="2">
        <v>0</v>
      </c>
      <c r="U192" s="7">
        <v>0</v>
      </c>
      <c r="V192" s="7">
        <v>0</v>
      </c>
      <c r="W192" s="7">
        <v>6353</v>
      </c>
      <c r="X192" s="7">
        <v>5.77</v>
      </c>
      <c r="Y192" s="7">
        <v>64.09</v>
      </c>
      <c r="AB192" s="7"/>
      <c r="AC192" s="7"/>
      <c r="AD192" s="7"/>
      <c r="AE192" s="7"/>
      <c r="AF192" s="7"/>
      <c r="AG192" s="7"/>
      <c r="AH192" s="7"/>
      <c r="AI192" s="7">
        <v>0</v>
      </c>
    </row>
    <row r="193" spans="1:35">
      <c r="A193" s="5">
        <v>2020</v>
      </c>
      <c r="B193" s="2" t="s">
        <v>725</v>
      </c>
      <c r="C193" s="2" t="s">
        <v>740</v>
      </c>
      <c r="D193" s="2" t="s">
        <v>678</v>
      </c>
      <c r="E193" s="2">
        <v>0</v>
      </c>
      <c r="F193" s="2">
        <v>0</v>
      </c>
      <c r="G193" s="2">
        <v>0</v>
      </c>
      <c r="H193" s="2">
        <v>0</v>
      </c>
      <c r="I193" s="2">
        <v>0</v>
      </c>
      <c r="J193" s="2">
        <v>0</v>
      </c>
      <c r="K193" s="2">
        <v>0</v>
      </c>
      <c r="L193" s="2">
        <v>0</v>
      </c>
      <c r="M193" s="2">
        <v>0</v>
      </c>
      <c r="N193" s="2">
        <v>0</v>
      </c>
      <c r="O193" s="2">
        <v>0</v>
      </c>
      <c r="P193" s="2">
        <v>0</v>
      </c>
      <c r="Q193" s="2">
        <v>0</v>
      </c>
      <c r="R193" s="2">
        <v>0</v>
      </c>
      <c r="S193" s="2"/>
      <c r="T193" s="2">
        <v>0</v>
      </c>
      <c r="U193" s="7">
        <v>0</v>
      </c>
      <c r="V193" s="7">
        <v>0</v>
      </c>
      <c r="W193" s="7">
        <v>5733</v>
      </c>
      <c r="X193" s="7">
        <v>2.38</v>
      </c>
      <c r="Y193" s="7">
        <v>81.78</v>
      </c>
      <c r="AB193" s="7"/>
      <c r="AC193" s="7"/>
      <c r="AD193" s="7"/>
      <c r="AE193" s="7"/>
      <c r="AF193" s="7"/>
      <c r="AG193" s="7"/>
      <c r="AH193" s="7"/>
      <c r="AI193" s="7">
        <v>0</v>
      </c>
    </row>
    <row r="194" spans="1:35">
      <c r="A194" s="5">
        <v>2020</v>
      </c>
      <c r="B194" s="2" t="s">
        <v>725</v>
      </c>
      <c r="C194" s="2" t="s">
        <v>741</v>
      </c>
      <c r="D194" s="2" t="s">
        <v>678</v>
      </c>
      <c r="E194" s="2">
        <v>0</v>
      </c>
      <c r="F194" s="2">
        <v>0</v>
      </c>
      <c r="G194" s="2">
        <v>0</v>
      </c>
      <c r="H194" s="2">
        <v>0</v>
      </c>
      <c r="I194" s="2">
        <v>0</v>
      </c>
      <c r="J194" s="2">
        <v>0</v>
      </c>
      <c r="K194" s="2">
        <v>0</v>
      </c>
      <c r="L194" s="2">
        <v>0</v>
      </c>
      <c r="M194" s="2">
        <v>0</v>
      </c>
      <c r="N194" s="2">
        <v>0</v>
      </c>
      <c r="O194" s="2">
        <v>0</v>
      </c>
      <c r="P194" s="2">
        <v>0</v>
      </c>
      <c r="Q194" s="2">
        <v>0</v>
      </c>
      <c r="R194" s="2">
        <v>0</v>
      </c>
      <c r="S194" s="2"/>
      <c r="T194" s="2">
        <v>0</v>
      </c>
      <c r="U194" s="7">
        <v>0</v>
      </c>
      <c r="V194" s="7">
        <v>0</v>
      </c>
      <c r="W194" s="7">
        <v>6732</v>
      </c>
      <c r="X194" s="7">
        <v>4.76</v>
      </c>
      <c r="Y194" s="7">
        <v>60.41</v>
      </c>
      <c r="AB194" s="7"/>
      <c r="AC194" s="7"/>
      <c r="AD194" s="7"/>
      <c r="AE194" s="7"/>
      <c r="AF194" s="7"/>
      <c r="AG194" s="7"/>
      <c r="AH194" s="7"/>
      <c r="AI194" s="7">
        <v>0</v>
      </c>
    </row>
    <row r="195" spans="1:35">
      <c r="A195" s="5">
        <v>2020</v>
      </c>
      <c r="B195" s="2" t="s">
        <v>725</v>
      </c>
      <c r="C195" s="2" t="s">
        <v>742</v>
      </c>
      <c r="D195" s="2" t="s">
        <v>678</v>
      </c>
      <c r="E195" s="2">
        <v>0</v>
      </c>
      <c r="F195" s="2">
        <v>0</v>
      </c>
      <c r="G195" s="2">
        <v>0</v>
      </c>
      <c r="H195" s="2">
        <v>0</v>
      </c>
      <c r="I195" s="2">
        <v>0</v>
      </c>
      <c r="J195" s="2">
        <v>0</v>
      </c>
      <c r="K195" s="2">
        <v>0</v>
      </c>
      <c r="L195" s="2">
        <v>0</v>
      </c>
      <c r="M195" s="2">
        <v>0</v>
      </c>
      <c r="N195" s="2">
        <v>0</v>
      </c>
      <c r="O195" s="2">
        <v>0</v>
      </c>
      <c r="P195" s="2">
        <v>0</v>
      </c>
      <c r="Q195" s="2">
        <v>0</v>
      </c>
      <c r="R195" s="2">
        <v>0</v>
      </c>
      <c r="S195" s="2"/>
      <c r="T195" s="2">
        <v>0</v>
      </c>
      <c r="U195" s="7">
        <v>0</v>
      </c>
      <c r="V195" s="7">
        <v>0</v>
      </c>
      <c r="W195" s="7">
        <v>5677</v>
      </c>
      <c r="X195" s="7">
        <v>4.12</v>
      </c>
      <c r="Y195" s="7">
        <v>69.319999999999993</v>
      </c>
      <c r="AB195" s="7"/>
      <c r="AC195" s="7"/>
      <c r="AD195" s="7"/>
      <c r="AE195" s="7"/>
      <c r="AF195" s="7"/>
      <c r="AG195" s="7"/>
      <c r="AH195" s="7"/>
      <c r="AI195" s="7">
        <v>0</v>
      </c>
    </row>
    <row r="196" spans="1:35">
      <c r="A196" s="5">
        <v>2020</v>
      </c>
      <c r="B196" s="2" t="s">
        <v>725</v>
      </c>
      <c r="C196" s="2" t="s">
        <v>743</v>
      </c>
      <c r="D196" s="2" t="s">
        <v>678</v>
      </c>
      <c r="E196" s="2">
        <v>0</v>
      </c>
      <c r="F196" s="2">
        <v>0</v>
      </c>
      <c r="G196" s="2">
        <v>0</v>
      </c>
      <c r="H196" s="2">
        <v>0</v>
      </c>
      <c r="I196" s="2">
        <v>0</v>
      </c>
      <c r="J196" s="2">
        <v>0</v>
      </c>
      <c r="K196" s="2">
        <v>0</v>
      </c>
      <c r="L196" s="2">
        <v>0</v>
      </c>
      <c r="M196" s="2">
        <v>0</v>
      </c>
      <c r="N196" s="2">
        <v>0</v>
      </c>
      <c r="O196" s="2">
        <v>0</v>
      </c>
      <c r="P196" s="2">
        <v>0</v>
      </c>
      <c r="Q196" s="2">
        <v>0</v>
      </c>
      <c r="R196" s="2">
        <v>0</v>
      </c>
      <c r="S196" s="2"/>
      <c r="T196" s="2">
        <v>0</v>
      </c>
      <c r="U196" s="7">
        <v>0</v>
      </c>
      <c r="V196" s="7">
        <v>0</v>
      </c>
      <c r="W196" s="7">
        <v>4581</v>
      </c>
      <c r="X196" s="7">
        <v>2.5499999999999998</v>
      </c>
      <c r="Y196" s="7">
        <v>61.46</v>
      </c>
      <c r="AB196" s="7"/>
      <c r="AC196" s="7"/>
      <c r="AD196" s="7"/>
      <c r="AE196" s="7"/>
      <c r="AF196" s="7"/>
      <c r="AG196" s="7"/>
      <c r="AH196" s="7"/>
      <c r="AI196" s="7">
        <v>0</v>
      </c>
    </row>
    <row r="197" spans="1:35">
      <c r="A197" s="5">
        <v>2020</v>
      </c>
      <c r="B197" s="2" t="s">
        <v>725</v>
      </c>
      <c r="C197" s="2" t="s">
        <v>744</v>
      </c>
      <c r="D197" s="2" t="s">
        <v>678</v>
      </c>
      <c r="E197" s="2">
        <v>0</v>
      </c>
      <c r="F197" s="2">
        <v>0</v>
      </c>
      <c r="G197" s="2">
        <v>0</v>
      </c>
      <c r="H197" s="2">
        <v>0</v>
      </c>
      <c r="I197" s="2">
        <v>0</v>
      </c>
      <c r="J197" s="2">
        <v>0</v>
      </c>
      <c r="K197" s="2">
        <v>0</v>
      </c>
      <c r="L197" s="2">
        <v>0</v>
      </c>
      <c r="M197" s="2">
        <v>0</v>
      </c>
      <c r="N197" s="2">
        <v>0</v>
      </c>
      <c r="O197" s="2">
        <v>0</v>
      </c>
      <c r="P197" s="2">
        <v>0</v>
      </c>
      <c r="Q197" s="2">
        <v>0</v>
      </c>
      <c r="R197" s="2">
        <v>0</v>
      </c>
      <c r="S197" s="2"/>
      <c r="T197" s="2">
        <v>0</v>
      </c>
      <c r="U197" s="7">
        <v>0</v>
      </c>
      <c r="V197" s="7">
        <v>0</v>
      </c>
      <c r="W197" s="7">
        <v>4462</v>
      </c>
      <c r="X197" s="7">
        <v>0</v>
      </c>
      <c r="Y197" s="7">
        <v>80.03</v>
      </c>
      <c r="AB197" s="7"/>
      <c r="AC197" s="7"/>
      <c r="AD197" s="7"/>
      <c r="AE197" s="7"/>
      <c r="AF197" s="7"/>
      <c r="AG197" s="7"/>
      <c r="AH197" s="7"/>
      <c r="AI197" s="7">
        <v>0</v>
      </c>
    </row>
    <row r="198" spans="1:35">
      <c r="A198" s="5">
        <v>2020</v>
      </c>
      <c r="B198" s="2" t="s">
        <v>755</v>
      </c>
      <c r="C198" s="2" t="s">
        <v>745</v>
      </c>
      <c r="D198" s="2" t="s">
        <v>678</v>
      </c>
      <c r="E198" s="2">
        <v>0</v>
      </c>
      <c r="F198" s="2">
        <v>0</v>
      </c>
      <c r="G198" s="2">
        <v>0</v>
      </c>
      <c r="H198" s="2">
        <v>0</v>
      </c>
      <c r="I198" s="2">
        <v>0</v>
      </c>
      <c r="J198" s="2">
        <v>0</v>
      </c>
      <c r="K198" s="2">
        <v>0</v>
      </c>
      <c r="L198" s="2">
        <v>0</v>
      </c>
      <c r="M198" s="2">
        <v>0</v>
      </c>
      <c r="N198" s="2">
        <v>0</v>
      </c>
      <c r="O198" s="2">
        <v>0</v>
      </c>
      <c r="P198" s="2">
        <v>0</v>
      </c>
      <c r="Q198" s="2">
        <v>0</v>
      </c>
      <c r="R198" s="2">
        <v>0</v>
      </c>
      <c r="S198" s="2"/>
      <c r="T198" s="2">
        <v>0</v>
      </c>
      <c r="U198" s="7">
        <v>0</v>
      </c>
      <c r="V198" s="7">
        <v>0</v>
      </c>
      <c r="W198" s="7">
        <v>4647</v>
      </c>
      <c r="X198" s="7">
        <v>0</v>
      </c>
      <c r="Y198" s="7">
        <v>89.01</v>
      </c>
      <c r="AB198" s="7"/>
      <c r="AC198" s="7"/>
      <c r="AD198" s="7"/>
      <c r="AE198" s="7"/>
      <c r="AF198" s="7"/>
      <c r="AG198" s="7"/>
      <c r="AH198" s="7"/>
      <c r="AI198" s="7">
        <v>0</v>
      </c>
    </row>
    <row r="199" spans="1:35">
      <c r="A199" s="5">
        <v>2020</v>
      </c>
      <c r="B199" s="2" t="s">
        <v>755</v>
      </c>
      <c r="C199" s="2" t="s">
        <v>746</v>
      </c>
      <c r="D199" s="2" t="s">
        <v>678</v>
      </c>
      <c r="E199" s="2">
        <v>0</v>
      </c>
      <c r="F199" s="2">
        <v>0</v>
      </c>
      <c r="G199" s="2">
        <v>0</v>
      </c>
      <c r="H199" s="2">
        <v>0</v>
      </c>
      <c r="I199" s="2">
        <v>0</v>
      </c>
      <c r="J199" s="2">
        <v>0</v>
      </c>
      <c r="K199" s="2">
        <v>0</v>
      </c>
      <c r="L199" s="2">
        <v>0</v>
      </c>
      <c r="M199" s="2">
        <v>0</v>
      </c>
      <c r="N199" s="2">
        <v>0</v>
      </c>
      <c r="O199" s="2">
        <v>0</v>
      </c>
      <c r="P199" s="2">
        <v>0</v>
      </c>
      <c r="Q199" s="2">
        <v>0</v>
      </c>
      <c r="R199" s="2">
        <v>0</v>
      </c>
      <c r="S199" s="2"/>
      <c r="T199" s="2">
        <v>0</v>
      </c>
      <c r="U199" s="7">
        <v>0</v>
      </c>
      <c r="V199" s="7">
        <v>0</v>
      </c>
      <c r="W199" s="7">
        <v>4350</v>
      </c>
      <c r="X199" s="7">
        <v>0</v>
      </c>
      <c r="Y199" s="7">
        <v>36.65</v>
      </c>
      <c r="AB199" s="7"/>
      <c r="AC199" s="7"/>
      <c r="AD199" s="7"/>
      <c r="AE199" s="7"/>
      <c r="AF199" s="7"/>
      <c r="AG199" s="7"/>
      <c r="AH199" s="7"/>
      <c r="AI199" s="7">
        <v>0</v>
      </c>
    </row>
    <row r="200" spans="1:35">
      <c r="A200" s="5">
        <v>2020</v>
      </c>
      <c r="B200" s="2" t="s">
        <v>755</v>
      </c>
      <c r="C200" s="2" t="s">
        <v>747</v>
      </c>
      <c r="D200" s="2" t="s">
        <v>678</v>
      </c>
      <c r="E200" s="2">
        <v>0</v>
      </c>
      <c r="F200" s="2">
        <v>0</v>
      </c>
      <c r="G200" s="2">
        <v>0</v>
      </c>
      <c r="H200" s="2">
        <v>0</v>
      </c>
      <c r="I200" s="2">
        <v>0</v>
      </c>
      <c r="J200" s="2">
        <v>0</v>
      </c>
      <c r="K200" s="2">
        <v>0</v>
      </c>
      <c r="L200" s="2">
        <v>0</v>
      </c>
      <c r="M200" s="2">
        <v>0</v>
      </c>
      <c r="N200" s="2">
        <v>0</v>
      </c>
      <c r="O200" s="2">
        <v>0</v>
      </c>
      <c r="P200" s="2">
        <v>0</v>
      </c>
      <c r="Q200" s="2">
        <v>0</v>
      </c>
      <c r="R200" s="2">
        <v>0</v>
      </c>
      <c r="S200" s="2"/>
      <c r="T200" s="2">
        <v>0</v>
      </c>
      <c r="U200" s="7">
        <v>0</v>
      </c>
      <c r="V200" s="7">
        <v>0</v>
      </c>
      <c r="W200" s="7">
        <v>3975</v>
      </c>
      <c r="X200" s="7">
        <v>0</v>
      </c>
      <c r="Y200" s="7">
        <v>96.25</v>
      </c>
      <c r="AB200" s="7"/>
      <c r="AC200" s="7"/>
      <c r="AD200" s="7"/>
      <c r="AE200" s="7"/>
      <c r="AF200" s="7"/>
      <c r="AG200" s="7"/>
      <c r="AH200" s="7"/>
      <c r="AI200" s="7">
        <v>0</v>
      </c>
    </row>
    <row r="201" spans="1:35">
      <c r="A201" s="5">
        <v>2020</v>
      </c>
      <c r="B201" s="2" t="s">
        <v>755</v>
      </c>
      <c r="C201" s="2" t="s">
        <v>748</v>
      </c>
      <c r="D201" s="2" t="s">
        <v>678</v>
      </c>
      <c r="E201" s="2">
        <v>0</v>
      </c>
      <c r="F201" s="2">
        <v>0</v>
      </c>
      <c r="G201" s="2">
        <v>0</v>
      </c>
      <c r="H201" s="2">
        <v>0</v>
      </c>
      <c r="I201" s="2">
        <v>0</v>
      </c>
      <c r="J201" s="2">
        <v>0</v>
      </c>
      <c r="K201" s="2">
        <v>0</v>
      </c>
      <c r="L201" s="2">
        <v>0</v>
      </c>
      <c r="M201" s="2">
        <v>0</v>
      </c>
      <c r="N201" s="2">
        <v>0</v>
      </c>
      <c r="O201" s="2">
        <v>0</v>
      </c>
      <c r="P201" s="2">
        <v>0</v>
      </c>
      <c r="Q201" s="2">
        <v>0</v>
      </c>
      <c r="R201" s="2">
        <v>0</v>
      </c>
      <c r="S201" s="2"/>
      <c r="T201" s="2">
        <v>0</v>
      </c>
      <c r="U201" s="7">
        <v>0</v>
      </c>
      <c r="V201" s="7">
        <v>0</v>
      </c>
      <c r="W201" s="7">
        <v>5373</v>
      </c>
      <c r="X201" s="7">
        <v>0</v>
      </c>
      <c r="Y201" s="7">
        <v>82.45</v>
      </c>
      <c r="AB201" s="7"/>
      <c r="AC201" s="7"/>
      <c r="AD201" s="7"/>
      <c r="AE201" s="7"/>
      <c r="AF201" s="7"/>
      <c r="AG201" s="7"/>
      <c r="AH201" s="7"/>
      <c r="AI201" s="7">
        <v>0</v>
      </c>
    </row>
    <row r="202" spans="1:35">
      <c r="A202" s="5">
        <v>2020</v>
      </c>
      <c r="B202" s="2" t="s">
        <v>755</v>
      </c>
      <c r="C202" s="2" t="s">
        <v>749</v>
      </c>
      <c r="D202" s="2" t="s">
        <v>678</v>
      </c>
      <c r="E202" s="2">
        <v>0</v>
      </c>
      <c r="F202" s="2">
        <v>0</v>
      </c>
      <c r="G202" s="2">
        <v>0</v>
      </c>
      <c r="H202" s="2">
        <v>0</v>
      </c>
      <c r="I202" s="2">
        <v>0</v>
      </c>
      <c r="J202" s="2">
        <v>0</v>
      </c>
      <c r="K202" s="2">
        <v>0</v>
      </c>
      <c r="L202" s="2">
        <v>0</v>
      </c>
      <c r="M202" s="2">
        <v>0</v>
      </c>
      <c r="N202" s="2">
        <v>0</v>
      </c>
      <c r="O202" s="2">
        <v>0</v>
      </c>
      <c r="P202" s="2">
        <v>0</v>
      </c>
      <c r="Q202" s="2">
        <v>0</v>
      </c>
      <c r="R202" s="2">
        <v>0</v>
      </c>
      <c r="S202" s="2"/>
      <c r="T202" s="2">
        <v>0</v>
      </c>
      <c r="U202" s="7">
        <v>0</v>
      </c>
      <c r="V202" s="7">
        <v>0</v>
      </c>
      <c r="W202" s="7">
        <v>5378</v>
      </c>
      <c r="X202" s="7">
        <v>0</v>
      </c>
      <c r="Y202" s="7">
        <v>85.95</v>
      </c>
      <c r="AB202" s="7"/>
      <c r="AC202" s="7"/>
      <c r="AD202" s="7"/>
      <c r="AE202" s="7"/>
      <c r="AF202" s="7"/>
      <c r="AG202" s="7"/>
      <c r="AH202" s="7"/>
      <c r="AI202" s="7">
        <v>0</v>
      </c>
    </row>
    <row r="203" spans="1:35">
      <c r="A203" s="5">
        <v>2020</v>
      </c>
      <c r="B203" s="2" t="s">
        <v>755</v>
      </c>
      <c r="C203" s="2" t="s">
        <v>750</v>
      </c>
      <c r="D203" s="2" t="s">
        <v>678</v>
      </c>
      <c r="E203" s="2">
        <v>0</v>
      </c>
      <c r="F203" s="2">
        <v>0</v>
      </c>
      <c r="G203" s="2">
        <v>0</v>
      </c>
      <c r="H203" s="2">
        <v>0</v>
      </c>
      <c r="I203" s="2">
        <v>0</v>
      </c>
      <c r="J203" s="2">
        <v>0</v>
      </c>
      <c r="K203" s="2">
        <v>0</v>
      </c>
      <c r="L203" s="2">
        <v>0</v>
      </c>
      <c r="M203" s="2">
        <v>0</v>
      </c>
      <c r="N203" s="2">
        <v>0</v>
      </c>
      <c r="O203" s="2">
        <v>0</v>
      </c>
      <c r="P203" s="2">
        <v>0</v>
      </c>
      <c r="Q203" s="2">
        <v>0</v>
      </c>
      <c r="R203" s="2">
        <v>0</v>
      </c>
      <c r="S203" s="2"/>
      <c r="T203" s="2">
        <v>0</v>
      </c>
      <c r="U203" s="7">
        <v>0</v>
      </c>
      <c r="V203" s="7">
        <v>0</v>
      </c>
      <c r="W203" s="7">
        <v>5283</v>
      </c>
      <c r="X203" s="7">
        <v>1.22</v>
      </c>
      <c r="Y203" s="7">
        <v>69.209999999999994</v>
      </c>
      <c r="AB203" s="7"/>
      <c r="AC203" s="7"/>
      <c r="AD203" s="7"/>
      <c r="AE203" s="7"/>
      <c r="AF203" s="7"/>
      <c r="AG203" s="7"/>
      <c r="AH203" s="7"/>
      <c r="AI203" s="7">
        <v>0</v>
      </c>
    </row>
    <row r="204" spans="1:35">
      <c r="A204" s="5">
        <v>2020</v>
      </c>
      <c r="B204" s="2" t="s">
        <v>755</v>
      </c>
      <c r="C204" s="2" t="s">
        <v>751</v>
      </c>
      <c r="D204" s="2" t="s">
        <v>678</v>
      </c>
      <c r="E204" s="2">
        <v>0</v>
      </c>
      <c r="F204" s="2">
        <v>1994340</v>
      </c>
      <c r="G204" s="2">
        <v>0</v>
      </c>
      <c r="H204" s="2">
        <v>0</v>
      </c>
      <c r="I204" s="2">
        <v>0</v>
      </c>
      <c r="J204" s="2">
        <v>0</v>
      </c>
      <c r="K204" s="2">
        <v>0</v>
      </c>
      <c r="L204" s="2">
        <v>0</v>
      </c>
      <c r="M204" s="2">
        <v>0</v>
      </c>
      <c r="N204" s="2">
        <v>0</v>
      </c>
      <c r="O204" s="2">
        <v>0</v>
      </c>
      <c r="P204" s="2">
        <v>0</v>
      </c>
      <c r="Q204" s="2">
        <v>0</v>
      </c>
      <c r="R204" s="2">
        <v>0</v>
      </c>
      <c r="S204" s="2"/>
      <c r="T204" s="2">
        <v>0</v>
      </c>
      <c r="U204" s="7">
        <v>0</v>
      </c>
      <c r="V204" s="7">
        <v>0</v>
      </c>
      <c r="W204" s="7">
        <v>4632</v>
      </c>
      <c r="X204" s="7">
        <v>0</v>
      </c>
      <c r="Y204" s="7">
        <v>89.65</v>
      </c>
      <c r="AB204" s="7"/>
      <c r="AC204" s="7"/>
      <c r="AD204" s="7"/>
      <c r="AE204" s="7"/>
      <c r="AF204" s="7"/>
      <c r="AG204" s="7"/>
      <c r="AH204" s="7"/>
      <c r="AI204" s="7">
        <v>0</v>
      </c>
    </row>
    <row r="205" spans="1:35">
      <c r="A205" s="5">
        <v>2020</v>
      </c>
      <c r="B205" s="2" t="s">
        <v>724</v>
      </c>
      <c r="C205" s="2" t="s">
        <v>726</v>
      </c>
      <c r="D205" s="2" t="s">
        <v>679</v>
      </c>
      <c r="E205" s="2">
        <v>0</v>
      </c>
      <c r="F205" s="2">
        <v>5494849</v>
      </c>
      <c r="G205" s="2">
        <v>0</v>
      </c>
      <c r="H205" s="2">
        <v>0</v>
      </c>
      <c r="I205" s="2">
        <v>0</v>
      </c>
      <c r="J205" s="2">
        <v>0</v>
      </c>
      <c r="K205" s="2">
        <v>0</v>
      </c>
      <c r="L205" s="2">
        <v>0</v>
      </c>
      <c r="M205" s="2">
        <v>0</v>
      </c>
      <c r="N205" s="2">
        <v>0</v>
      </c>
      <c r="O205" s="2">
        <v>0</v>
      </c>
      <c r="P205" s="2">
        <v>0</v>
      </c>
      <c r="Q205" s="2">
        <v>0</v>
      </c>
      <c r="R205" s="2">
        <v>0</v>
      </c>
      <c r="S205" s="2"/>
      <c r="T205" s="2">
        <v>0</v>
      </c>
      <c r="U205" s="7">
        <v>0</v>
      </c>
      <c r="V205" s="7">
        <v>0</v>
      </c>
      <c r="W205" s="7">
        <v>0</v>
      </c>
      <c r="X205" s="7">
        <v>0</v>
      </c>
      <c r="Y205" s="7">
        <v>0</v>
      </c>
      <c r="AB205" s="7"/>
      <c r="AC205" s="7"/>
      <c r="AD205" s="7"/>
      <c r="AE205" s="7"/>
      <c r="AF205" s="7"/>
      <c r="AG205" s="7"/>
      <c r="AH205" s="7"/>
      <c r="AI205" s="7">
        <v>0</v>
      </c>
    </row>
    <row r="206" spans="1:35">
      <c r="A206" s="5">
        <v>2020</v>
      </c>
      <c r="B206" s="2" t="s">
        <v>724</v>
      </c>
      <c r="C206" s="2" t="s">
        <v>727</v>
      </c>
      <c r="D206" s="2" t="s">
        <v>679</v>
      </c>
      <c r="E206" s="2">
        <v>0</v>
      </c>
      <c r="F206" s="2">
        <v>3285861</v>
      </c>
      <c r="G206" s="2">
        <v>0</v>
      </c>
      <c r="H206" s="2">
        <v>0</v>
      </c>
      <c r="I206" s="2">
        <v>0</v>
      </c>
      <c r="J206" s="2">
        <v>0</v>
      </c>
      <c r="K206" s="2">
        <v>0</v>
      </c>
      <c r="L206" s="2">
        <v>0</v>
      </c>
      <c r="M206" s="2">
        <v>0</v>
      </c>
      <c r="N206" s="2">
        <v>0</v>
      </c>
      <c r="O206" s="2">
        <v>0</v>
      </c>
      <c r="P206" s="2">
        <v>0</v>
      </c>
      <c r="Q206" s="2">
        <v>0</v>
      </c>
      <c r="R206" s="2">
        <v>0</v>
      </c>
      <c r="S206" s="2"/>
      <c r="T206" s="2">
        <v>0</v>
      </c>
      <c r="U206" s="7">
        <v>0</v>
      </c>
      <c r="V206" s="7">
        <v>0</v>
      </c>
      <c r="W206" s="7">
        <v>0</v>
      </c>
      <c r="X206" s="7">
        <v>0</v>
      </c>
      <c r="Y206" s="7">
        <v>0</v>
      </c>
      <c r="AB206" s="7"/>
      <c r="AC206" s="7"/>
      <c r="AD206" s="7"/>
      <c r="AE206" s="7"/>
      <c r="AF206" s="7"/>
      <c r="AG206" s="7"/>
      <c r="AH206" s="7"/>
      <c r="AI206" s="7">
        <v>0</v>
      </c>
    </row>
    <row r="207" spans="1:35">
      <c r="A207" s="5">
        <v>2020</v>
      </c>
      <c r="B207" s="2" t="s">
        <v>724</v>
      </c>
      <c r="C207" s="2" t="s">
        <v>728</v>
      </c>
      <c r="D207" s="2" t="s">
        <v>679</v>
      </c>
      <c r="E207" s="2">
        <v>0</v>
      </c>
      <c r="F207" s="2">
        <v>2250000</v>
      </c>
      <c r="G207" s="2">
        <v>0</v>
      </c>
      <c r="H207" s="2">
        <v>0</v>
      </c>
      <c r="I207" s="2">
        <v>0</v>
      </c>
      <c r="J207" s="2">
        <v>0</v>
      </c>
      <c r="K207" s="2">
        <v>0</v>
      </c>
      <c r="L207" s="2">
        <v>0</v>
      </c>
      <c r="M207" s="2">
        <v>0</v>
      </c>
      <c r="N207" s="2">
        <v>0</v>
      </c>
      <c r="O207" s="2">
        <v>0</v>
      </c>
      <c r="P207" s="2">
        <v>0</v>
      </c>
      <c r="Q207" s="2">
        <v>0</v>
      </c>
      <c r="R207" s="2">
        <v>0</v>
      </c>
      <c r="S207" s="2"/>
      <c r="T207" s="2">
        <v>0</v>
      </c>
      <c r="U207" s="7">
        <v>0</v>
      </c>
      <c r="V207" s="7">
        <v>0</v>
      </c>
      <c r="W207" s="7">
        <v>0</v>
      </c>
      <c r="X207" s="7">
        <v>0</v>
      </c>
      <c r="Y207" s="7">
        <v>0</v>
      </c>
      <c r="AB207" s="7"/>
      <c r="AC207" s="7"/>
      <c r="AD207" s="7"/>
      <c r="AE207" s="7"/>
      <c r="AF207" s="7"/>
      <c r="AG207" s="7"/>
      <c r="AH207" s="7"/>
      <c r="AI207" s="7">
        <v>0</v>
      </c>
    </row>
    <row r="208" spans="1:35">
      <c r="A208" s="5">
        <v>2020</v>
      </c>
      <c r="B208" s="2" t="s">
        <v>724</v>
      </c>
      <c r="C208" s="2" t="s">
        <v>729</v>
      </c>
      <c r="D208" s="2" t="s">
        <v>679</v>
      </c>
      <c r="E208" s="2">
        <v>0</v>
      </c>
      <c r="F208" s="2">
        <v>1486321</v>
      </c>
      <c r="G208" s="2">
        <v>0</v>
      </c>
      <c r="H208" s="2">
        <v>0</v>
      </c>
      <c r="I208" s="2">
        <v>0</v>
      </c>
      <c r="J208" s="2">
        <v>0</v>
      </c>
      <c r="K208" s="2">
        <v>0</v>
      </c>
      <c r="L208" s="2">
        <v>0</v>
      </c>
      <c r="M208" s="2">
        <v>0</v>
      </c>
      <c r="N208" s="2">
        <v>0</v>
      </c>
      <c r="O208" s="2">
        <v>0</v>
      </c>
      <c r="P208" s="2">
        <v>0</v>
      </c>
      <c r="Q208" s="2">
        <v>0</v>
      </c>
      <c r="R208" s="2">
        <v>0</v>
      </c>
      <c r="S208" s="2"/>
      <c r="T208" s="2">
        <v>0</v>
      </c>
      <c r="U208" s="7">
        <v>0</v>
      </c>
      <c r="V208" s="7">
        <v>0</v>
      </c>
      <c r="W208" s="7">
        <v>0</v>
      </c>
      <c r="X208" s="7">
        <v>0</v>
      </c>
      <c r="Y208" s="7">
        <v>0</v>
      </c>
      <c r="AB208" s="7"/>
      <c r="AC208" s="7"/>
      <c r="AD208" s="7"/>
      <c r="AE208" s="7"/>
      <c r="AF208" s="7"/>
      <c r="AG208" s="7"/>
      <c r="AH208" s="7"/>
      <c r="AI208" s="7">
        <v>0</v>
      </c>
    </row>
    <row r="209" spans="1:35">
      <c r="A209" s="5">
        <v>2020</v>
      </c>
      <c r="B209" s="2" t="s">
        <v>724</v>
      </c>
      <c r="C209" s="2" t="s">
        <v>730</v>
      </c>
      <c r="D209" s="2" t="s">
        <v>679</v>
      </c>
      <c r="E209" s="2">
        <v>0</v>
      </c>
      <c r="F209" s="2">
        <v>2909759</v>
      </c>
      <c r="G209" s="2">
        <v>0</v>
      </c>
      <c r="H209" s="2">
        <v>0</v>
      </c>
      <c r="I209" s="2">
        <v>0</v>
      </c>
      <c r="J209" s="2">
        <v>0</v>
      </c>
      <c r="K209" s="2">
        <v>0</v>
      </c>
      <c r="L209" s="2">
        <v>0</v>
      </c>
      <c r="M209" s="2">
        <v>0</v>
      </c>
      <c r="N209" s="2">
        <v>0</v>
      </c>
      <c r="O209" s="2">
        <v>0</v>
      </c>
      <c r="P209" s="2">
        <v>0</v>
      </c>
      <c r="Q209" s="2">
        <v>0</v>
      </c>
      <c r="R209" s="2">
        <v>0</v>
      </c>
      <c r="S209" s="2"/>
      <c r="T209" s="2">
        <v>0</v>
      </c>
      <c r="U209" s="7">
        <v>0</v>
      </c>
      <c r="V209" s="7">
        <v>0</v>
      </c>
      <c r="W209" s="7">
        <v>0</v>
      </c>
      <c r="X209" s="7">
        <v>0</v>
      </c>
      <c r="Y209" s="7">
        <v>0</v>
      </c>
      <c r="AB209" s="7"/>
      <c r="AC209" s="7"/>
      <c r="AD209" s="7"/>
      <c r="AE209" s="7"/>
      <c r="AF209" s="7"/>
      <c r="AG209" s="7"/>
      <c r="AH209" s="7"/>
      <c r="AI209" s="7">
        <v>0</v>
      </c>
    </row>
    <row r="210" spans="1:35">
      <c r="A210" s="5">
        <v>2020</v>
      </c>
      <c r="B210" s="2" t="s">
        <v>724</v>
      </c>
      <c r="C210" s="2" t="s">
        <v>731</v>
      </c>
      <c r="D210" s="2" t="s">
        <v>679</v>
      </c>
      <c r="E210" s="2">
        <v>0</v>
      </c>
      <c r="F210" s="2">
        <v>3057610</v>
      </c>
      <c r="G210" s="2">
        <v>0</v>
      </c>
      <c r="H210" s="2">
        <v>0</v>
      </c>
      <c r="I210" s="2">
        <v>0</v>
      </c>
      <c r="J210" s="2">
        <v>0</v>
      </c>
      <c r="K210" s="2">
        <v>0</v>
      </c>
      <c r="L210" s="2">
        <v>0</v>
      </c>
      <c r="M210" s="2">
        <v>0</v>
      </c>
      <c r="N210" s="2">
        <v>0</v>
      </c>
      <c r="O210" s="2">
        <v>0</v>
      </c>
      <c r="P210" s="2">
        <v>0</v>
      </c>
      <c r="Q210" s="2">
        <v>0</v>
      </c>
      <c r="R210" s="2">
        <v>0</v>
      </c>
      <c r="S210" s="2"/>
      <c r="T210" s="2">
        <v>0</v>
      </c>
      <c r="U210" s="7">
        <v>0</v>
      </c>
      <c r="V210" s="7">
        <v>0</v>
      </c>
      <c r="W210" s="7">
        <v>0</v>
      </c>
      <c r="X210" s="7">
        <v>0</v>
      </c>
      <c r="Y210" s="7">
        <v>0</v>
      </c>
      <c r="AB210" s="7"/>
      <c r="AC210" s="7"/>
      <c r="AD210" s="7"/>
      <c r="AE210" s="7"/>
      <c r="AF210" s="7"/>
      <c r="AG210" s="7"/>
      <c r="AH210" s="7"/>
      <c r="AI210" s="7">
        <v>0</v>
      </c>
    </row>
    <row r="211" spans="1:35">
      <c r="A211" s="5">
        <v>2020</v>
      </c>
      <c r="B211" s="2" t="s">
        <v>724</v>
      </c>
      <c r="C211" s="2" t="s">
        <v>732</v>
      </c>
      <c r="D211" s="2" t="s">
        <v>679</v>
      </c>
      <c r="E211" s="2">
        <v>0</v>
      </c>
      <c r="F211" s="2">
        <v>4128885</v>
      </c>
      <c r="G211" s="2">
        <v>0</v>
      </c>
      <c r="H211" s="2">
        <v>0</v>
      </c>
      <c r="I211" s="2">
        <v>0</v>
      </c>
      <c r="J211" s="2">
        <v>0</v>
      </c>
      <c r="K211" s="2">
        <v>0</v>
      </c>
      <c r="L211" s="2">
        <v>0</v>
      </c>
      <c r="M211" s="2">
        <v>0</v>
      </c>
      <c r="N211" s="2">
        <v>0</v>
      </c>
      <c r="O211" s="2">
        <v>0</v>
      </c>
      <c r="P211" s="2">
        <v>0</v>
      </c>
      <c r="Q211" s="2">
        <v>0</v>
      </c>
      <c r="R211" s="2">
        <v>0</v>
      </c>
      <c r="S211" s="2"/>
      <c r="T211" s="2">
        <v>0</v>
      </c>
      <c r="U211" s="7">
        <v>0</v>
      </c>
      <c r="V211" s="7">
        <v>0</v>
      </c>
      <c r="W211" s="7">
        <v>0</v>
      </c>
      <c r="X211" s="7">
        <v>0</v>
      </c>
      <c r="Y211" s="7">
        <v>0</v>
      </c>
      <c r="AB211" s="7"/>
      <c r="AC211" s="7"/>
      <c r="AD211" s="7"/>
      <c r="AE211" s="7"/>
      <c r="AF211" s="7"/>
      <c r="AG211" s="7"/>
      <c r="AH211" s="7"/>
      <c r="AI211" s="7">
        <v>0</v>
      </c>
    </row>
    <row r="212" spans="1:35">
      <c r="A212" s="5">
        <v>2020</v>
      </c>
      <c r="B212" s="2" t="s">
        <v>724</v>
      </c>
      <c r="C212" s="2" t="s">
        <v>733</v>
      </c>
      <c r="D212" s="2" t="s">
        <v>679</v>
      </c>
      <c r="E212" s="2">
        <v>0</v>
      </c>
      <c r="F212" s="2">
        <v>1873000</v>
      </c>
      <c r="G212" s="2">
        <v>0</v>
      </c>
      <c r="H212" s="2">
        <v>0</v>
      </c>
      <c r="I212" s="2">
        <v>0</v>
      </c>
      <c r="J212" s="2">
        <v>0</v>
      </c>
      <c r="K212" s="2">
        <v>0</v>
      </c>
      <c r="L212" s="2">
        <v>0</v>
      </c>
      <c r="M212" s="2">
        <v>0</v>
      </c>
      <c r="N212" s="2">
        <v>0</v>
      </c>
      <c r="O212" s="2">
        <v>0</v>
      </c>
      <c r="P212" s="2">
        <v>0</v>
      </c>
      <c r="Q212" s="2">
        <v>0</v>
      </c>
      <c r="R212" s="2">
        <v>0</v>
      </c>
      <c r="S212" s="2"/>
      <c r="T212" s="2">
        <v>0</v>
      </c>
      <c r="U212" s="7">
        <v>0</v>
      </c>
      <c r="V212" s="7">
        <v>0</v>
      </c>
      <c r="W212" s="7">
        <v>0</v>
      </c>
      <c r="X212" s="7">
        <v>0</v>
      </c>
      <c r="Y212" s="7">
        <v>0</v>
      </c>
      <c r="AB212" s="7"/>
      <c r="AC212" s="7"/>
      <c r="AD212" s="7"/>
      <c r="AE212" s="7"/>
      <c r="AF212" s="7"/>
      <c r="AG212" s="7"/>
      <c r="AH212" s="7"/>
      <c r="AI212" s="7">
        <v>0</v>
      </c>
    </row>
    <row r="213" spans="1:35">
      <c r="A213" s="5">
        <v>2020</v>
      </c>
      <c r="B213" s="2" t="s">
        <v>754</v>
      </c>
      <c r="C213" s="2" t="s">
        <v>752</v>
      </c>
      <c r="D213" s="2" t="s">
        <v>679</v>
      </c>
      <c r="E213" s="2">
        <v>0</v>
      </c>
      <c r="F213" s="2">
        <v>2855996</v>
      </c>
      <c r="G213" s="2">
        <v>0</v>
      </c>
      <c r="H213" s="2">
        <v>0</v>
      </c>
      <c r="I213" s="2">
        <v>0</v>
      </c>
      <c r="J213" s="2">
        <v>0</v>
      </c>
      <c r="K213" s="2">
        <v>0</v>
      </c>
      <c r="L213" s="2">
        <v>0</v>
      </c>
      <c r="M213" s="2">
        <v>0</v>
      </c>
      <c r="N213" s="2">
        <v>0</v>
      </c>
      <c r="O213" s="2">
        <v>0</v>
      </c>
      <c r="P213" s="2">
        <v>0</v>
      </c>
      <c r="Q213" s="2">
        <v>0</v>
      </c>
      <c r="R213" s="2">
        <v>0</v>
      </c>
      <c r="S213" s="2"/>
      <c r="T213" s="2">
        <v>0</v>
      </c>
      <c r="U213" s="7">
        <v>0</v>
      </c>
      <c r="V213" s="7">
        <v>0</v>
      </c>
      <c r="W213" s="7">
        <v>0</v>
      </c>
      <c r="X213" s="7">
        <v>0</v>
      </c>
      <c r="Y213" s="7">
        <v>0</v>
      </c>
      <c r="AB213" s="7"/>
      <c r="AC213" s="7"/>
      <c r="AD213" s="7"/>
      <c r="AE213" s="7"/>
      <c r="AF213" s="7"/>
      <c r="AG213" s="7"/>
      <c r="AH213" s="7"/>
      <c r="AI213" s="7">
        <v>0</v>
      </c>
    </row>
    <row r="214" spans="1:35">
      <c r="A214" s="5">
        <v>2020</v>
      </c>
      <c r="B214" s="2" t="s">
        <v>754</v>
      </c>
      <c r="C214" s="2" t="s">
        <v>549</v>
      </c>
      <c r="D214" s="2" t="s">
        <v>679</v>
      </c>
      <c r="E214" s="2">
        <v>0</v>
      </c>
      <c r="F214" s="2">
        <v>3202412</v>
      </c>
      <c r="G214" s="2">
        <v>0</v>
      </c>
      <c r="H214" s="2">
        <v>0</v>
      </c>
      <c r="I214" s="2">
        <v>0</v>
      </c>
      <c r="J214" s="2">
        <v>0</v>
      </c>
      <c r="K214" s="2">
        <v>0</v>
      </c>
      <c r="L214" s="2">
        <v>0</v>
      </c>
      <c r="M214" s="2">
        <v>0</v>
      </c>
      <c r="N214" s="2">
        <v>0</v>
      </c>
      <c r="O214" s="2">
        <v>0</v>
      </c>
      <c r="P214" s="2">
        <v>0</v>
      </c>
      <c r="Q214" s="2">
        <v>0</v>
      </c>
      <c r="R214" s="2">
        <v>0</v>
      </c>
      <c r="S214" s="2"/>
      <c r="T214" s="2">
        <v>0</v>
      </c>
      <c r="U214" s="7">
        <v>0</v>
      </c>
      <c r="V214" s="7">
        <v>0</v>
      </c>
      <c r="W214" s="7">
        <v>0</v>
      </c>
      <c r="X214" s="7">
        <v>0</v>
      </c>
      <c r="Y214" s="7">
        <v>0</v>
      </c>
      <c r="AB214" s="7"/>
      <c r="AC214" s="7"/>
      <c r="AD214" s="7"/>
      <c r="AE214" s="7"/>
      <c r="AF214" s="7"/>
      <c r="AG214" s="7"/>
      <c r="AH214" s="7"/>
      <c r="AI214" s="7">
        <v>0</v>
      </c>
    </row>
    <row r="215" spans="1:35">
      <c r="A215" s="5">
        <v>2020</v>
      </c>
      <c r="B215" s="2" t="s">
        <v>754</v>
      </c>
      <c r="C215" s="2" t="s">
        <v>734</v>
      </c>
      <c r="D215" s="2" t="s">
        <v>679</v>
      </c>
      <c r="E215" s="2">
        <v>0</v>
      </c>
      <c r="F215" s="2">
        <v>3720000</v>
      </c>
      <c r="G215" s="2">
        <v>0</v>
      </c>
      <c r="H215" s="2">
        <v>0</v>
      </c>
      <c r="I215" s="2">
        <v>0</v>
      </c>
      <c r="J215" s="2">
        <v>0</v>
      </c>
      <c r="K215" s="2">
        <v>0</v>
      </c>
      <c r="L215" s="2">
        <v>0</v>
      </c>
      <c r="M215" s="2">
        <v>0</v>
      </c>
      <c r="N215" s="2">
        <v>0</v>
      </c>
      <c r="O215" s="2">
        <v>0</v>
      </c>
      <c r="P215" s="2">
        <v>0</v>
      </c>
      <c r="Q215" s="2">
        <v>0</v>
      </c>
      <c r="R215" s="2">
        <v>0</v>
      </c>
      <c r="S215" s="2"/>
      <c r="T215" s="2">
        <v>0</v>
      </c>
      <c r="U215" s="7">
        <v>0</v>
      </c>
      <c r="V215" s="7">
        <v>0</v>
      </c>
      <c r="W215" s="7">
        <v>0</v>
      </c>
      <c r="X215" s="7">
        <v>0</v>
      </c>
      <c r="Y215" s="7">
        <v>0</v>
      </c>
      <c r="AB215" s="7"/>
      <c r="AC215" s="7"/>
      <c r="AD215" s="7"/>
      <c r="AE215" s="7"/>
      <c r="AF215" s="7"/>
      <c r="AG215" s="7"/>
      <c r="AH215" s="7"/>
      <c r="AI215" s="7">
        <v>0</v>
      </c>
    </row>
    <row r="216" spans="1:35">
      <c r="A216" s="5">
        <v>2020</v>
      </c>
      <c r="B216" s="2" t="s">
        <v>754</v>
      </c>
      <c r="C216" s="2" t="s">
        <v>735</v>
      </c>
      <c r="D216" s="2" t="s">
        <v>679</v>
      </c>
      <c r="E216" s="2">
        <v>0</v>
      </c>
      <c r="F216" s="2">
        <v>1281960</v>
      </c>
      <c r="G216" s="2">
        <v>0</v>
      </c>
      <c r="H216" s="2">
        <v>0</v>
      </c>
      <c r="I216" s="2">
        <v>0</v>
      </c>
      <c r="J216" s="2">
        <v>0</v>
      </c>
      <c r="K216" s="2">
        <v>0</v>
      </c>
      <c r="L216" s="2">
        <v>0</v>
      </c>
      <c r="M216" s="2">
        <v>0</v>
      </c>
      <c r="N216" s="2">
        <v>0</v>
      </c>
      <c r="O216" s="2">
        <v>0</v>
      </c>
      <c r="P216" s="2">
        <v>0</v>
      </c>
      <c r="Q216" s="2">
        <v>0</v>
      </c>
      <c r="R216" s="2">
        <v>0</v>
      </c>
      <c r="S216" s="2"/>
      <c r="T216" s="2">
        <v>0</v>
      </c>
      <c r="U216" s="7">
        <v>0</v>
      </c>
      <c r="V216" s="7">
        <v>0</v>
      </c>
      <c r="W216" s="7">
        <v>0</v>
      </c>
      <c r="X216" s="7">
        <v>0</v>
      </c>
      <c r="Y216" s="7">
        <v>0</v>
      </c>
      <c r="AB216" s="7"/>
      <c r="AC216" s="7"/>
      <c r="AD216" s="7"/>
      <c r="AE216" s="7"/>
      <c r="AF216" s="7"/>
      <c r="AG216" s="7"/>
      <c r="AH216" s="7"/>
      <c r="AI216" s="7">
        <v>0</v>
      </c>
    </row>
    <row r="217" spans="1:35">
      <c r="A217" s="5">
        <v>2020</v>
      </c>
      <c r="B217" s="2" t="s">
        <v>754</v>
      </c>
      <c r="C217" s="2" t="s">
        <v>736</v>
      </c>
      <c r="D217" s="2" t="s">
        <v>679</v>
      </c>
      <c r="E217" s="2">
        <v>0</v>
      </c>
      <c r="F217" s="2">
        <v>3982400</v>
      </c>
      <c r="G217" s="2">
        <v>0</v>
      </c>
      <c r="H217" s="2">
        <v>0</v>
      </c>
      <c r="I217" s="2">
        <v>0</v>
      </c>
      <c r="J217" s="2">
        <v>0</v>
      </c>
      <c r="K217" s="2">
        <v>0</v>
      </c>
      <c r="L217" s="2">
        <v>0</v>
      </c>
      <c r="M217" s="2">
        <v>0</v>
      </c>
      <c r="N217" s="2">
        <v>0</v>
      </c>
      <c r="O217" s="2">
        <v>0</v>
      </c>
      <c r="P217" s="2">
        <v>0</v>
      </c>
      <c r="Q217" s="2">
        <v>0</v>
      </c>
      <c r="R217" s="2">
        <v>0</v>
      </c>
      <c r="S217" s="2"/>
      <c r="T217" s="2">
        <v>0</v>
      </c>
      <c r="U217" s="7">
        <v>0</v>
      </c>
      <c r="V217" s="7">
        <v>0</v>
      </c>
      <c r="W217" s="7">
        <v>0</v>
      </c>
      <c r="X217" s="7">
        <v>0</v>
      </c>
      <c r="Y217" s="7">
        <v>0</v>
      </c>
      <c r="AB217" s="7"/>
      <c r="AC217" s="7"/>
      <c r="AD217" s="7"/>
      <c r="AE217" s="7"/>
      <c r="AF217" s="7"/>
      <c r="AG217" s="7"/>
      <c r="AH217" s="7"/>
      <c r="AI217" s="7">
        <v>0</v>
      </c>
    </row>
    <row r="218" spans="1:35">
      <c r="A218" s="5">
        <v>2020</v>
      </c>
      <c r="B218" s="2" t="s">
        <v>754</v>
      </c>
      <c r="C218" s="2" t="s">
        <v>753</v>
      </c>
      <c r="D218" s="2" t="s">
        <v>679</v>
      </c>
      <c r="E218" s="2">
        <v>0</v>
      </c>
      <c r="F218" s="2">
        <v>4138001</v>
      </c>
      <c r="G218" s="2">
        <v>0</v>
      </c>
      <c r="H218" s="2">
        <v>0</v>
      </c>
      <c r="I218" s="2">
        <v>0</v>
      </c>
      <c r="J218" s="2">
        <v>0</v>
      </c>
      <c r="K218" s="2">
        <v>0</v>
      </c>
      <c r="L218" s="2">
        <v>0</v>
      </c>
      <c r="M218" s="2">
        <v>0</v>
      </c>
      <c r="N218" s="2">
        <v>0</v>
      </c>
      <c r="O218" s="2">
        <v>0</v>
      </c>
      <c r="P218" s="2">
        <v>0</v>
      </c>
      <c r="Q218" s="2">
        <v>0</v>
      </c>
      <c r="R218" s="2">
        <v>0</v>
      </c>
      <c r="S218" s="2"/>
      <c r="T218" s="2">
        <v>0</v>
      </c>
      <c r="U218" s="7">
        <v>0</v>
      </c>
      <c r="V218" s="7">
        <v>0</v>
      </c>
      <c r="W218" s="7">
        <v>0</v>
      </c>
      <c r="X218" s="7">
        <v>0</v>
      </c>
      <c r="Y218" s="7">
        <v>0</v>
      </c>
      <c r="AB218" s="7"/>
      <c r="AC218" s="7"/>
      <c r="AD218" s="7"/>
      <c r="AE218" s="7"/>
      <c r="AF218" s="7"/>
      <c r="AG218" s="7"/>
      <c r="AH218" s="7"/>
      <c r="AI218" s="7">
        <v>0</v>
      </c>
    </row>
    <row r="219" spans="1:35">
      <c r="A219" s="5">
        <v>2020</v>
      </c>
      <c r="B219" s="2" t="s">
        <v>754</v>
      </c>
      <c r="C219" s="2" t="s">
        <v>737</v>
      </c>
      <c r="D219" s="2" t="s">
        <v>679</v>
      </c>
      <c r="E219" s="2">
        <v>0</v>
      </c>
      <c r="F219" s="2">
        <v>3928553</v>
      </c>
      <c r="G219" s="2">
        <v>0</v>
      </c>
      <c r="H219" s="2">
        <v>0</v>
      </c>
      <c r="I219" s="2">
        <v>0</v>
      </c>
      <c r="J219" s="2">
        <v>0</v>
      </c>
      <c r="K219" s="2">
        <v>0</v>
      </c>
      <c r="L219" s="2">
        <v>0</v>
      </c>
      <c r="M219" s="2">
        <v>0</v>
      </c>
      <c r="N219" s="2">
        <v>0</v>
      </c>
      <c r="O219" s="2">
        <v>0</v>
      </c>
      <c r="P219" s="2">
        <v>0</v>
      </c>
      <c r="Q219" s="2">
        <v>0</v>
      </c>
      <c r="R219" s="2">
        <v>0</v>
      </c>
      <c r="S219" s="2"/>
      <c r="T219" s="2">
        <v>0</v>
      </c>
      <c r="U219" s="7">
        <v>0</v>
      </c>
      <c r="V219" s="7">
        <v>0</v>
      </c>
      <c r="W219" s="7">
        <v>0</v>
      </c>
      <c r="X219" s="7">
        <v>0</v>
      </c>
      <c r="Y219" s="7">
        <v>0</v>
      </c>
      <c r="AB219" s="7"/>
      <c r="AC219" s="7"/>
      <c r="AD219" s="7"/>
      <c r="AE219" s="7"/>
      <c r="AF219" s="7"/>
      <c r="AG219" s="7"/>
      <c r="AH219" s="7"/>
      <c r="AI219" s="7">
        <v>0</v>
      </c>
    </row>
    <row r="220" spans="1:35">
      <c r="A220" s="5">
        <v>2020</v>
      </c>
      <c r="B220" s="2" t="s">
        <v>725</v>
      </c>
      <c r="C220" s="2" t="s">
        <v>738</v>
      </c>
      <c r="D220" s="2" t="s">
        <v>679</v>
      </c>
      <c r="E220" s="2">
        <v>0</v>
      </c>
      <c r="F220" s="2">
        <v>864251</v>
      </c>
      <c r="G220" s="2">
        <v>0</v>
      </c>
      <c r="H220" s="2">
        <v>0</v>
      </c>
      <c r="I220" s="2">
        <v>0</v>
      </c>
      <c r="J220" s="2">
        <v>0</v>
      </c>
      <c r="K220" s="2">
        <v>0</v>
      </c>
      <c r="L220" s="2">
        <v>0</v>
      </c>
      <c r="M220" s="2">
        <v>0</v>
      </c>
      <c r="N220" s="2">
        <v>0</v>
      </c>
      <c r="O220" s="2">
        <v>0</v>
      </c>
      <c r="P220" s="2">
        <v>0</v>
      </c>
      <c r="Q220" s="2">
        <v>0</v>
      </c>
      <c r="R220" s="2">
        <v>0</v>
      </c>
      <c r="S220" s="2"/>
      <c r="T220" s="2">
        <v>0</v>
      </c>
      <c r="U220" s="7">
        <v>0</v>
      </c>
      <c r="V220" s="7">
        <v>0</v>
      </c>
      <c r="W220" s="7">
        <v>0</v>
      </c>
      <c r="X220" s="7">
        <v>0</v>
      </c>
      <c r="Y220" s="7">
        <v>0</v>
      </c>
      <c r="AB220" s="7"/>
      <c r="AC220" s="7"/>
      <c r="AD220" s="7"/>
      <c r="AE220" s="7"/>
      <c r="AF220" s="7"/>
      <c r="AG220" s="7"/>
      <c r="AH220" s="7"/>
      <c r="AI220" s="7">
        <v>0</v>
      </c>
    </row>
    <row r="221" spans="1:35">
      <c r="A221" s="5">
        <v>2020</v>
      </c>
      <c r="B221" s="2" t="s">
        <v>725</v>
      </c>
      <c r="C221" s="2" t="s">
        <v>739</v>
      </c>
      <c r="D221" s="2" t="s">
        <v>679</v>
      </c>
      <c r="E221" s="2">
        <v>0</v>
      </c>
      <c r="F221" s="2">
        <v>2027189</v>
      </c>
      <c r="G221" s="2">
        <v>0</v>
      </c>
      <c r="H221" s="2">
        <v>0</v>
      </c>
      <c r="I221" s="2">
        <v>0</v>
      </c>
      <c r="J221" s="2">
        <v>0</v>
      </c>
      <c r="K221" s="2">
        <v>0</v>
      </c>
      <c r="L221" s="2">
        <v>0</v>
      </c>
      <c r="M221" s="2">
        <v>0</v>
      </c>
      <c r="N221" s="2">
        <v>0</v>
      </c>
      <c r="O221" s="2">
        <v>0</v>
      </c>
      <c r="P221" s="2">
        <v>0</v>
      </c>
      <c r="Q221" s="2">
        <v>0</v>
      </c>
      <c r="R221" s="2">
        <v>0</v>
      </c>
      <c r="S221" s="2"/>
      <c r="T221" s="2">
        <v>0</v>
      </c>
      <c r="U221" s="7">
        <v>0</v>
      </c>
      <c r="V221" s="7">
        <v>0</v>
      </c>
      <c r="W221" s="7">
        <v>0</v>
      </c>
      <c r="X221" s="7">
        <v>0</v>
      </c>
      <c r="Y221" s="7">
        <v>0</v>
      </c>
      <c r="AB221" s="7"/>
      <c r="AC221" s="7"/>
      <c r="AD221" s="7"/>
      <c r="AE221" s="7"/>
      <c r="AF221" s="7"/>
      <c r="AG221" s="7"/>
      <c r="AH221" s="7"/>
      <c r="AI221" s="7">
        <v>0</v>
      </c>
    </row>
    <row r="222" spans="1:35">
      <c r="A222" s="5">
        <v>2020</v>
      </c>
      <c r="B222" s="2" t="s">
        <v>725</v>
      </c>
      <c r="C222" s="2" t="s">
        <v>740</v>
      </c>
      <c r="D222" s="2" t="s">
        <v>679</v>
      </c>
      <c r="E222" s="2">
        <v>0</v>
      </c>
      <c r="F222" s="2">
        <v>1358393</v>
      </c>
      <c r="G222" s="2">
        <v>0</v>
      </c>
      <c r="H222" s="2">
        <v>0</v>
      </c>
      <c r="I222" s="2">
        <v>0</v>
      </c>
      <c r="J222" s="2">
        <v>0</v>
      </c>
      <c r="K222" s="2">
        <v>0</v>
      </c>
      <c r="L222" s="2">
        <v>0</v>
      </c>
      <c r="M222" s="2">
        <v>0</v>
      </c>
      <c r="N222" s="2">
        <v>0</v>
      </c>
      <c r="O222" s="2">
        <v>0</v>
      </c>
      <c r="P222" s="2">
        <v>0</v>
      </c>
      <c r="Q222" s="2">
        <v>0</v>
      </c>
      <c r="R222" s="2">
        <v>0</v>
      </c>
      <c r="S222" s="2"/>
      <c r="T222" s="2">
        <v>0</v>
      </c>
      <c r="U222" s="7">
        <v>0</v>
      </c>
      <c r="V222" s="7">
        <v>0</v>
      </c>
      <c r="W222" s="7">
        <v>0</v>
      </c>
      <c r="X222" s="7">
        <v>0</v>
      </c>
      <c r="Y222" s="7">
        <v>0</v>
      </c>
      <c r="AB222" s="7"/>
      <c r="AC222" s="7"/>
      <c r="AD222" s="7"/>
      <c r="AE222" s="7"/>
      <c r="AF222" s="7"/>
      <c r="AG222" s="7"/>
      <c r="AH222" s="7"/>
      <c r="AI222" s="7">
        <v>0</v>
      </c>
    </row>
    <row r="223" spans="1:35">
      <c r="A223" s="5">
        <v>2020</v>
      </c>
      <c r="B223" s="2" t="s">
        <v>725</v>
      </c>
      <c r="C223" s="2" t="s">
        <v>741</v>
      </c>
      <c r="D223" s="2" t="s">
        <v>679</v>
      </c>
      <c r="E223" s="2">
        <v>0</v>
      </c>
      <c r="F223" s="2">
        <v>1844340</v>
      </c>
      <c r="G223" s="2">
        <v>0</v>
      </c>
      <c r="H223" s="2">
        <v>0</v>
      </c>
      <c r="I223" s="2">
        <v>0</v>
      </c>
      <c r="J223" s="2">
        <v>0</v>
      </c>
      <c r="K223" s="2">
        <v>0</v>
      </c>
      <c r="L223" s="2">
        <v>0</v>
      </c>
      <c r="M223" s="2">
        <v>0</v>
      </c>
      <c r="N223" s="2">
        <v>0</v>
      </c>
      <c r="O223" s="2">
        <v>0</v>
      </c>
      <c r="P223" s="2">
        <v>0</v>
      </c>
      <c r="Q223" s="2">
        <v>0</v>
      </c>
      <c r="R223" s="2">
        <v>0</v>
      </c>
      <c r="S223" s="2"/>
      <c r="T223" s="2">
        <v>0</v>
      </c>
      <c r="U223" s="7">
        <v>0</v>
      </c>
      <c r="V223" s="7">
        <v>0</v>
      </c>
      <c r="W223" s="7">
        <v>0</v>
      </c>
      <c r="X223" s="7">
        <v>0</v>
      </c>
      <c r="Y223" s="7">
        <v>0</v>
      </c>
      <c r="AB223" s="7"/>
      <c r="AC223" s="7"/>
      <c r="AD223" s="7"/>
      <c r="AE223" s="7"/>
      <c r="AF223" s="7"/>
      <c r="AG223" s="7"/>
      <c r="AH223" s="7"/>
      <c r="AI223" s="7">
        <v>0</v>
      </c>
    </row>
    <row r="224" spans="1:35">
      <c r="A224" s="5">
        <v>2020</v>
      </c>
      <c r="B224" s="2" t="s">
        <v>725</v>
      </c>
      <c r="C224" s="2" t="s">
        <v>742</v>
      </c>
      <c r="D224" s="2" t="s">
        <v>679</v>
      </c>
      <c r="E224" s="2">
        <v>0</v>
      </c>
      <c r="F224" s="2">
        <v>3633400</v>
      </c>
      <c r="G224" s="2">
        <v>0</v>
      </c>
      <c r="H224" s="2">
        <v>0</v>
      </c>
      <c r="I224" s="2">
        <v>0</v>
      </c>
      <c r="J224" s="2">
        <v>0</v>
      </c>
      <c r="K224" s="2">
        <v>0</v>
      </c>
      <c r="L224" s="2">
        <v>0</v>
      </c>
      <c r="M224" s="2">
        <v>0</v>
      </c>
      <c r="N224" s="2">
        <v>0</v>
      </c>
      <c r="O224" s="2">
        <v>0</v>
      </c>
      <c r="P224" s="2">
        <v>0</v>
      </c>
      <c r="Q224" s="2">
        <v>0</v>
      </c>
      <c r="R224" s="2">
        <v>0</v>
      </c>
      <c r="S224" s="2"/>
      <c r="T224" s="2">
        <v>0</v>
      </c>
      <c r="U224" s="7">
        <v>0</v>
      </c>
      <c r="V224" s="7">
        <v>0</v>
      </c>
      <c r="W224" s="7">
        <v>0</v>
      </c>
      <c r="X224" s="7">
        <v>0</v>
      </c>
      <c r="Y224" s="7">
        <v>0</v>
      </c>
      <c r="AB224" s="7"/>
      <c r="AC224" s="7"/>
      <c r="AD224" s="7"/>
      <c r="AE224" s="7"/>
      <c r="AF224" s="7"/>
      <c r="AG224" s="7"/>
      <c r="AH224" s="7"/>
      <c r="AI224" s="7">
        <v>0</v>
      </c>
    </row>
    <row r="225" spans="1:35">
      <c r="A225" s="5">
        <v>2020</v>
      </c>
      <c r="B225" s="2" t="s">
        <v>725</v>
      </c>
      <c r="C225" s="2" t="s">
        <v>743</v>
      </c>
      <c r="D225" s="2" t="s">
        <v>679</v>
      </c>
      <c r="E225" s="2">
        <v>0</v>
      </c>
      <c r="F225" s="2">
        <v>2401045</v>
      </c>
      <c r="G225" s="2">
        <v>0</v>
      </c>
      <c r="H225" s="2">
        <v>0</v>
      </c>
      <c r="I225" s="2">
        <v>0</v>
      </c>
      <c r="J225" s="2">
        <v>0</v>
      </c>
      <c r="K225" s="2">
        <v>0</v>
      </c>
      <c r="L225" s="2">
        <v>0</v>
      </c>
      <c r="M225" s="2">
        <v>0</v>
      </c>
      <c r="N225" s="2">
        <v>0</v>
      </c>
      <c r="O225" s="2">
        <v>0</v>
      </c>
      <c r="P225" s="2">
        <v>0</v>
      </c>
      <c r="Q225" s="2">
        <v>0</v>
      </c>
      <c r="R225" s="2">
        <v>0</v>
      </c>
      <c r="S225" s="2"/>
      <c r="T225" s="2">
        <v>0</v>
      </c>
      <c r="U225" s="7">
        <v>0</v>
      </c>
      <c r="V225" s="7">
        <v>0</v>
      </c>
      <c r="W225" s="7">
        <v>0</v>
      </c>
      <c r="X225" s="7">
        <v>0</v>
      </c>
      <c r="Y225" s="7">
        <v>0</v>
      </c>
      <c r="AB225" s="7"/>
      <c r="AC225" s="7"/>
      <c r="AD225" s="7"/>
      <c r="AE225" s="7"/>
      <c r="AF225" s="7"/>
      <c r="AG225" s="7"/>
      <c r="AH225" s="7"/>
      <c r="AI225" s="7">
        <v>0</v>
      </c>
    </row>
    <row r="226" spans="1:35">
      <c r="A226" s="5">
        <v>2020</v>
      </c>
      <c r="B226" s="2" t="s">
        <v>725</v>
      </c>
      <c r="C226" s="2" t="s">
        <v>744</v>
      </c>
      <c r="D226" s="2" t="s">
        <v>679</v>
      </c>
      <c r="E226" s="2">
        <v>0</v>
      </c>
      <c r="F226" s="2">
        <v>1452960</v>
      </c>
      <c r="G226" s="2">
        <v>0</v>
      </c>
      <c r="H226" s="2">
        <v>0</v>
      </c>
      <c r="I226" s="2">
        <v>0</v>
      </c>
      <c r="J226" s="2">
        <v>0</v>
      </c>
      <c r="K226" s="2">
        <v>0</v>
      </c>
      <c r="L226" s="2">
        <v>0</v>
      </c>
      <c r="M226" s="2">
        <v>0</v>
      </c>
      <c r="N226" s="2">
        <v>0</v>
      </c>
      <c r="O226" s="2">
        <v>0</v>
      </c>
      <c r="P226" s="2">
        <v>0</v>
      </c>
      <c r="Q226" s="2">
        <v>0</v>
      </c>
      <c r="R226" s="2">
        <v>0</v>
      </c>
      <c r="S226" s="2"/>
      <c r="T226" s="2">
        <v>0</v>
      </c>
      <c r="U226" s="7">
        <v>0</v>
      </c>
      <c r="V226" s="7">
        <v>0</v>
      </c>
      <c r="W226" s="7">
        <v>0</v>
      </c>
      <c r="X226" s="7">
        <v>0</v>
      </c>
      <c r="Y226" s="7">
        <v>0</v>
      </c>
      <c r="AB226" s="7"/>
      <c r="AC226" s="7"/>
      <c r="AD226" s="7"/>
      <c r="AE226" s="7"/>
      <c r="AF226" s="7"/>
      <c r="AG226" s="7"/>
      <c r="AH226" s="7"/>
      <c r="AI226" s="7">
        <v>0</v>
      </c>
    </row>
    <row r="227" spans="1:35">
      <c r="A227" s="5">
        <v>2020</v>
      </c>
      <c r="B227" s="2" t="s">
        <v>755</v>
      </c>
      <c r="C227" s="2" t="s">
        <v>745</v>
      </c>
      <c r="D227" s="2" t="s">
        <v>679</v>
      </c>
      <c r="E227" s="2">
        <v>0</v>
      </c>
      <c r="F227" s="2">
        <v>1331956</v>
      </c>
      <c r="G227" s="2">
        <v>0</v>
      </c>
      <c r="H227" s="2">
        <v>0</v>
      </c>
      <c r="I227" s="2">
        <v>0</v>
      </c>
      <c r="J227" s="2">
        <v>0</v>
      </c>
      <c r="K227" s="2">
        <v>0</v>
      </c>
      <c r="L227" s="2">
        <v>0</v>
      </c>
      <c r="M227" s="2">
        <v>0</v>
      </c>
      <c r="N227" s="2">
        <v>0</v>
      </c>
      <c r="O227" s="2">
        <v>0</v>
      </c>
      <c r="P227" s="2">
        <v>0</v>
      </c>
      <c r="Q227" s="2">
        <v>0</v>
      </c>
      <c r="R227" s="2">
        <v>0</v>
      </c>
      <c r="S227" s="2"/>
      <c r="T227" s="2">
        <v>0</v>
      </c>
      <c r="U227" s="7">
        <v>0</v>
      </c>
      <c r="V227" s="7">
        <v>0</v>
      </c>
      <c r="W227" s="7">
        <v>0</v>
      </c>
      <c r="X227" s="7">
        <v>0</v>
      </c>
      <c r="Y227" s="7">
        <v>0</v>
      </c>
      <c r="AB227" s="7"/>
      <c r="AC227" s="7"/>
      <c r="AD227" s="7"/>
      <c r="AE227" s="7"/>
      <c r="AF227" s="7"/>
      <c r="AG227" s="7"/>
      <c r="AH227" s="7"/>
      <c r="AI227" s="7">
        <v>0</v>
      </c>
    </row>
    <row r="228" spans="1:35">
      <c r="A228" s="5">
        <v>2020</v>
      </c>
      <c r="B228" s="2" t="s">
        <v>755</v>
      </c>
      <c r="C228" s="2" t="s">
        <v>746</v>
      </c>
      <c r="D228" s="2" t="s">
        <v>679</v>
      </c>
      <c r="E228" s="2">
        <v>0</v>
      </c>
      <c r="F228" s="2">
        <v>1103944</v>
      </c>
      <c r="G228" s="2">
        <v>0</v>
      </c>
      <c r="H228" s="2">
        <v>0</v>
      </c>
      <c r="I228" s="2">
        <v>0</v>
      </c>
      <c r="J228" s="2">
        <v>0</v>
      </c>
      <c r="K228" s="2">
        <v>0</v>
      </c>
      <c r="L228" s="2">
        <v>0</v>
      </c>
      <c r="M228" s="2">
        <v>0</v>
      </c>
      <c r="N228" s="2">
        <v>0</v>
      </c>
      <c r="O228" s="2">
        <v>0</v>
      </c>
      <c r="P228" s="2">
        <v>0</v>
      </c>
      <c r="Q228" s="2">
        <v>0</v>
      </c>
      <c r="R228" s="2">
        <v>0</v>
      </c>
      <c r="S228" s="2"/>
      <c r="T228" s="2">
        <v>0</v>
      </c>
      <c r="U228" s="7">
        <v>0</v>
      </c>
      <c r="V228" s="7">
        <v>0</v>
      </c>
      <c r="W228" s="7">
        <v>0</v>
      </c>
      <c r="X228" s="7">
        <v>0</v>
      </c>
      <c r="Y228" s="7">
        <v>0</v>
      </c>
      <c r="AB228" s="7"/>
      <c r="AC228" s="7"/>
      <c r="AD228" s="7"/>
      <c r="AE228" s="7"/>
      <c r="AF228" s="7"/>
      <c r="AG228" s="7"/>
      <c r="AH228" s="7"/>
      <c r="AI228" s="7">
        <v>0</v>
      </c>
    </row>
    <row r="229" spans="1:35">
      <c r="A229" s="5">
        <v>2020</v>
      </c>
      <c r="B229" s="2" t="s">
        <v>755</v>
      </c>
      <c r="C229" s="2" t="s">
        <v>747</v>
      </c>
      <c r="D229" s="2" t="s">
        <v>679</v>
      </c>
      <c r="E229" s="2">
        <v>0</v>
      </c>
      <c r="F229" s="2">
        <v>993000</v>
      </c>
      <c r="G229" s="2">
        <v>0</v>
      </c>
      <c r="H229" s="2">
        <v>0</v>
      </c>
      <c r="I229" s="2">
        <v>0</v>
      </c>
      <c r="J229" s="2">
        <v>0</v>
      </c>
      <c r="K229" s="2">
        <v>0</v>
      </c>
      <c r="L229" s="2">
        <v>0</v>
      </c>
      <c r="M229" s="2">
        <v>0</v>
      </c>
      <c r="N229" s="2">
        <v>0</v>
      </c>
      <c r="O229" s="2">
        <v>0</v>
      </c>
      <c r="P229" s="2">
        <v>0</v>
      </c>
      <c r="Q229" s="2">
        <v>0</v>
      </c>
      <c r="R229" s="2">
        <v>0</v>
      </c>
      <c r="S229" s="2"/>
      <c r="T229" s="2">
        <v>0</v>
      </c>
      <c r="U229" s="7">
        <v>0</v>
      </c>
      <c r="V229" s="7">
        <v>0</v>
      </c>
      <c r="W229" s="7">
        <v>0</v>
      </c>
      <c r="X229" s="7">
        <v>0</v>
      </c>
      <c r="Y229" s="7">
        <v>0</v>
      </c>
      <c r="AB229" s="7"/>
      <c r="AC229" s="7"/>
      <c r="AD229" s="7"/>
      <c r="AE229" s="7"/>
      <c r="AF229" s="7"/>
      <c r="AG229" s="7"/>
      <c r="AH229" s="7"/>
      <c r="AI229" s="7">
        <v>0</v>
      </c>
    </row>
    <row r="230" spans="1:35">
      <c r="A230" s="5">
        <v>2020</v>
      </c>
      <c r="B230" s="2" t="s">
        <v>755</v>
      </c>
      <c r="C230" s="2" t="s">
        <v>748</v>
      </c>
      <c r="D230" s="2" t="s">
        <v>679</v>
      </c>
      <c r="E230" s="2">
        <v>0</v>
      </c>
      <c r="F230" s="2">
        <v>2511522</v>
      </c>
      <c r="G230" s="2">
        <v>0</v>
      </c>
      <c r="H230" s="2">
        <v>0</v>
      </c>
      <c r="I230" s="2">
        <v>0</v>
      </c>
      <c r="J230" s="2">
        <v>0</v>
      </c>
      <c r="K230" s="2">
        <v>0</v>
      </c>
      <c r="L230" s="2">
        <v>0</v>
      </c>
      <c r="M230" s="2">
        <v>0</v>
      </c>
      <c r="N230" s="2">
        <v>0</v>
      </c>
      <c r="O230" s="2">
        <v>0</v>
      </c>
      <c r="P230" s="2">
        <v>0</v>
      </c>
      <c r="Q230" s="2">
        <v>0</v>
      </c>
      <c r="R230" s="2">
        <v>0</v>
      </c>
      <c r="S230" s="2"/>
      <c r="T230" s="2">
        <v>0</v>
      </c>
      <c r="U230" s="7">
        <v>0</v>
      </c>
      <c r="V230" s="7">
        <v>0</v>
      </c>
      <c r="W230" s="7">
        <v>0</v>
      </c>
      <c r="X230" s="7">
        <v>0</v>
      </c>
      <c r="Y230" s="7">
        <v>0</v>
      </c>
      <c r="AB230" s="7"/>
      <c r="AC230" s="7"/>
      <c r="AD230" s="7"/>
      <c r="AE230" s="7"/>
      <c r="AF230" s="7"/>
      <c r="AG230" s="7"/>
      <c r="AH230" s="7"/>
      <c r="AI230" s="7">
        <v>0</v>
      </c>
    </row>
    <row r="231" spans="1:35">
      <c r="A231" s="5">
        <v>2020</v>
      </c>
      <c r="B231" s="2" t="s">
        <v>755</v>
      </c>
      <c r="C231" s="2" t="s">
        <v>749</v>
      </c>
      <c r="D231" s="2" t="s">
        <v>679</v>
      </c>
      <c r="E231" s="2">
        <v>0</v>
      </c>
      <c r="F231" s="2">
        <v>2881286</v>
      </c>
      <c r="G231" s="2">
        <v>0</v>
      </c>
      <c r="H231" s="2">
        <v>0</v>
      </c>
      <c r="I231" s="2">
        <v>0</v>
      </c>
      <c r="J231" s="2">
        <v>0</v>
      </c>
      <c r="K231" s="2">
        <v>0</v>
      </c>
      <c r="L231" s="2">
        <v>0</v>
      </c>
      <c r="M231" s="2">
        <v>0</v>
      </c>
      <c r="N231" s="2">
        <v>0</v>
      </c>
      <c r="O231" s="2">
        <v>0</v>
      </c>
      <c r="P231" s="2">
        <v>0</v>
      </c>
      <c r="Q231" s="2">
        <v>0</v>
      </c>
      <c r="R231" s="2">
        <v>0</v>
      </c>
      <c r="S231" s="2"/>
      <c r="T231" s="2">
        <v>0</v>
      </c>
      <c r="U231" s="7">
        <v>0</v>
      </c>
      <c r="V231" s="7">
        <v>0</v>
      </c>
      <c r="W231" s="7">
        <v>0</v>
      </c>
      <c r="X231" s="7">
        <v>0</v>
      </c>
      <c r="Y231" s="7">
        <v>0</v>
      </c>
      <c r="AB231" s="7"/>
      <c r="AC231" s="7"/>
      <c r="AD231" s="7"/>
      <c r="AE231" s="7"/>
      <c r="AF231" s="7"/>
      <c r="AG231" s="7"/>
      <c r="AH231" s="7"/>
      <c r="AI231" s="7">
        <v>0</v>
      </c>
    </row>
    <row r="232" spans="1:35">
      <c r="A232" s="5">
        <v>2020</v>
      </c>
      <c r="B232" s="2" t="s">
        <v>755</v>
      </c>
      <c r="C232" s="2" t="s">
        <v>750</v>
      </c>
      <c r="D232" s="2" t="s">
        <v>679</v>
      </c>
      <c r="E232" s="2">
        <v>0</v>
      </c>
      <c r="F232" s="2">
        <v>1736600</v>
      </c>
      <c r="G232" s="2">
        <v>0</v>
      </c>
      <c r="H232" s="2">
        <v>0</v>
      </c>
      <c r="I232" s="2">
        <v>0</v>
      </c>
      <c r="J232" s="2">
        <v>0</v>
      </c>
      <c r="K232" s="2">
        <v>0</v>
      </c>
      <c r="L232" s="2">
        <v>0</v>
      </c>
      <c r="M232" s="2">
        <v>0</v>
      </c>
      <c r="N232" s="2">
        <v>0</v>
      </c>
      <c r="O232" s="2">
        <v>0</v>
      </c>
      <c r="P232" s="2">
        <v>0</v>
      </c>
      <c r="Q232" s="2">
        <v>0</v>
      </c>
      <c r="R232" s="2">
        <v>0</v>
      </c>
      <c r="S232" s="2"/>
      <c r="T232" s="2">
        <v>0</v>
      </c>
      <c r="U232" s="7">
        <v>0</v>
      </c>
      <c r="V232" s="7">
        <v>0</v>
      </c>
      <c r="W232" s="7">
        <v>0</v>
      </c>
      <c r="X232" s="7">
        <v>0</v>
      </c>
      <c r="Y232" s="7">
        <v>0</v>
      </c>
      <c r="AB232" s="7"/>
      <c r="AC232" s="7"/>
      <c r="AD232" s="7"/>
      <c r="AE232" s="7"/>
      <c r="AF232" s="7"/>
      <c r="AG232" s="7"/>
      <c r="AH232" s="7"/>
      <c r="AI232" s="7">
        <v>0</v>
      </c>
    </row>
    <row r="233" spans="1:35">
      <c r="A233" s="5">
        <v>2020</v>
      </c>
      <c r="B233" s="2" t="s">
        <v>755</v>
      </c>
      <c r="C233" s="2" t="s">
        <v>751</v>
      </c>
      <c r="D233" s="2" t="s">
        <v>679</v>
      </c>
      <c r="E233" s="2">
        <v>0</v>
      </c>
      <c r="F233" s="2">
        <v>1980739</v>
      </c>
      <c r="G233" s="2">
        <v>0</v>
      </c>
      <c r="H233" s="2">
        <v>0</v>
      </c>
      <c r="I233" s="2">
        <v>0</v>
      </c>
      <c r="J233" s="2">
        <v>0</v>
      </c>
      <c r="K233" s="2">
        <v>0</v>
      </c>
      <c r="L233" s="2">
        <v>0</v>
      </c>
      <c r="M233" s="2">
        <v>0</v>
      </c>
      <c r="N233" s="2">
        <v>0</v>
      </c>
      <c r="O233" s="2">
        <v>0</v>
      </c>
      <c r="P233" s="2">
        <v>0</v>
      </c>
      <c r="Q233" s="2">
        <v>0</v>
      </c>
      <c r="R233" s="2">
        <v>0</v>
      </c>
      <c r="S233" s="2"/>
      <c r="T233" s="2">
        <v>0</v>
      </c>
      <c r="U233" s="7">
        <v>0</v>
      </c>
      <c r="V233" s="7">
        <v>0</v>
      </c>
      <c r="W233" s="7">
        <v>0</v>
      </c>
      <c r="X233" s="7">
        <v>0</v>
      </c>
      <c r="Y233" s="7">
        <v>0</v>
      </c>
      <c r="AB233" s="7"/>
      <c r="AC233" s="7"/>
      <c r="AD233" s="7"/>
      <c r="AE233" s="7"/>
      <c r="AF233" s="7"/>
      <c r="AG233" s="7"/>
      <c r="AH233" s="7"/>
      <c r="AI233" s="7">
        <v>0</v>
      </c>
    </row>
    <row r="234" spans="1:35">
      <c r="A234" s="5">
        <v>2020</v>
      </c>
      <c r="B234" s="2" t="s">
        <v>724</v>
      </c>
      <c r="C234" s="2" t="s">
        <v>726</v>
      </c>
      <c r="D234" s="2" t="s">
        <v>680</v>
      </c>
      <c r="E234" s="2">
        <v>0</v>
      </c>
      <c r="F234" s="2">
        <v>4440109</v>
      </c>
      <c r="G234" s="2">
        <v>0</v>
      </c>
      <c r="H234" s="2">
        <v>664050</v>
      </c>
      <c r="I234" s="2">
        <v>0</v>
      </c>
      <c r="J234" s="2">
        <v>0</v>
      </c>
      <c r="K234" s="2">
        <v>0</v>
      </c>
      <c r="L234" s="2">
        <v>0</v>
      </c>
      <c r="M234" s="2">
        <v>0</v>
      </c>
      <c r="N234" s="2">
        <v>0</v>
      </c>
      <c r="O234" s="2">
        <v>0</v>
      </c>
      <c r="P234" s="2">
        <v>0</v>
      </c>
      <c r="Q234" s="2">
        <v>0</v>
      </c>
      <c r="R234" s="2">
        <v>0</v>
      </c>
      <c r="S234" s="2"/>
      <c r="T234" s="2">
        <v>0</v>
      </c>
      <c r="U234" s="7">
        <v>0</v>
      </c>
      <c r="V234" s="7">
        <v>0</v>
      </c>
      <c r="W234" s="7">
        <v>0</v>
      </c>
      <c r="X234" s="7">
        <v>0</v>
      </c>
      <c r="Y234" s="7">
        <v>0</v>
      </c>
      <c r="AB234" s="7"/>
      <c r="AC234" s="7"/>
      <c r="AD234" s="7"/>
      <c r="AE234" s="7"/>
      <c r="AF234" s="7"/>
      <c r="AG234" s="7"/>
      <c r="AH234" s="7"/>
      <c r="AI234" s="7">
        <v>0</v>
      </c>
    </row>
    <row r="235" spans="1:35">
      <c r="A235" s="5">
        <v>2020</v>
      </c>
      <c r="B235" s="2" t="s">
        <v>724</v>
      </c>
      <c r="C235" s="2" t="s">
        <v>727</v>
      </c>
      <c r="D235" s="2" t="s">
        <v>680</v>
      </c>
      <c r="E235" s="2">
        <v>0</v>
      </c>
      <c r="G235" s="2">
        <v>0</v>
      </c>
      <c r="H235" s="2">
        <v>344050</v>
      </c>
      <c r="I235" s="2">
        <v>0</v>
      </c>
      <c r="J235" s="2">
        <v>0</v>
      </c>
      <c r="K235" s="2">
        <v>0</v>
      </c>
      <c r="L235" s="2">
        <v>0</v>
      </c>
      <c r="M235" s="2">
        <v>0</v>
      </c>
      <c r="N235" s="2">
        <v>0</v>
      </c>
      <c r="O235" s="2">
        <v>0</v>
      </c>
      <c r="P235" s="2">
        <v>0</v>
      </c>
      <c r="Q235" s="2">
        <v>0</v>
      </c>
      <c r="R235" s="2">
        <v>0</v>
      </c>
      <c r="S235" s="2"/>
      <c r="T235" s="2">
        <v>0</v>
      </c>
      <c r="U235" s="7">
        <v>0</v>
      </c>
      <c r="V235" s="7">
        <v>0</v>
      </c>
      <c r="W235" s="7">
        <v>0</v>
      </c>
      <c r="X235" s="7">
        <v>0</v>
      </c>
      <c r="Y235" s="7">
        <v>0</v>
      </c>
      <c r="AB235" s="7"/>
      <c r="AC235" s="7"/>
      <c r="AD235" s="7"/>
      <c r="AE235" s="7"/>
      <c r="AF235" s="7"/>
      <c r="AG235" s="7"/>
      <c r="AH235" s="7"/>
      <c r="AI235" s="7">
        <v>0</v>
      </c>
    </row>
    <row r="236" spans="1:35">
      <c r="A236" s="5">
        <v>2020</v>
      </c>
      <c r="B236" s="2" t="s">
        <v>724</v>
      </c>
      <c r="C236" s="2" t="s">
        <v>728</v>
      </c>
      <c r="D236" s="2" t="s">
        <v>680</v>
      </c>
      <c r="E236" s="2">
        <v>0</v>
      </c>
      <c r="G236" s="2">
        <v>0</v>
      </c>
      <c r="H236" s="2">
        <v>255870</v>
      </c>
      <c r="I236" s="2">
        <v>0</v>
      </c>
      <c r="J236" s="2">
        <v>0</v>
      </c>
      <c r="K236" s="2">
        <v>0</v>
      </c>
      <c r="L236" s="2">
        <v>0</v>
      </c>
      <c r="M236" s="2">
        <v>0</v>
      </c>
      <c r="N236" s="2">
        <v>0</v>
      </c>
      <c r="O236" s="2">
        <v>0</v>
      </c>
      <c r="P236" s="2">
        <v>0</v>
      </c>
      <c r="Q236" s="2">
        <v>0</v>
      </c>
      <c r="R236" s="2">
        <v>0</v>
      </c>
      <c r="S236" s="2"/>
      <c r="T236" s="2">
        <v>0</v>
      </c>
      <c r="U236" s="7">
        <v>0</v>
      </c>
      <c r="V236" s="7">
        <v>0</v>
      </c>
      <c r="W236" s="7">
        <v>0</v>
      </c>
      <c r="X236" s="7">
        <v>0</v>
      </c>
      <c r="Y236" s="7">
        <v>0</v>
      </c>
      <c r="AB236" s="7"/>
      <c r="AC236" s="7"/>
      <c r="AD236" s="7"/>
      <c r="AE236" s="7"/>
      <c r="AF236" s="7"/>
      <c r="AG236" s="7"/>
      <c r="AH236" s="7"/>
      <c r="AI236" s="7">
        <v>0</v>
      </c>
    </row>
    <row r="237" spans="1:35">
      <c r="A237" s="5">
        <v>2020</v>
      </c>
      <c r="B237" s="2" t="s">
        <v>724</v>
      </c>
      <c r="C237" s="2" t="s">
        <v>729</v>
      </c>
      <c r="D237" s="2" t="s">
        <v>680</v>
      </c>
      <c r="E237" s="2">
        <v>0</v>
      </c>
      <c r="G237" s="2">
        <v>0</v>
      </c>
      <c r="H237" s="2">
        <v>344050</v>
      </c>
      <c r="I237" s="2">
        <v>0</v>
      </c>
      <c r="J237" s="2">
        <v>0</v>
      </c>
      <c r="K237" s="2">
        <v>0</v>
      </c>
      <c r="L237" s="2">
        <v>0</v>
      </c>
      <c r="M237" s="2">
        <v>0</v>
      </c>
      <c r="N237" s="2">
        <v>0</v>
      </c>
      <c r="O237" s="2">
        <v>0</v>
      </c>
      <c r="P237" s="2">
        <v>0</v>
      </c>
      <c r="Q237" s="2">
        <v>0</v>
      </c>
      <c r="R237" s="2">
        <v>0</v>
      </c>
      <c r="S237" s="2"/>
      <c r="T237" s="2">
        <v>0</v>
      </c>
      <c r="U237" s="7">
        <v>0</v>
      </c>
      <c r="V237" s="7">
        <v>0</v>
      </c>
      <c r="W237" s="7">
        <v>0</v>
      </c>
      <c r="X237" s="7">
        <v>0</v>
      </c>
      <c r="Y237" s="7">
        <v>0</v>
      </c>
      <c r="AB237" s="7"/>
      <c r="AC237" s="7"/>
      <c r="AD237" s="7"/>
      <c r="AE237" s="7"/>
      <c r="AF237" s="7"/>
      <c r="AG237" s="7"/>
      <c r="AH237" s="7"/>
      <c r="AI237" s="7">
        <v>0</v>
      </c>
    </row>
    <row r="238" spans="1:35">
      <c r="A238" s="5">
        <v>2020</v>
      </c>
      <c r="B238" s="2" t="s">
        <v>724</v>
      </c>
      <c r="C238" s="2" t="s">
        <v>730</v>
      </c>
      <c r="D238" s="2" t="s">
        <v>680</v>
      </c>
      <c r="E238" s="2">
        <v>0</v>
      </c>
      <c r="G238" s="2">
        <v>0</v>
      </c>
      <c r="H238" s="2">
        <v>344050</v>
      </c>
      <c r="I238" s="2">
        <v>0</v>
      </c>
      <c r="J238" s="2">
        <v>0</v>
      </c>
      <c r="K238" s="2">
        <v>0</v>
      </c>
      <c r="L238" s="2">
        <v>0</v>
      </c>
      <c r="M238" s="2">
        <v>0</v>
      </c>
      <c r="N238" s="2">
        <v>0</v>
      </c>
      <c r="O238" s="2">
        <v>0</v>
      </c>
      <c r="P238" s="2">
        <v>0</v>
      </c>
      <c r="Q238" s="2">
        <v>0</v>
      </c>
      <c r="R238" s="2">
        <v>0</v>
      </c>
      <c r="S238" s="2"/>
      <c r="T238" s="2">
        <v>0</v>
      </c>
      <c r="U238" s="7">
        <v>0</v>
      </c>
      <c r="V238" s="7">
        <v>0</v>
      </c>
      <c r="W238" s="7">
        <v>0</v>
      </c>
      <c r="X238" s="7">
        <v>0</v>
      </c>
      <c r="Y238" s="7">
        <v>0</v>
      </c>
      <c r="AB238" s="7"/>
      <c r="AC238" s="7"/>
      <c r="AD238" s="7"/>
      <c r="AE238" s="7"/>
      <c r="AF238" s="7"/>
      <c r="AG238" s="7"/>
      <c r="AH238" s="7"/>
      <c r="AI238" s="7">
        <v>0</v>
      </c>
    </row>
    <row r="239" spans="1:35">
      <c r="A239" s="5">
        <v>2020</v>
      </c>
      <c r="B239" s="2" t="s">
        <v>724</v>
      </c>
      <c r="C239" s="2" t="s">
        <v>731</v>
      </c>
      <c r="D239" s="2" t="s">
        <v>680</v>
      </c>
      <c r="E239" s="2">
        <v>0</v>
      </c>
      <c r="G239" s="2">
        <v>0</v>
      </c>
      <c r="H239" s="2">
        <v>255870</v>
      </c>
      <c r="I239" s="2">
        <v>0</v>
      </c>
      <c r="J239" s="2">
        <v>0</v>
      </c>
      <c r="K239" s="2">
        <v>0</v>
      </c>
      <c r="L239" s="2">
        <v>0</v>
      </c>
      <c r="M239" s="2">
        <v>0</v>
      </c>
      <c r="N239" s="2">
        <v>0</v>
      </c>
      <c r="O239" s="2">
        <v>0</v>
      </c>
      <c r="P239" s="2">
        <v>0</v>
      </c>
      <c r="Q239" s="2">
        <v>0</v>
      </c>
      <c r="R239" s="2">
        <v>0</v>
      </c>
      <c r="S239" s="2"/>
      <c r="T239" s="2">
        <v>0</v>
      </c>
      <c r="U239" s="7">
        <v>0</v>
      </c>
      <c r="V239" s="7">
        <v>0</v>
      </c>
      <c r="W239" s="7">
        <v>0</v>
      </c>
      <c r="X239" s="7">
        <v>0</v>
      </c>
      <c r="Y239" s="7">
        <v>0</v>
      </c>
      <c r="AB239" s="7"/>
      <c r="AC239" s="7"/>
      <c r="AD239" s="7"/>
      <c r="AE239" s="7"/>
      <c r="AF239" s="7"/>
      <c r="AG239" s="7"/>
      <c r="AH239" s="7"/>
      <c r="AI239" s="7">
        <v>0</v>
      </c>
    </row>
    <row r="240" spans="1:35">
      <c r="A240" s="5">
        <v>2020</v>
      </c>
      <c r="B240" s="2" t="s">
        <v>724</v>
      </c>
      <c r="C240" s="2" t="s">
        <v>732</v>
      </c>
      <c r="D240" s="2" t="s">
        <v>680</v>
      </c>
      <c r="E240" s="2">
        <v>0</v>
      </c>
      <c r="G240" s="2">
        <v>0</v>
      </c>
      <c r="H240" s="2">
        <v>344050</v>
      </c>
      <c r="I240" s="2">
        <v>0</v>
      </c>
      <c r="J240" s="2">
        <v>0</v>
      </c>
      <c r="K240" s="2">
        <v>0</v>
      </c>
      <c r="L240" s="2">
        <v>0</v>
      </c>
      <c r="M240" s="2">
        <v>0</v>
      </c>
      <c r="N240" s="2">
        <v>0</v>
      </c>
      <c r="O240" s="2">
        <v>0</v>
      </c>
      <c r="P240" s="2">
        <v>0</v>
      </c>
      <c r="Q240" s="2">
        <v>0</v>
      </c>
      <c r="R240" s="2">
        <v>0</v>
      </c>
      <c r="S240" s="2"/>
      <c r="T240" s="2">
        <v>0</v>
      </c>
      <c r="U240" s="7">
        <v>0</v>
      </c>
      <c r="V240" s="7">
        <v>0</v>
      </c>
      <c r="W240" s="7">
        <v>0</v>
      </c>
      <c r="X240" s="7">
        <v>0</v>
      </c>
      <c r="Y240" s="7">
        <v>0</v>
      </c>
      <c r="AB240" s="7"/>
      <c r="AC240" s="7"/>
      <c r="AD240" s="7"/>
      <c r="AE240" s="7"/>
      <c r="AF240" s="7"/>
      <c r="AG240" s="7"/>
      <c r="AH240" s="7"/>
      <c r="AI240" s="7">
        <v>0</v>
      </c>
    </row>
    <row r="241" spans="1:35">
      <c r="A241" s="5">
        <v>2020</v>
      </c>
      <c r="B241" s="2" t="s">
        <v>724</v>
      </c>
      <c r="C241" s="2" t="s">
        <v>733</v>
      </c>
      <c r="D241" s="2" t="s">
        <v>680</v>
      </c>
      <c r="E241" s="2">
        <v>0</v>
      </c>
      <c r="G241" s="2">
        <v>0</v>
      </c>
      <c r="H241" s="2">
        <v>355870</v>
      </c>
      <c r="I241" s="2">
        <v>0</v>
      </c>
      <c r="J241" s="2">
        <v>0</v>
      </c>
      <c r="K241" s="2">
        <v>0</v>
      </c>
      <c r="L241" s="2">
        <v>0</v>
      </c>
      <c r="M241" s="2">
        <v>0</v>
      </c>
      <c r="N241" s="2">
        <v>0</v>
      </c>
      <c r="O241" s="2">
        <v>0</v>
      </c>
      <c r="P241" s="2">
        <v>0</v>
      </c>
      <c r="Q241" s="2">
        <v>0</v>
      </c>
      <c r="R241" s="2">
        <v>0</v>
      </c>
      <c r="S241" s="2"/>
      <c r="T241" s="2">
        <v>0</v>
      </c>
      <c r="U241" s="7">
        <v>0</v>
      </c>
      <c r="V241" s="7">
        <v>0</v>
      </c>
      <c r="W241" s="7">
        <v>0</v>
      </c>
      <c r="X241" s="7">
        <v>0</v>
      </c>
      <c r="Y241" s="7">
        <v>0</v>
      </c>
      <c r="AB241" s="7"/>
      <c r="AC241" s="7"/>
      <c r="AD241" s="7"/>
      <c r="AE241" s="7"/>
      <c r="AF241" s="7"/>
      <c r="AG241" s="7"/>
      <c r="AH241" s="7"/>
      <c r="AI241" s="7">
        <v>0</v>
      </c>
    </row>
    <row r="242" spans="1:35">
      <c r="A242" s="5">
        <v>2020</v>
      </c>
      <c r="B242" s="2" t="s">
        <v>754</v>
      </c>
      <c r="C242" s="2" t="s">
        <v>752</v>
      </c>
      <c r="D242" s="2" t="s">
        <v>680</v>
      </c>
      <c r="E242" s="2">
        <v>0</v>
      </c>
      <c r="G242" s="2">
        <v>0</v>
      </c>
      <c r="H242" s="2">
        <v>355870</v>
      </c>
      <c r="I242" s="2">
        <v>0</v>
      </c>
      <c r="J242" s="2">
        <v>0</v>
      </c>
      <c r="K242" s="2">
        <v>0</v>
      </c>
      <c r="L242" s="2">
        <v>0</v>
      </c>
      <c r="M242" s="2">
        <v>0</v>
      </c>
      <c r="N242" s="2">
        <v>0</v>
      </c>
      <c r="O242" s="2">
        <v>0</v>
      </c>
      <c r="P242" s="2">
        <v>0</v>
      </c>
      <c r="Q242" s="2">
        <v>0</v>
      </c>
      <c r="R242" s="2">
        <v>0</v>
      </c>
      <c r="S242" s="2"/>
      <c r="T242" s="2">
        <v>0</v>
      </c>
      <c r="U242" s="7">
        <v>0</v>
      </c>
      <c r="V242" s="7">
        <v>0</v>
      </c>
      <c r="W242" s="7">
        <v>0</v>
      </c>
      <c r="X242" s="7">
        <v>0</v>
      </c>
      <c r="Y242" s="7">
        <v>0</v>
      </c>
      <c r="AB242" s="7"/>
      <c r="AC242" s="7"/>
      <c r="AD242" s="7"/>
      <c r="AE242" s="7"/>
      <c r="AF242" s="7"/>
      <c r="AG242" s="7"/>
      <c r="AH242" s="7"/>
      <c r="AI242" s="7">
        <v>0</v>
      </c>
    </row>
    <row r="243" spans="1:35">
      <c r="A243" s="5">
        <v>2020</v>
      </c>
      <c r="B243" s="2" t="s">
        <v>754</v>
      </c>
      <c r="C243" s="2" t="s">
        <v>549</v>
      </c>
      <c r="D243" s="2" t="s">
        <v>680</v>
      </c>
      <c r="E243" s="2">
        <v>0</v>
      </c>
      <c r="G243" s="2">
        <v>0</v>
      </c>
      <c r="H243" s="2">
        <v>344050</v>
      </c>
      <c r="I243" s="2">
        <v>0</v>
      </c>
      <c r="J243" s="2">
        <v>0</v>
      </c>
      <c r="K243" s="2">
        <v>0</v>
      </c>
      <c r="L243" s="2">
        <v>0</v>
      </c>
      <c r="M243" s="2">
        <v>0</v>
      </c>
      <c r="N243" s="2">
        <v>0</v>
      </c>
      <c r="O243" s="2">
        <v>0</v>
      </c>
      <c r="P243" s="2">
        <v>0</v>
      </c>
      <c r="Q243" s="2">
        <v>0</v>
      </c>
      <c r="R243" s="2">
        <v>0</v>
      </c>
      <c r="S243" s="2"/>
      <c r="T243" s="2">
        <v>0</v>
      </c>
      <c r="U243" s="7">
        <v>0</v>
      </c>
      <c r="V243" s="7">
        <v>0</v>
      </c>
      <c r="W243" s="7">
        <v>0</v>
      </c>
      <c r="X243" s="7">
        <v>0</v>
      </c>
      <c r="Y243" s="7">
        <v>0</v>
      </c>
      <c r="AB243" s="7"/>
      <c r="AC243" s="7"/>
      <c r="AD243" s="7"/>
      <c r="AE243" s="7"/>
      <c r="AF243" s="7"/>
      <c r="AG243" s="7"/>
      <c r="AH243" s="7"/>
      <c r="AI243" s="7">
        <v>0</v>
      </c>
    </row>
    <row r="244" spans="1:35">
      <c r="A244" s="5">
        <v>2020</v>
      </c>
      <c r="B244" s="2" t="s">
        <v>754</v>
      </c>
      <c r="C244" s="2" t="s">
        <v>734</v>
      </c>
      <c r="D244" s="2" t="s">
        <v>680</v>
      </c>
      <c r="E244" s="2">
        <v>0</v>
      </c>
      <c r="G244" s="2">
        <v>0</v>
      </c>
      <c r="H244" s="2">
        <v>0</v>
      </c>
      <c r="I244" s="2">
        <v>0</v>
      </c>
      <c r="J244" s="2">
        <v>0</v>
      </c>
      <c r="K244" s="2">
        <v>0</v>
      </c>
      <c r="L244" s="2">
        <v>0</v>
      </c>
      <c r="M244" s="2">
        <v>0</v>
      </c>
      <c r="N244" s="2">
        <v>0</v>
      </c>
      <c r="O244" s="2">
        <v>0</v>
      </c>
      <c r="P244" s="2">
        <v>0</v>
      </c>
      <c r="Q244" s="2">
        <v>0</v>
      </c>
      <c r="R244" s="2">
        <v>0</v>
      </c>
      <c r="S244" s="2"/>
      <c r="T244" s="2">
        <v>0</v>
      </c>
      <c r="U244" s="7">
        <v>0</v>
      </c>
      <c r="V244" s="7">
        <v>0</v>
      </c>
      <c r="W244" s="7">
        <v>0</v>
      </c>
      <c r="X244" s="7">
        <v>0</v>
      </c>
      <c r="Y244" s="7">
        <v>0</v>
      </c>
      <c r="AB244" s="7"/>
      <c r="AC244" s="7"/>
      <c r="AD244" s="7"/>
      <c r="AE244" s="7"/>
      <c r="AF244" s="7"/>
      <c r="AG244" s="7"/>
      <c r="AH244" s="7"/>
      <c r="AI244" s="7">
        <v>0</v>
      </c>
    </row>
    <row r="245" spans="1:35">
      <c r="A245" s="5">
        <v>2020</v>
      </c>
      <c r="B245" s="2" t="s">
        <v>754</v>
      </c>
      <c r="C245" s="2" t="s">
        <v>735</v>
      </c>
      <c r="D245" s="2" t="s">
        <v>680</v>
      </c>
      <c r="E245" s="2">
        <v>0</v>
      </c>
      <c r="G245" s="2">
        <v>0</v>
      </c>
      <c r="H245" s="2">
        <v>0</v>
      </c>
      <c r="I245" s="2">
        <v>0</v>
      </c>
      <c r="J245" s="2">
        <v>0</v>
      </c>
      <c r="K245" s="2">
        <v>0</v>
      </c>
      <c r="L245" s="2">
        <v>0</v>
      </c>
      <c r="M245" s="2">
        <v>0</v>
      </c>
      <c r="N245" s="2">
        <v>0</v>
      </c>
      <c r="O245" s="2">
        <v>0</v>
      </c>
      <c r="P245" s="2">
        <v>0</v>
      </c>
      <c r="Q245" s="2">
        <v>0</v>
      </c>
      <c r="R245" s="2">
        <v>0</v>
      </c>
      <c r="S245" s="2"/>
      <c r="T245" s="2">
        <v>0</v>
      </c>
      <c r="U245" s="7">
        <v>0</v>
      </c>
      <c r="V245" s="7">
        <v>0</v>
      </c>
      <c r="W245" s="7">
        <v>0</v>
      </c>
      <c r="X245" s="7">
        <v>0</v>
      </c>
      <c r="Y245" s="7">
        <v>0</v>
      </c>
      <c r="AB245" s="7"/>
      <c r="AC245" s="7"/>
      <c r="AD245" s="7"/>
      <c r="AE245" s="7"/>
      <c r="AF245" s="7"/>
      <c r="AG245" s="7"/>
      <c r="AH245" s="7"/>
      <c r="AI245" s="7">
        <v>0</v>
      </c>
    </row>
    <row r="246" spans="1:35">
      <c r="A246" s="5">
        <v>2020</v>
      </c>
      <c r="B246" s="2" t="s">
        <v>754</v>
      </c>
      <c r="C246" s="2" t="s">
        <v>736</v>
      </c>
      <c r="D246" s="2" t="s">
        <v>680</v>
      </c>
      <c r="E246" s="2">
        <v>0</v>
      </c>
      <c r="G246" s="2">
        <v>0</v>
      </c>
      <c r="H246" s="2">
        <v>344050</v>
      </c>
      <c r="I246" s="2">
        <v>0</v>
      </c>
      <c r="J246" s="2">
        <v>0</v>
      </c>
      <c r="K246" s="2">
        <v>0</v>
      </c>
      <c r="L246" s="2">
        <v>0</v>
      </c>
      <c r="M246" s="2">
        <v>0</v>
      </c>
      <c r="N246" s="2">
        <v>0</v>
      </c>
      <c r="O246" s="2">
        <v>0</v>
      </c>
      <c r="P246" s="2">
        <v>0</v>
      </c>
      <c r="Q246" s="2">
        <v>0</v>
      </c>
      <c r="R246" s="2">
        <v>0</v>
      </c>
      <c r="S246" s="2"/>
      <c r="T246" s="2">
        <v>0</v>
      </c>
      <c r="U246" s="7">
        <v>0</v>
      </c>
      <c r="V246" s="7">
        <v>0</v>
      </c>
      <c r="W246" s="7">
        <v>0</v>
      </c>
      <c r="X246" s="7">
        <v>0</v>
      </c>
      <c r="Y246" s="7">
        <v>0</v>
      </c>
      <c r="AB246" s="7"/>
      <c r="AC246" s="7"/>
      <c r="AD246" s="7"/>
      <c r="AE246" s="7"/>
      <c r="AF246" s="7"/>
      <c r="AG246" s="7"/>
      <c r="AH246" s="7"/>
      <c r="AI246" s="7">
        <v>0</v>
      </c>
    </row>
    <row r="247" spans="1:35">
      <c r="A247" s="5">
        <v>2020</v>
      </c>
      <c r="B247" s="2" t="s">
        <v>754</v>
      </c>
      <c r="C247" s="2" t="s">
        <v>753</v>
      </c>
      <c r="D247" s="2" t="s">
        <v>680</v>
      </c>
      <c r="E247" s="2">
        <v>0</v>
      </c>
      <c r="G247" s="2">
        <v>0</v>
      </c>
      <c r="H247" s="2">
        <v>0</v>
      </c>
      <c r="I247" s="2">
        <v>0</v>
      </c>
      <c r="J247" s="2">
        <v>0</v>
      </c>
      <c r="K247" s="2">
        <v>0</v>
      </c>
      <c r="L247" s="2">
        <v>0</v>
      </c>
      <c r="M247" s="2">
        <v>0</v>
      </c>
      <c r="N247" s="2">
        <v>0</v>
      </c>
      <c r="O247" s="2">
        <v>0</v>
      </c>
      <c r="P247" s="2">
        <v>0</v>
      </c>
      <c r="Q247" s="2">
        <v>0</v>
      </c>
      <c r="R247" s="2">
        <v>0</v>
      </c>
      <c r="S247" s="2"/>
      <c r="T247" s="2">
        <v>0</v>
      </c>
      <c r="U247" s="7">
        <v>0</v>
      </c>
      <c r="V247" s="7">
        <v>0</v>
      </c>
      <c r="W247" s="7">
        <v>0</v>
      </c>
      <c r="X247" s="7">
        <v>0</v>
      </c>
      <c r="Y247" s="7">
        <v>0</v>
      </c>
      <c r="AB247" s="7"/>
      <c r="AC247" s="7"/>
      <c r="AD247" s="7"/>
      <c r="AE247" s="7"/>
      <c r="AF247" s="7"/>
      <c r="AG247" s="7"/>
      <c r="AH247" s="7"/>
      <c r="AI247" s="7">
        <v>0</v>
      </c>
    </row>
    <row r="248" spans="1:35">
      <c r="A248" s="5">
        <v>2020</v>
      </c>
      <c r="B248" s="2" t="s">
        <v>754</v>
      </c>
      <c r="C248" s="2" t="s">
        <v>737</v>
      </c>
      <c r="D248" s="2" t="s">
        <v>680</v>
      </c>
      <c r="E248" s="2">
        <v>0</v>
      </c>
      <c r="G248" s="2">
        <v>0</v>
      </c>
      <c r="H248" s="2">
        <v>0</v>
      </c>
      <c r="I248" s="2">
        <v>0</v>
      </c>
      <c r="J248" s="2">
        <v>0</v>
      </c>
      <c r="K248" s="2">
        <v>0</v>
      </c>
      <c r="L248" s="2">
        <v>0</v>
      </c>
      <c r="M248" s="2">
        <v>0</v>
      </c>
      <c r="N248" s="2">
        <v>0</v>
      </c>
      <c r="O248" s="2">
        <v>0</v>
      </c>
      <c r="P248" s="2">
        <v>0</v>
      </c>
      <c r="Q248" s="2">
        <v>0</v>
      </c>
      <c r="R248" s="2">
        <v>0</v>
      </c>
      <c r="S248" s="2"/>
      <c r="T248" s="2">
        <v>0</v>
      </c>
      <c r="U248" s="7">
        <v>0</v>
      </c>
      <c r="V248" s="7">
        <v>0</v>
      </c>
      <c r="W248" s="7">
        <v>0</v>
      </c>
      <c r="X248" s="7">
        <v>0</v>
      </c>
      <c r="Y248" s="7">
        <v>0</v>
      </c>
      <c r="AB248" s="7"/>
      <c r="AC248" s="7"/>
      <c r="AD248" s="7"/>
      <c r="AE248" s="7"/>
      <c r="AF248" s="7"/>
      <c r="AG248" s="7"/>
      <c r="AH248" s="7"/>
      <c r="AI248" s="7">
        <v>0</v>
      </c>
    </row>
    <row r="249" spans="1:35">
      <c r="A249" s="5">
        <v>2020</v>
      </c>
      <c r="B249" s="2" t="s">
        <v>725</v>
      </c>
      <c r="C249" s="2" t="s">
        <v>738</v>
      </c>
      <c r="D249" s="2" t="s">
        <v>680</v>
      </c>
      <c r="E249" s="2">
        <v>0</v>
      </c>
      <c r="G249" s="2">
        <v>0</v>
      </c>
      <c r="H249" s="2">
        <v>0</v>
      </c>
      <c r="I249" s="2">
        <v>0</v>
      </c>
      <c r="J249" s="2">
        <v>0</v>
      </c>
      <c r="K249" s="2">
        <v>0</v>
      </c>
      <c r="L249" s="2">
        <v>0</v>
      </c>
      <c r="M249" s="2">
        <v>0</v>
      </c>
      <c r="N249" s="2">
        <v>0</v>
      </c>
      <c r="O249" s="2">
        <v>0</v>
      </c>
      <c r="P249" s="2">
        <v>0</v>
      </c>
      <c r="Q249" s="2">
        <v>0</v>
      </c>
      <c r="R249" s="2">
        <v>0</v>
      </c>
      <c r="S249" s="2"/>
      <c r="T249" s="2">
        <v>0</v>
      </c>
      <c r="U249" s="7">
        <v>0</v>
      </c>
      <c r="V249" s="7">
        <v>0</v>
      </c>
      <c r="W249" s="7">
        <v>0</v>
      </c>
      <c r="X249" s="7">
        <v>0</v>
      </c>
      <c r="Y249" s="7">
        <v>0</v>
      </c>
      <c r="AB249" s="7"/>
      <c r="AC249" s="7"/>
      <c r="AD249" s="7"/>
      <c r="AE249" s="7"/>
      <c r="AF249" s="7"/>
      <c r="AG249" s="7"/>
      <c r="AH249" s="7"/>
      <c r="AI249" s="7">
        <v>0</v>
      </c>
    </row>
    <row r="250" spans="1:35">
      <c r="A250" s="5">
        <v>2020</v>
      </c>
      <c r="B250" s="2" t="s">
        <v>725</v>
      </c>
      <c r="C250" s="2" t="s">
        <v>739</v>
      </c>
      <c r="D250" s="2" t="s">
        <v>680</v>
      </c>
      <c r="E250" s="2">
        <v>0</v>
      </c>
      <c r="G250" s="2">
        <v>0</v>
      </c>
      <c r="H250" s="2">
        <v>0</v>
      </c>
      <c r="I250" s="2">
        <v>0</v>
      </c>
      <c r="J250" s="2">
        <v>0</v>
      </c>
      <c r="K250" s="2">
        <v>0</v>
      </c>
      <c r="L250" s="2">
        <v>0</v>
      </c>
      <c r="M250" s="2">
        <v>0</v>
      </c>
      <c r="N250" s="2">
        <v>0</v>
      </c>
      <c r="O250" s="2">
        <v>0</v>
      </c>
      <c r="P250" s="2">
        <v>0</v>
      </c>
      <c r="Q250" s="2">
        <v>0</v>
      </c>
      <c r="R250" s="2">
        <v>0</v>
      </c>
      <c r="S250" s="2"/>
      <c r="T250" s="2">
        <v>0</v>
      </c>
      <c r="U250" s="7">
        <v>0</v>
      </c>
      <c r="V250" s="7">
        <v>0</v>
      </c>
      <c r="W250" s="7">
        <v>0</v>
      </c>
      <c r="X250" s="7">
        <v>0</v>
      </c>
      <c r="Y250" s="7">
        <v>0</v>
      </c>
      <c r="AB250" s="7"/>
      <c r="AC250" s="7"/>
      <c r="AD250" s="7"/>
      <c r="AE250" s="7"/>
      <c r="AF250" s="7"/>
      <c r="AG250" s="7"/>
      <c r="AH250" s="7"/>
      <c r="AI250" s="7">
        <v>0</v>
      </c>
    </row>
    <row r="251" spans="1:35">
      <c r="A251" s="5">
        <v>2020</v>
      </c>
      <c r="B251" s="2" t="s">
        <v>725</v>
      </c>
      <c r="C251" s="2" t="s">
        <v>740</v>
      </c>
      <c r="D251" s="2" t="s">
        <v>680</v>
      </c>
      <c r="E251" s="2">
        <v>0</v>
      </c>
      <c r="G251" s="2">
        <v>0</v>
      </c>
      <c r="H251" s="2">
        <v>344050</v>
      </c>
      <c r="I251" s="2">
        <v>0</v>
      </c>
      <c r="J251" s="2">
        <v>0</v>
      </c>
      <c r="K251" s="2">
        <v>0</v>
      </c>
      <c r="L251" s="2">
        <v>0</v>
      </c>
      <c r="M251" s="2">
        <v>0</v>
      </c>
      <c r="N251" s="2">
        <v>0</v>
      </c>
      <c r="O251" s="2">
        <v>0</v>
      </c>
      <c r="P251" s="2">
        <v>0</v>
      </c>
      <c r="Q251" s="2">
        <v>0</v>
      </c>
      <c r="R251" s="2">
        <v>0</v>
      </c>
      <c r="S251" s="2"/>
      <c r="T251" s="2">
        <v>0</v>
      </c>
      <c r="U251" s="7">
        <v>0</v>
      </c>
      <c r="V251" s="7">
        <v>0</v>
      </c>
      <c r="W251" s="7">
        <v>0</v>
      </c>
      <c r="X251" s="7">
        <v>0</v>
      </c>
      <c r="Y251" s="7">
        <v>0</v>
      </c>
      <c r="AB251" s="7"/>
      <c r="AC251" s="7"/>
      <c r="AD251" s="7"/>
      <c r="AE251" s="7"/>
      <c r="AF251" s="7"/>
      <c r="AG251" s="7"/>
      <c r="AH251" s="7"/>
      <c r="AI251" s="7">
        <v>0</v>
      </c>
    </row>
    <row r="252" spans="1:35">
      <c r="A252" s="5">
        <v>2020</v>
      </c>
      <c r="B252" s="2" t="s">
        <v>725</v>
      </c>
      <c r="C252" s="2" t="s">
        <v>741</v>
      </c>
      <c r="D252" s="2" t="s">
        <v>680</v>
      </c>
      <c r="E252" s="2">
        <v>0</v>
      </c>
      <c r="G252" s="2">
        <v>0</v>
      </c>
      <c r="H252" s="2">
        <v>0</v>
      </c>
      <c r="I252" s="2">
        <v>0</v>
      </c>
      <c r="J252" s="2">
        <v>0</v>
      </c>
      <c r="K252" s="2">
        <v>0</v>
      </c>
      <c r="L252" s="2">
        <v>0</v>
      </c>
      <c r="M252" s="2">
        <v>0</v>
      </c>
      <c r="N252" s="2">
        <v>0</v>
      </c>
      <c r="O252" s="2">
        <v>0</v>
      </c>
      <c r="P252" s="2">
        <v>0</v>
      </c>
      <c r="Q252" s="2">
        <v>0</v>
      </c>
      <c r="R252" s="2">
        <v>0</v>
      </c>
      <c r="S252" s="2"/>
      <c r="T252" s="2">
        <v>0</v>
      </c>
      <c r="U252" s="7">
        <v>0</v>
      </c>
      <c r="V252" s="7">
        <v>0</v>
      </c>
      <c r="W252" s="7">
        <v>0</v>
      </c>
      <c r="X252" s="7">
        <v>0</v>
      </c>
      <c r="Y252" s="7">
        <v>0</v>
      </c>
      <c r="AB252" s="7"/>
      <c r="AC252" s="7"/>
      <c r="AD252" s="7"/>
      <c r="AE252" s="7"/>
      <c r="AF252" s="7"/>
      <c r="AG252" s="7"/>
      <c r="AH252" s="7"/>
      <c r="AI252" s="7">
        <v>0</v>
      </c>
    </row>
    <row r="253" spans="1:35">
      <c r="A253" s="5">
        <v>2020</v>
      </c>
      <c r="B253" s="2" t="s">
        <v>725</v>
      </c>
      <c r="C253" s="2" t="s">
        <v>742</v>
      </c>
      <c r="D253" s="2" t="s">
        <v>680</v>
      </c>
      <c r="E253" s="2">
        <v>0</v>
      </c>
      <c r="F253" s="2">
        <v>1022200</v>
      </c>
      <c r="G253" s="2">
        <v>0</v>
      </c>
      <c r="H253" s="2">
        <v>346400</v>
      </c>
      <c r="I253" s="2">
        <v>0</v>
      </c>
      <c r="J253" s="2">
        <v>0</v>
      </c>
      <c r="K253" s="2">
        <v>0</v>
      </c>
      <c r="L253" s="2">
        <v>0</v>
      </c>
      <c r="M253" s="2">
        <v>0</v>
      </c>
      <c r="N253" s="2">
        <v>0</v>
      </c>
      <c r="O253" s="2">
        <v>0</v>
      </c>
      <c r="P253" s="2">
        <v>0</v>
      </c>
      <c r="Q253" s="2">
        <v>0</v>
      </c>
      <c r="R253" s="2">
        <v>0</v>
      </c>
      <c r="S253" s="2"/>
      <c r="T253" s="2">
        <v>0</v>
      </c>
      <c r="U253" s="7">
        <v>0</v>
      </c>
      <c r="V253" s="7">
        <v>0</v>
      </c>
      <c r="W253" s="7">
        <v>0</v>
      </c>
      <c r="X253" s="7">
        <v>0</v>
      </c>
      <c r="Y253" s="7">
        <v>0</v>
      </c>
      <c r="AB253" s="7"/>
      <c r="AC253" s="7"/>
      <c r="AD253" s="7"/>
      <c r="AE253" s="7"/>
      <c r="AF253" s="7"/>
      <c r="AG253" s="7"/>
      <c r="AH253" s="7"/>
      <c r="AI253" s="7">
        <v>0</v>
      </c>
    </row>
    <row r="254" spans="1:35">
      <c r="A254" s="5">
        <v>2020</v>
      </c>
      <c r="B254" s="2" t="s">
        <v>725</v>
      </c>
      <c r="C254" s="2" t="s">
        <v>743</v>
      </c>
      <c r="D254" s="2" t="s">
        <v>680</v>
      </c>
      <c r="E254" s="2">
        <v>0</v>
      </c>
      <c r="G254" s="2">
        <v>0</v>
      </c>
      <c r="H254" s="2">
        <v>0</v>
      </c>
      <c r="I254" s="2">
        <v>0</v>
      </c>
      <c r="J254" s="2">
        <v>0</v>
      </c>
      <c r="K254" s="2">
        <v>0</v>
      </c>
      <c r="L254" s="2">
        <v>0</v>
      </c>
      <c r="M254" s="2">
        <v>0</v>
      </c>
      <c r="N254" s="2">
        <v>0</v>
      </c>
      <c r="O254" s="2">
        <v>0</v>
      </c>
      <c r="P254" s="2">
        <v>0</v>
      </c>
      <c r="Q254" s="2">
        <v>0</v>
      </c>
      <c r="R254" s="2">
        <v>0</v>
      </c>
      <c r="S254" s="2"/>
      <c r="T254" s="2">
        <v>0</v>
      </c>
      <c r="U254" s="7">
        <v>0</v>
      </c>
      <c r="V254" s="7">
        <v>0</v>
      </c>
      <c r="W254" s="7">
        <v>0</v>
      </c>
      <c r="X254" s="7">
        <v>0</v>
      </c>
      <c r="Y254" s="7">
        <v>0</v>
      </c>
      <c r="AB254" s="7"/>
      <c r="AC254" s="7"/>
      <c r="AD254" s="7"/>
      <c r="AE254" s="7"/>
      <c r="AF254" s="7"/>
      <c r="AG254" s="7"/>
      <c r="AH254" s="7"/>
      <c r="AI254" s="7">
        <v>0</v>
      </c>
    </row>
    <row r="255" spans="1:35">
      <c r="A255" s="5">
        <v>2020</v>
      </c>
      <c r="B255" s="2" t="s">
        <v>725</v>
      </c>
      <c r="C255" s="2" t="s">
        <v>744</v>
      </c>
      <c r="D255" s="2" t="s">
        <v>680</v>
      </c>
      <c r="E255" s="2">
        <v>0</v>
      </c>
      <c r="G255" s="2">
        <v>0</v>
      </c>
      <c r="H255" s="2">
        <v>0</v>
      </c>
      <c r="I255" s="2">
        <v>0</v>
      </c>
      <c r="J255" s="2">
        <v>0</v>
      </c>
      <c r="K255" s="2">
        <v>0</v>
      </c>
      <c r="L255" s="2">
        <v>0</v>
      </c>
      <c r="M255" s="2">
        <v>0</v>
      </c>
      <c r="N255" s="2">
        <v>0</v>
      </c>
      <c r="O255" s="2">
        <v>0</v>
      </c>
      <c r="P255" s="2">
        <v>0</v>
      </c>
      <c r="Q255" s="2">
        <v>0</v>
      </c>
      <c r="R255" s="2">
        <v>0</v>
      </c>
      <c r="S255" s="2"/>
      <c r="T255" s="2">
        <v>0</v>
      </c>
      <c r="U255" s="7">
        <v>0</v>
      </c>
      <c r="V255" s="7">
        <v>0</v>
      </c>
      <c r="W255" s="7">
        <v>0</v>
      </c>
      <c r="X255" s="7">
        <v>0</v>
      </c>
      <c r="Y255" s="7">
        <v>0</v>
      </c>
      <c r="AB255" s="7"/>
      <c r="AC255" s="7"/>
      <c r="AD255" s="7"/>
      <c r="AE255" s="7"/>
      <c r="AF255" s="7"/>
      <c r="AG255" s="7"/>
      <c r="AH255" s="7"/>
      <c r="AI255" s="7">
        <v>0</v>
      </c>
    </row>
    <row r="256" spans="1:35">
      <c r="A256" s="5">
        <v>2020</v>
      </c>
      <c r="B256" s="2" t="s">
        <v>755</v>
      </c>
      <c r="C256" s="2" t="s">
        <v>745</v>
      </c>
      <c r="D256" s="2" t="s">
        <v>680</v>
      </c>
      <c r="E256" s="2">
        <v>0</v>
      </c>
      <c r="G256" s="2">
        <v>0</v>
      </c>
      <c r="H256" s="2">
        <v>0</v>
      </c>
      <c r="I256" s="2">
        <v>0</v>
      </c>
      <c r="J256" s="2">
        <v>0</v>
      </c>
      <c r="K256" s="2">
        <v>0</v>
      </c>
      <c r="L256" s="2">
        <v>0</v>
      </c>
      <c r="M256" s="2">
        <v>0</v>
      </c>
      <c r="N256" s="2">
        <v>0</v>
      </c>
      <c r="O256" s="2">
        <v>0</v>
      </c>
      <c r="P256" s="2">
        <v>0</v>
      </c>
      <c r="Q256" s="2">
        <v>0</v>
      </c>
      <c r="R256" s="2">
        <v>0</v>
      </c>
      <c r="S256" s="2"/>
      <c r="T256" s="2">
        <v>0</v>
      </c>
      <c r="U256" s="7">
        <v>0</v>
      </c>
      <c r="V256" s="7">
        <v>0</v>
      </c>
      <c r="W256" s="7">
        <v>0</v>
      </c>
      <c r="X256" s="7">
        <v>0</v>
      </c>
      <c r="Y256" s="7">
        <v>0</v>
      </c>
      <c r="AB256" s="7"/>
      <c r="AC256" s="7"/>
      <c r="AD256" s="7"/>
      <c r="AE256" s="7"/>
      <c r="AF256" s="7"/>
      <c r="AG256" s="7"/>
      <c r="AH256" s="7"/>
      <c r="AI256" s="7">
        <v>0</v>
      </c>
    </row>
    <row r="257" spans="1:35">
      <c r="A257" s="5">
        <v>2020</v>
      </c>
      <c r="B257" s="2" t="s">
        <v>755</v>
      </c>
      <c r="C257" s="2" t="s">
        <v>746</v>
      </c>
      <c r="D257" s="2" t="s">
        <v>680</v>
      </c>
      <c r="E257" s="2">
        <v>0</v>
      </c>
      <c r="G257" s="2">
        <v>0</v>
      </c>
      <c r="H257" s="2">
        <v>0</v>
      </c>
      <c r="I257" s="2">
        <v>0</v>
      </c>
      <c r="J257" s="2">
        <v>0</v>
      </c>
      <c r="K257" s="2">
        <v>0</v>
      </c>
      <c r="L257" s="2">
        <v>0</v>
      </c>
      <c r="M257" s="2">
        <v>0</v>
      </c>
      <c r="N257" s="2">
        <v>0</v>
      </c>
      <c r="O257" s="2">
        <v>0</v>
      </c>
      <c r="P257" s="2">
        <v>0</v>
      </c>
      <c r="Q257" s="2">
        <v>0</v>
      </c>
      <c r="R257" s="2">
        <v>0</v>
      </c>
      <c r="S257" s="2"/>
      <c r="T257" s="2">
        <v>0</v>
      </c>
      <c r="U257" s="7">
        <v>0</v>
      </c>
      <c r="V257" s="7">
        <v>0</v>
      </c>
      <c r="W257" s="7">
        <v>0</v>
      </c>
      <c r="X257" s="7">
        <v>0</v>
      </c>
      <c r="Y257" s="7">
        <v>0</v>
      </c>
      <c r="AB257" s="7"/>
      <c r="AC257" s="7"/>
      <c r="AD257" s="7"/>
      <c r="AE257" s="7"/>
      <c r="AF257" s="7"/>
      <c r="AG257" s="7"/>
      <c r="AH257" s="7"/>
      <c r="AI257" s="7">
        <v>0</v>
      </c>
    </row>
    <row r="258" spans="1:35">
      <c r="A258" s="5">
        <v>2020</v>
      </c>
      <c r="B258" s="2" t="s">
        <v>755</v>
      </c>
      <c r="C258" s="2" t="s">
        <v>747</v>
      </c>
      <c r="D258" s="2" t="s">
        <v>680</v>
      </c>
      <c r="E258" s="2">
        <v>0</v>
      </c>
      <c r="G258" s="2">
        <v>0</v>
      </c>
      <c r="H258" s="2">
        <v>344050</v>
      </c>
      <c r="I258" s="2">
        <v>0</v>
      </c>
      <c r="J258" s="2">
        <v>0</v>
      </c>
      <c r="K258" s="2">
        <v>0</v>
      </c>
      <c r="L258" s="2">
        <v>0</v>
      </c>
      <c r="M258" s="2">
        <v>0</v>
      </c>
      <c r="N258" s="2">
        <v>0</v>
      </c>
      <c r="O258" s="2">
        <v>0</v>
      </c>
      <c r="P258" s="2">
        <v>0</v>
      </c>
      <c r="Q258" s="2">
        <v>0</v>
      </c>
      <c r="R258" s="2">
        <v>0</v>
      </c>
      <c r="S258" s="2"/>
      <c r="T258" s="2">
        <v>0</v>
      </c>
      <c r="U258" s="7">
        <v>0</v>
      </c>
      <c r="V258" s="7">
        <v>0</v>
      </c>
      <c r="W258" s="7">
        <v>0</v>
      </c>
      <c r="X258" s="7">
        <v>0</v>
      </c>
      <c r="Y258" s="7">
        <v>0</v>
      </c>
      <c r="AB258" s="7"/>
      <c r="AC258" s="7"/>
      <c r="AD258" s="7"/>
      <c r="AE258" s="7"/>
      <c r="AF258" s="7"/>
      <c r="AG258" s="7"/>
      <c r="AH258" s="7"/>
      <c r="AI258" s="7">
        <v>0</v>
      </c>
    </row>
    <row r="259" spans="1:35">
      <c r="A259" s="5">
        <v>2020</v>
      </c>
      <c r="B259" s="2" t="s">
        <v>755</v>
      </c>
      <c r="C259" s="2" t="s">
        <v>748</v>
      </c>
      <c r="D259" s="2" t="s">
        <v>680</v>
      </c>
      <c r="E259" s="2">
        <v>0</v>
      </c>
      <c r="G259" s="2">
        <v>0</v>
      </c>
      <c r="H259" s="2">
        <v>0</v>
      </c>
      <c r="I259" s="2">
        <v>0</v>
      </c>
      <c r="J259" s="2">
        <v>0</v>
      </c>
      <c r="K259" s="2">
        <v>0</v>
      </c>
      <c r="L259" s="2">
        <v>0</v>
      </c>
      <c r="M259" s="2">
        <v>0</v>
      </c>
      <c r="N259" s="2">
        <v>0</v>
      </c>
      <c r="O259" s="2">
        <v>0</v>
      </c>
      <c r="P259" s="2">
        <v>0</v>
      </c>
      <c r="Q259" s="2">
        <v>0</v>
      </c>
      <c r="R259" s="2">
        <v>0</v>
      </c>
      <c r="S259" s="2"/>
      <c r="T259" s="2">
        <v>0</v>
      </c>
      <c r="U259" s="7">
        <v>0</v>
      </c>
      <c r="V259" s="7">
        <v>0</v>
      </c>
      <c r="W259" s="7">
        <v>0</v>
      </c>
      <c r="X259" s="7">
        <v>0</v>
      </c>
      <c r="Y259" s="7">
        <v>0</v>
      </c>
      <c r="AB259" s="7"/>
      <c r="AC259" s="7"/>
      <c r="AD259" s="7"/>
      <c r="AE259" s="7"/>
      <c r="AF259" s="7"/>
      <c r="AG259" s="7"/>
      <c r="AH259" s="7"/>
      <c r="AI259" s="7">
        <v>0</v>
      </c>
    </row>
    <row r="260" spans="1:35">
      <c r="A260" s="5">
        <v>2020</v>
      </c>
      <c r="B260" s="2" t="s">
        <v>755</v>
      </c>
      <c r="C260" s="2" t="s">
        <v>749</v>
      </c>
      <c r="D260" s="2" t="s">
        <v>680</v>
      </c>
      <c r="E260" s="2">
        <v>0</v>
      </c>
      <c r="G260" s="2">
        <v>0</v>
      </c>
      <c r="H260" s="2">
        <v>0</v>
      </c>
      <c r="I260" s="2">
        <v>0</v>
      </c>
      <c r="J260" s="2">
        <v>0</v>
      </c>
      <c r="K260" s="2">
        <v>0</v>
      </c>
      <c r="L260" s="2">
        <v>0</v>
      </c>
      <c r="M260" s="2">
        <v>0</v>
      </c>
      <c r="N260" s="2">
        <v>0</v>
      </c>
      <c r="O260" s="2">
        <v>0</v>
      </c>
      <c r="P260" s="2">
        <v>0</v>
      </c>
      <c r="Q260" s="2">
        <v>0</v>
      </c>
      <c r="R260" s="2">
        <v>0</v>
      </c>
      <c r="S260" s="2"/>
      <c r="T260" s="2">
        <v>0</v>
      </c>
      <c r="U260" s="7">
        <v>0</v>
      </c>
      <c r="V260" s="7">
        <v>0</v>
      </c>
      <c r="W260" s="7">
        <v>0</v>
      </c>
      <c r="X260" s="7">
        <v>0</v>
      </c>
      <c r="Y260" s="7">
        <v>0</v>
      </c>
      <c r="AB260" s="7"/>
      <c r="AC260" s="7"/>
      <c r="AD260" s="7"/>
      <c r="AE260" s="7"/>
      <c r="AF260" s="7"/>
      <c r="AG260" s="7"/>
      <c r="AH260" s="7"/>
      <c r="AI260" s="7">
        <v>0</v>
      </c>
    </row>
    <row r="261" spans="1:35">
      <c r="A261" s="5">
        <v>2020</v>
      </c>
      <c r="B261" s="2" t="s">
        <v>755</v>
      </c>
      <c r="C261" s="2" t="s">
        <v>750</v>
      </c>
      <c r="D261" s="2" t="s">
        <v>680</v>
      </c>
      <c r="E261" s="2">
        <v>0</v>
      </c>
      <c r="G261" s="2">
        <v>0</v>
      </c>
      <c r="H261" s="2">
        <v>0</v>
      </c>
      <c r="I261" s="2">
        <v>0</v>
      </c>
      <c r="J261" s="2">
        <v>0</v>
      </c>
      <c r="K261" s="2">
        <v>0</v>
      </c>
      <c r="L261" s="2">
        <v>0</v>
      </c>
      <c r="M261" s="2">
        <v>0</v>
      </c>
      <c r="N261" s="2">
        <v>0</v>
      </c>
      <c r="O261" s="2">
        <v>0</v>
      </c>
      <c r="P261" s="2">
        <v>0</v>
      </c>
      <c r="Q261" s="2">
        <v>0</v>
      </c>
      <c r="R261" s="2">
        <v>0</v>
      </c>
      <c r="S261" s="2"/>
      <c r="T261" s="2">
        <v>0</v>
      </c>
      <c r="U261" s="7">
        <v>0</v>
      </c>
      <c r="V261" s="7">
        <v>0</v>
      </c>
      <c r="W261" s="7">
        <v>0</v>
      </c>
      <c r="X261" s="7">
        <v>0</v>
      </c>
      <c r="Y261" s="7">
        <v>0</v>
      </c>
      <c r="AB261" s="7"/>
      <c r="AC261" s="7"/>
      <c r="AD261" s="7"/>
      <c r="AE261" s="7"/>
      <c r="AF261" s="7"/>
      <c r="AG261" s="7"/>
      <c r="AH261" s="7"/>
      <c r="AI261" s="7">
        <v>0</v>
      </c>
    </row>
    <row r="262" spans="1:35">
      <c r="A262" s="5">
        <v>2020</v>
      </c>
      <c r="B262" s="2" t="s">
        <v>755</v>
      </c>
      <c r="C262" s="2" t="s">
        <v>751</v>
      </c>
      <c r="D262" s="2" t="s">
        <v>680</v>
      </c>
      <c r="E262" s="2">
        <v>0</v>
      </c>
      <c r="G262" s="2">
        <v>0</v>
      </c>
      <c r="H262" s="2">
        <v>344050</v>
      </c>
      <c r="I262" s="2">
        <v>0</v>
      </c>
      <c r="J262" s="2">
        <v>0</v>
      </c>
      <c r="K262" s="2">
        <v>0</v>
      </c>
      <c r="L262" s="2">
        <v>0</v>
      </c>
      <c r="M262" s="2">
        <v>0</v>
      </c>
      <c r="N262" s="2">
        <v>0</v>
      </c>
      <c r="O262" s="2">
        <v>0</v>
      </c>
      <c r="P262" s="2">
        <v>0</v>
      </c>
      <c r="Q262" s="2">
        <v>0</v>
      </c>
      <c r="R262" s="2">
        <v>0</v>
      </c>
      <c r="S262" s="2"/>
      <c r="T262" s="2">
        <v>0</v>
      </c>
      <c r="U262" s="7">
        <v>0</v>
      </c>
      <c r="V262" s="7">
        <v>0</v>
      </c>
      <c r="W262" s="7">
        <v>0</v>
      </c>
      <c r="X262" s="7">
        <v>0</v>
      </c>
      <c r="Y262" s="7">
        <v>0</v>
      </c>
      <c r="AB262" s="7"/>
      <c r="AC262" s="7"/>
      <c r="AD262" s="7"/>
      <c r="AE262" s="7"/>
      <c r="AF262" s="7"/>
      <c r="AG262" s="7"/>
      <c r="AH262" s="7"/>
      <c r="AI262" s="7">
        <v>0</v>
      </c>
    </row>
    <row r="263" spans="1:35">
      <c r="A263" s="5">
        <v>2020</v>
      </c>
      <c r="B263" s="2" t="s">
        <v>724</v>
      </c>
      <c r="C263" s="2" t="s">
        <v>726</v>
      </c>
      <c r="D263" s="2" t="s">
        <v>681</v>
      </c>
      <c r="E263" s="2">
        <v>3999638</v>
      </c>
      <c r="F263" s="2">
        <v>8356438</v>
      </c>
      <c r="G263" s="2">
        <v>10727814</v>
      </c>
      <c r="H263" s="2">
        <v>0</v>
      </c>
      <c r="I263" s="2">
        <v>0</v>
      </c>
      <c r="J263" s="2">
        <v>0</v>
      </c>
      <c r="K263" s="2">
        <v>0</v>
      </c>
      <c r="L263" s="2">
        <v>0</v>
      </c>
      <c r="M263" s="2">
        <v>0</v>
      </c>
      <c r="N263" s="2">
        <v>0</v>
      </c>
      <c r="O263" s="2">
        <v>0</v>
      </c>
      <c r="P263" s="2">
        <v>0</v>
      </c>
      <c r="Q263" s="2">
        <v>0</v>
      </c>
      <c r="R263" s="2">
        <v>0</v>
      </c>
      <c r="S263" s="2"/>
      <c r="T263" s="2">
        <v>0</v>
      </c>
      <c r="U263" s="7">
        <v>0</v>
      </c>
      <c r="V263" s="7">
        <v>0</v>
      </c>
      <c r="W263" s="7">
        <v>0</v>
      </c>
      <c r="X263" s="7">
        <v>0</v>
      </c>
      <c r="Y263" s="7">
        <v>0</v>
      </c>
      <c r="AB263" s="7"/>
      <c r="AC263" s="7"/>
      <c r="AD263" s="7"/>
      <c r="AE263" s="7"/>
      <c r="AF263" s="7"/>
      <c r="AG263" s="7"/>
      <c r="AH263" s="7"/>
      <c r="AI263" s="7">
        <v>0</v>
      </c>
    </row>
    <row r="264" spans="1:35">
      <c r="A264" s="5">
        <v>2020</v>
      </c>
      <c r="B264" s="2" t="s">
        <v>724</v>
      </c>
      <c r="C264" s="2" t="s">
        <v>727</v>
      </c>
      <c r="D264" s="2" t="s">
        <v>681</v>
      </c>
      <c r="E264" s="2">
        <v>3609395</v>
      </c>
      <c r="F264" s="2">
        <v>4662701</v>
      </c>
      <c r="G264" s="2">
        <v>7131588</v>
      </c>
      <c r="H264" s="2">
        <v>0</v>
      </c>
      <c r="I264" s="2">
        <v>0</v>
      </c>
      <c r="J264" s="2">
        <v>0</v>
      </c>
      <c r="K264" s="2">
        <v>0</v>
      </c>
      <c r="L264" s="2">
        <v>0</v>
      </c>
      <c r="M264" s="2">
        <v>0</v>
      </c>
      <c r="N264" s="2">
        <v>0</v>
      </c>
      <c r="O264" s="2">
        <v>0</v>
      </c>
      <c r="P264" s="2">
        <v>0</v>
      </c>
      <c r="Q264" s="2">
        <v>0</v>
      </c>
      <c r="R264" s="2">
        <v>0</v>
      </c>
      <c r="S264" s="2"/>
      <c r="T264" s="2">
        <v>0</v>
      </c>
      <c r="U264" s="7">
        <v>0</v>
      </c>
      <c r="V264" s="7">
        <v>0</v>
      </c>
      <c r="W264" s="7">
        <v>0</v>
      </c>
      <c r="X264" s="7">
        <v>0</v>
      </c>
      <c r="Y264" s="7">
        <v>0</v>
      </c>
      <c r="AB264" s="7"/>
      <c r="AC264" s="7"/>
      <c r="AD264" s="7"/>
      <c r="AE264" s="7"/>
      <c r="AF264" s="7"/>
      <c r="AG264" s="7"/>
      <c r="AH264" s="7"/>
      <c r="AI264" s="7">
        <v>0</v>
      </c>
    </row>
    <row r="265" spans="1:35">
      <c r="A265" s="5">
        <v>2020</v>
      </c>
      <c r="B265" s="2" t="s">
        <v>724</v>
      </c>
      <c r="C265" s="2" t="s">
        <v>728</v>
      </c>
      <c r="D265" s="2" t="s">
        <v>681</v>
      </c>
      <c r="E265" s="2">
        <v>8648340</v>
      </c>
      <c r="F265" s="2">
        <v>5662284</v>
      </c>
      <c r="G265" s="2">
        <v>3431623</v>
      </c>
      <c r="H265" s="2">
        <v>0</v>
      </c>
      <c r="I265" s="2">
        <v>0</v>
      </c>
      <c r="J265" s="2">
        <v>0</v>
      </c>
      <c r="K265" s="2">
        <v>0</v>
      </c>
      <c r="L265" s="2">
        <v>0</v>
      </c>
      <c r="M265" s="2">
        <v>0</v>
      </c>
      <c r="N265" s="2">
        <v>0</v>
      </c>
      <c r="O265" s="2">
        <v>0</v>
      </c>
      <c r="P265" s="2">
        <v>0</v>
      </c>
      <c r="Q265" s="2">
        <v>0</v>
      </c>
      <c r="R265" s="2">
        <v>0</v>
      </c>
      <c r="S265" s="2"/>
      <c r="T265" s="2">
        <v>0</v>
      </c>
      <c r="U265" s="7">
        <v>0</v>
      </c>
      <c r="V265" s="7">
        <v>0</v>
      </c>
      <c r="W265" s="7">
        <v>0</v>
      </c>
      <c r="X265" s="7">
        <v>0</v>
      </c>
      <c r="Y265" s="7">
        <v>0</v>
      </c>
      <c r="AB265" s="7"/>
      <c r="AC265" s="7"/>
      <c r="AD265" s="7"/>
      <c r="AE265" s="7"/>
      <c r="AF265" s="7"/>
      <c r="AG265" s="7"/>
      <c r="AH265" s="7"/>
      <c r="AI265" s="7">
        <v>0</v>
      </c>
    </row>
    <row r="266" spans="1:35">
      <c r="A266" s="5">
        <v>2020</v>
      </c>
      <c r="B266" s="2" t="s">
        <v>724</v>
      </c>
      <c r="C266" s="2" t="s">
        <v>729</v>
      </c>
      <c r="D266" s="2" t="s">
        <v>681</v>
      </c>
      <c r="E266" s="2">
        <v>1200000</v>
      </c>
      <c r="F266" s="2">
        <v>1755559</v>
      </c>
      <c r="G266" s="2">
        <v>13173585</v>
      </c>
      <c r="H266" s="2">
        <v>0</v>
      </c>
      <c r="I266" s="2">
        <v>0</v>
      </c>
      <c r="J266" s="2">
        <v>0</v>
      </c>
      <c r="K266" s="2">
        <v>0</v>
      </c>
      <c r="L266" s="2">
        <v>0</v>
      </c>
      <c r="M266" s="2">
        <v>0</v>
      </c>
      <c r="N266" s="2">
        <v>0</v>
      </c>
      <c r="O266" s="2">
        <v>0</v>
      </c>
      <c r="P266" s="2">
        <v>0</v>
      </c>
      <c r="Q266" s="2">
        <v>0</v>
      </c>
      <c r="R266" s="2">
        <v>0</v>
      </c>
      <c r="S266" s="2"/>
      <c r="T266" s="2">
        <v>0</v>
      </c>
      <c r="U266" s="7">
        <v>0</v>
      </c>
      <c r="V266" s="7">
        <v>0</v>
      </c>
      <c r="W266" s="7">
        <v>0</v>
      </c>
      <c r="X266" s="7">
        <v>0</v>
      </c>
      <c r="Y266" s="7">
        <v>0</v>
      </c>
      <c r="AB266" s="7"/>
      <c r="AC266" s="7"/>
      <c r="AD266" s="7"/>
      <c r="AE266" s="7"/>
      <c r="AF266" s="7"/>
      <c r="AG266" s="7"/>
      <c r="AH266" s="7"/>
      <c r="AI266" s="7">
        <v>0</v>
      </c>
    </row>
    <row r="267" spans="1:35">
      <c r="A267" s="5">
        <v>2020</v>
      </c>
      <c r="B267" s="2" t="s">
        <v>724</v>
      </c>
      <c r="C267" s="2" t="s">
        <v>730</v>
      </c>
      <c r="D267" s="2" t="s">
        <v>681</v>
      </c>
      <c r="E267" s="2">
        <v>2502386</v>
      </c>
      <c r="F267" s="2">
        <v>3715000</v>
      </c>
      <c r="G267" s="2">
        <v>2887500</v>
      </c>
      <c r="H267" s="2">
        <v>0</v>
      </c>
      <c r="I267" s="2">
        <v>0</v>
      </c>
      <c r="J267" s="2">
        <v>0</v>
      </c>
      <c r="K267" s="2">
        <v>0</v>
      </c>
      <c r="L267" s="2">
        <v>0</v>
      </c>
      <c r="M267" s="2">
        <v>0</v>
      </c>
      <c r="N267" s="2">
        <v>0</v>
      </c>
      <c r="O267" s="2">
        <v>0</v>
      </c>
      <c r="P267" s="2">
        <v>0</v>
      </c>
      <c r="Q267" s="2">
        <v>0</v>
      </c>
      <c r="R267" s="2">
        <v>0</v>
      </c>
      <c r="S267" s="2"/>
      <c r="T267" s="2">
        <v>0</v>
      </c>
      <c r="U267" s="7">
        <v>0</v>
      </c>
      <c r="V267" s="7">
        <v>0</v>
      </c>
      <c r="W267" s="7">
        <v>0</v>
      </c>
      <c r="X267" s="7">
        <v>0</v>
      </c>
      <c r="Y267" s="7">
        <v>0</v>
      </c>
      <c r="AB267" s="7"/>
      <c r="AC267" s="7"/>
      <c r="AD267" s="7"/>
      <c r="AE267" s="7"/>
      <c r="AF267" s="7"/>
      <c r="AG267" s="7"/>
      <c r="AH267" s="7"/>
      <c r="AI267" s="7">
        <v>0</v>
      </c>
    </row>
    <row r="268" spans="1:35">
      <c r="A268" s="5">
        <v>2020</v>
      </c>
      <c r="B268" s="2" t="s">
        <v>724</v>
      </c>
      <c r="C268" s="2" t="s">
        <v>731</v>
      </c>
      <c r="D268" s="2" t="s">
        <v>681</v>
      </c>
      <c r="E268" s="2">
        <v>3242339</v>
      </c>
      <c r="F268" s="2">
        <v>4826615</v>
      </c>
      <c r="G268" s="2">
        <v>13900427</v>
      </c>
      <c r="H268" s="2">
        <v>0</v>
      </c>
      <c r="I268" s="2">
        <v>0</v>
      </c>
      <c r="J268" s="2">
        <v>0</v>
      </c>
      <c r="K268" s="2">
        <v>0</v>
      </c>
      <c r="L268" s="2">
        <v>0</v>
      </c>
      <c r="M268" s="2">
        <v>0</v>
      </c>
      <c r="N268" s="2">
        <v>0</v>
      </c>
      <c r="O268" s="2">
        <v>0</v>
      </c>
      <c r="P268" s="2">
        <v>0</v>
      </c>
      <c r="Q268" s="2">
        <v>0</v>
      </c>
      <c r="R268" s="2">
        <v>0</v>
      </c>
      <c r="S268" s="2"/>
      <c r="T268" s="2">
        <v>0</v>
      </c>
      <c r="U268" s="7">
        <v>0</v>
      </c>
      <c r="V268" s="7">
        <v>0</v>
      </c>
      <c r="W268" s="7">
        <v>0</v>
      </c>
      <c r="X268" s="7">
        <v>0</v>
      </c>
      <c r="Y268" s="7">
        <v>0</v>
      </c>
      <c r="AB268" s="7"/>
      <c r="AC268" s="7"/>
      <c r="AD268" s="7"/>
      <c r="AE268" s="7"/>
      <c r="AF268" s="7"/>
      <c r="AG268" s="7"/>
      <c r="AH268" s="7"/>
      <c r="AI268" s="7">
        <v>0</v>
      </c>
    </row>
    <row r="269" spans="1:35">
      <c r="A269" s="5">
        <v>2020</v>
      </c>
      <c r="B269" s="2" t="s">
        <v>724</v>
      </c>
      <c r="C269" s="2" t="s">
        <v>732</v>
      </c>
      <c r="D269" s="2" t="s">
        <v>681</v>
      </c>
      <c r="E269" s="2">
        <v>594300</v>
      </c>
      <c r="F269" s="2">
        <v>1445370</v>
      </c>
      <c r="G269" s="2">
        <v>16414080</v>
      </c>
      <c r="H269" s="2">
        <v>0</v>
      </c>
      <c r="I269" s="2">
        <v>0</v>
      </c>
      <c r="J269" s="2">
        <v>0</v>
      </c>
      <c r="K269" s="2">
        <v>0</v>
      </c>
      <c r="L269" s="2">
        <v>0</v>
      </c>
      <c r="M269" s="2">
        <v>0</v>
      </c>
      <c r="N269" s="2">
        <v>0</v>
      </c>
      <c r="O269" s="2">
        <v>0</v>
      </c>
      <c r="P269" s="2">
        <v>0</v>
      </c>
      <c r="Q269" s="2">
        <v>0</v>
      </c>
      <c r="R269" s="2">
        <v>0</v>
      </c>
      <c r="S269" s="2"/>
      <c r="T269" s="2">
        <v>0</v>
      </c>
      <c r="U269" s="7">
        <v>0</v>
      </c>
      <c r="V269" s="7">
        <v>0</v>
      </c>
      <c r="W269" s="7">
        <v>0</v>
      </c>
      <c r="X269" s="7">
        <v>0</v>
      </c>
      <c r="Y269" s="7">
        <v>0</v>
      </c>
      <c r="AB269" s="7"/>
      <c r="AC269" s="7"/>
      <c r="AD269" s="7"/>
      <c r="AE269" s="7"/>
      <c r="AF269" s="7"/>
      <c r="AG269" s="7"/>
      <c r="AH269" s="7"/>
      <c r="AI269" s="7">
        <v>0</v>
      </c>
    </row>
    <row r="270" spans="1:35">
      <c r="A270" s="5">
        <v>2020</v>
      </c>
      <c r="B270" s="2" t="s">
        <v>724</v>
      </c>
      <c r="C270" s="2" t="s">
        <v>733</v>
      </c>
      <c r="D270" s="2" t="s">
        <v>681</v>
      </c>
      <c r="E270" s="2">
        <v>0</v>
      </c>
      <c r="F270" s="2">
        <v>0</v>
      </c>
      <c r="G270" s="2">
        <v>3407977</v>
      </c>
      <c r="H270" s="2">
        <v>0</v>
      </c>
      <c r="I270" s="2">
        <v>0</v>
      </c>
      <c r="J270" s="2">
        <v>0</v>
      </c>
      <c r="K270" s="2">
        <v>0</v>
      </c>
      <c r="L270" s="2">
        <v>0</v>
      </c>
      <c r="M270" s="2">
        <v>0</v>
      </c>
      <c r="N270" s="2">
        <v>0</v>
      </c>
      <c r="O270" s="2">
        <v>0</v>
      </c>
      <c r="P270" s="2">
        <v>0</v>
      </c>
      <c r="Q270" s="2">
        <v>0</v>
      </c>
      <c r="R270" s="2">
        <v>0</v>
      </c>
      <c r="S270" s="2"/>
      <c r="T270" s="2">
        <v>0</v>
      </c>
      <c r="U270" s="7">
        <v>0</v>
      </c>
      <c r="V270" s="7">
        <v>0</v>
      </c>
      <c r="W270" s="7">
        <v>0</v>
      </c>
      <c r="X270" s="7">
        <v>0</v>
      </c>
      <c r="Y270" s="7">
        <v>0</v>
      </c>
      <c r="AB270" s="7"/>
      <c r="AC270" s="7"/>
      <c r="AD270" s="7"/>
      <c r="AE270" s="7"/>
      <c r="AF270" s="7"/>
      <c r="AG270" s="7"/>
      <c r="AH270" s="7"/>
      <c r="AI270" s="7">
        <v>0</v>
      </c>
    </row>
    <row r="271" spans="1:35">
      <c r="A271" s="5">
        <v>2020</v>
      </c>
      <c r="B271" s="2" t="s">
        <v>754</v>
      </c>
      <c r="C271" s="2" t="s">
        <v>752</v>
      </c>
      <c r="D271" s="2" t="s">
        <v>681</v>
      </c>
      <c r="E271" s="2">
        <v>624500</v>
      </c>
      <c r="F271" s="2">
        <v>2100000</v>
      </c>
      <c r="G271" s="2">
        <v>8671470</v>
      </c>
      <c r="H271" s="2">
        <v>0</v>
      </c>
      <c r="I271" s="2">
        <v>0</v>
      </c>
      <c r="J271" s="2">
        <v>0</v>
      </c>
      <c r="K271" s="2">
        <v>0</v>
      </c>
      <c r="L271" s="2">
        <v>0</v>
      </c>
      <c r="M271" s="2">
        <v>0</v>
      </c>
      <c r="N271" s="2">
        <v>0</v>
      </c>
      <c r="O271" s="2">
        <v>0</v>
      </c>
      <c r="P271" s="2">
        <v>0</v>
      </c>
      <c r="Q271" s="2">
        <v>0</v>
      </c>
      <c r="R271" s="2">
        <v>0</v>
      </c>
      <c r="S271" s="2"/>
      <c r="T271" s="2">
        <v>0</v>
      </c>
      <c r="U271" s="7">
        <v>0</v>
      </c>
      <c r="V271" s="7">
        <v>0</v>
      </c>
      <c r="W271" s="7">
        <v>0</v>
      </c>
      <c r="X271" s="7">
        <v>0</v>
      </c>
      <c r="Y271" s="7">
        <v>0</v>
      </c>
      <c r="AB271" s="7"/>
      <c r="AC271" s="7"/>
      <c r="AD271" s="7"/>
      <c r="AE271" s="7"/>
      <c r="AF271" s="7"/>
      <c r="AG271" s="7"/>
      <c r="AH271" s="7"/>
      <c r="AI271" s="7">
        <v>0</v>
      </c>
    </row>
    <row r="272" spans="1:35">
      <c r="A272" s="5">
        <v>2020</v>
      </c>
      <c r="B272" s="2" t="s">
        <v>754</v>
      </c>
      <c r="C272" s="2" t="s">
        <v>549</v>
      </c>
      <c r="D272" s="2" t="s">
        <v>681</v>
      </c>
      <c r="E272" s="2">
        <v>2225683</v>
      </c>
      <c r="F272" s="2">
        <v>8660000</v>
      </c>
      <c r="G272" s="2">
        <v>0</v>
      </c>
      <c r="H272" s="2">
        <v>0</v>
      </c>
      <c r="I272" s="2">
        <v>0</v>
      </c>
      <c r="J272" s="2">
        <v>0</v>
      </c>
      <c r="K272" s="2">
        <v>0</v>
      </c>
      <c r="L272" s="2">
        <v>0</v>
      </c>
      <c r="M272" s="2">
        <v>0</v>
      </c>
      <c r="N272" s="2">
        <v>0</v>
      </c>
      <c r="O272" s="2">
        <v>0</v>
      </c>
      <c r="P272" s="2">
        <v>0</v>
      </c>
      <c r="Q272" s="2">
        <v>0</v>
      </c>
      <c r="R272" s="2">
        <v>0</v>
      </c>
      <c r="S272" s="2"/>
      <c r="T272" s="2">
        <v>0</v>
      </c>
      <c r="U272" s="7">
        <v>0</v>
      </c>
      <c r="V272" s="7">
        <v>0</v>
      </c>
      <c r="W272" s="7">
        <v>0</v>
      </c>
      <c r="X272" s="7">
        <v>0</v>
      </c>
      <c r="Y272" s="7">
        <v>0</v>
      </c>
      <c r="AB272" s="7"/>
      <c r="AC272" s="7"/>
      <c r="AD272" s="7"/>
      <c r="AE272" s="7"/>
      <c r="AF272" s="7"/>
      <c r="AG272" s="7"/>
      <c r="AH272" s="7"/>
      <c r="AI272" s="7">
        <v>0</v>
      </c>
    </row>
    <row r="273" spans="1:35">
      <c r="A273" s="5">
        <v>2020</v>
      </c>
      <c r="B273" s="2" t="s">
        <v>754</v>
      </c>
      <c r="C273" s="2" t="s">
        <v>734</v>
      </c>
      <c r="D273" s="2" t="s">
        <v>681</v>
      </c>
      <c r="E273" s="2">
        <v>0</v>
      </c>
      <c r="F273" s="2">
        <v>0</v>
      </c>
      <c r="G273" s="2">
        <v>5751544</v>
      </c>
      <c r="H273" s="2">
        <v>0</v>
      </c>
      <c r="I273" s="2">
        <v>0</v>
      </c>
      <c r="J273" s="2">
        <v>0</v>
      </c>
      <c r="K273" s="2">
        <v>0</v>
      </c>
      <c r="L273" s="2">
        <v>0</v>
      </c>
      <c r="M273" s="2">
        <v>0</v>
      </c>
      <c r="N273" s="2">
        <v>0</v>
      </c>
      <c r="O273" s="2">
        <v>0</v>
      </c>
      <c r="P273" s="2">
        <v>0</v>
      </c>
      <c r="Q273" s="2">
        <v>0</v>
      </c>
      <c r="R273" s="2">
        <v>0</v>
      </c>
      <c r="S273" s="2"/>
      <c r="T273" s="2">
        <v>0</v>
      </c>
      <c r="U273" s="7">
        <v>0</v>
      </c>
      <c r="V273" s="7">
        <v>0</v>
      </c>
      <c r="W273" s="7">
        <v>0</v>
      </c>
      <c r="X273" s="7">
        <v>0</v>
      </c>
      <c r="Y273" s="7">
        <v>0</v>
      </c>
      <c r="AB273" s="7"/>
      <c r="AC273" s="7"/>
      <c r="AD273" s="7"/>
      <c r="AE273" s="7"/>
      <c r="AF273" s="7"/>
      <c r="AG273" s="7"/>
      <c r="AH273" s="7"/>
      <c r="AI273" s="7">
        <v>0</v>
      </c>
    </row>
    <row r="274" spans="1:35">
      <c r="A274" s="5">
        <v>2020</v>
      </c>
      <c r="B274" s="2" t="s">
        <v>754</v>
      </c>
      <c r="C274" s="2" t="s">
        <v>735</v>
      </c>
      <c r="D274" s="2" t="s">
        <v>681</v>
      </c>
      <c r="E274" s="2">
        <v>1805923</v>
      </c>
      <c r="F274" s="2">
        <v>6985701</v>
      </c>
      <c r="G274" s="2">
        <v>9872018</v>
      </c>
      <c r="H274" s="2">
        <v>0</v>
      </c>
      <c r="I274" s="2">
        <v>0</v>
      </c>
      <c r="J274" s="2">
        <v>0</v>
      </c>
      <c r="K274" s="2">
        <v>0</v>
      </c>
      <c r="L274" s="2">
        <v>0</v>
      </c>
      <c r="M274" s="2">
        <v>0</v>
      </c>
      <c r="N274" s="2">
        <v>0</v>
      </c>
      <c r="O274" s="2">
        <v>0</v>
      </c>
      <c r="P274" s="2">
        <v>0</v>
      </c>
      <c r="Q274" s="2">
        <v>0</v>
      </c>
      <c r="R274" s="2">
        <v>0</v>
      </c>
      <c r="S274" s="2"/>
      <c r="T274" s="2">
        <v>0</v>
      </c>
      <c r="U274" s="7">
        <v>0</v>
      </c>
      <c r="V274" s="7">
        <v>0</v>
      </c>
      <c r="W274" s="7">
        <v>0</v>
      </c>
      <c r="X274" s="7">
        <v>0</v>
      </c>
      <c r="Y274" s="7">
        <v>0</v>
      </c>
      <c r="AB274" s="7"/>
      <c r="AC274" s="7"/>
      <c r="AD274" s="7"/>
      <c r="AE274" s="7"/>
      <c r="AF274" s="7"/>
      <c r="AG274" s="7"/>
      <c r="AH274" s="7"/>
      <c r="AI274" s="7">
        <v>0</v>
      </c>
    </row>
    <row r="275" spans="1:35">
      <c r="A275" s="5">
        <v>2020</v>
      </c>
      <c r="B275" s="2" t="s">
        <v>754</v>
      </c>
      <c r="C275" s="2" t="s">
        <v>736</v>
      </c>
      <c r="D275" s="2" t="s">
        <v>681</v>
      </c>
      <c r="E275" s="2">
        <v>945000</v>
      </c>
      <c r="F275" s="2">
        <v>0</v>
      </c>
      <c r="G275" s="2">
        <v>8176963</v>
      </c>
      <c r="H275" s="2">
        <v>0</v>
      </c>
      <c r="I275" s="2">
        <v>0</v>
      </c>
      <c r="J275" s="2">
        <v>0</v>
      </c>
      <c r="K275" s="2">
        <v>0</v>
      </c>
      <c r="L275" s="2">
        <v>0</v>
      </c>
      <c r="M275" s="2">
        <v>0</v>
      </c>
      <c r="N275" s="2">
        <v>0</v>
      </c>
      <c r="O275" s="2">
        <v>0</v>
      </c>
      <c r="P275" s="2">
        <v>0</v>
      </c>
      <c r="Q275" s="2">
        <v>0</v>
      </c>
      <c r="R275" s="2">
        <v>0</v>
      </c>
      <c r="S275" s="2"/>
      <c r="T275" s="2">
        <v>0</v>
      </c>
      <c r="U275" s="7">
        <v>0</v>
      </c>
      <c r="V275" s="7">
        <v>0</v>
      </c>
      <c r="W275" s="7">
        <v>0</v>
      </c>
      <c r="X275" s="7">
        <v>0</v>
      </c>
      <c r="Y275" s="7">
        <v>0</v>
      </c>
      <c r="AB275" s="7"/>
      <c r="AC275" s="7"/>
      <c r="AD275" s="7"/>
      <c r="AE275" s="7"/>
      <c r="AF275" s="7"/>
      <c r="AG275" s="7"/>
      <c r="AH275" s="7"/>
      <c r="AI275" s="7">
        <v>0</v>
      </c>
    </row>
    <row r="276" spans="1:35">
      <c r="A276" s="5">
        <v>2020</v>
      </c>
      <c r="B276" s="2" t="s">
        <v>754</v>
      </c>
      <c r="C276" s="2" t="s">
        <v>753</v>
      </c>
      <c r="D276" s="2" t="s">
        <v>681</v>
      </c>
      <c r="E276" s="2">
        <v>0</v>
      </c>
      <c r="F276" s="2">
        <v>0</v>
      </c>
      <c r="G276" s="2">
        <v>2864614</v>
      </c>
      <c r="H276" s="2">
        <v>0</v>
      </c>
      <c r="I276" s="2">
        <v>0</v>
      </c>
      <c r="J276" s="2">
        <v>0</v>
      </c>
      <c r="K276" s="2">
        <v>0</v>
      </c>
      <c r="L276" s="2">
        <v>0</v>
      </c>
      <c r="M276" s="2">
        <v>0</v>
      </c>
      <c r="N276" s="2">
        <v>0</v>
      </c>
      <c r="O276" s="2">
        <v>0</v>
      </c>
      <c r="P276" s="2">
        <v>0</v>
      </c>
      <c r="Q276" s="2">
        <v>0</v>
      </c>
      <c r="R276" s="2">
        <v>0</v>
      </c>
      <c r="S276" s="2"/>
      <c r="T276" s="2">
        <v>0</v>
      </c>
      <c r="U276" s="7">
        <v>0</v>
      </c>
      <c r="V276" s="7">
        <v>0</v>
      </c>
      <c r="W276" s="7">
        <v>0</v>
      </c>
      <c r="X276" s="7">
        <v>0</v>
      </c>
      <c r="Y276" s="7">
        <v>0</v>
      </c>
      <c r="AB276" s="7"/>
      <c r="AC276" s="7"/>
      <c r="AD276" s="7"/>
      <c r="AE276" s="7"/>
      <c r="AF276" s="7"/>
      <c r="AG276" s="7"/>
      <c r="AH276" s="7"/>
      <c r="AI276" s="7">
        <v>0</v>
      </c>
    </row>
    <row r="277" spans="1:35">
      <c r="A277" s="5">
        <v>2020</v>
      </c>
      <c r="B277" s="2" t="s">
        <v>754</v>
      </c>
      <c r="C277" s="2" t="s">
        <v>737</v>
      </c>
      <c r="D277" s="2" t="s">
        <v>681</v>
      </c>
      <c r="E277" s="2">
        <v>0</v>
      </c>
      <c r="F277" s="2">
        <v>0</v>
      </c>
      <c r="G277" s="2">
        <v>10248515</v>
      </c>
      <c r="H277" s="2">
        <v>0</v>
      </c>
      <c r="I277" s="2">
        <v>0</v>
      </c>
      <c r="J277" s="2">
        <v>0</v>
      </c>
      <c r="K277" s="2">
        <v>0</v>
      </c>
      <c r="L277" s="2">
        <v>0</v>
      </c>
      <c r="M277" s="2">
        <v>0</v>
      </c>
      <c r="N277" s="2">
        <v>0</v>
      </c>
      <c r="O277" s="2">
        <v>0</v>
      </c>
      <c r="P277" s="2">
        <v>0</v>
      </c>
      <c r="Q277" s="2">
        <v>0</v>
      </c>
      <c r="R277" s="2">
        <v>0</v>
      </c>
      <c r="S277" s="2"/>
      <c r="T277" s="2">
        <v>0</v>
      </c>
      <c r="U277" s="7">
        <v>0</v>
      </c>
      <c r="V277" s="7">
        <v>0</v>
      </c>
      <c r="W277" s="7">
        <v>0</v>
      </c>
      <c r="X277" s="7">
        <v>0</v>
      </c>
      <c r="Y277" s="7">
        <v>0</v>
      </c>
      <c r="AB277" s="7"/>
      <c r="AC277" s="7"/>
      <c r="AD277" s="7"/>
      <c r="AE277" s="7"/>
      <c r="AF277" s="7"/>
      <c r="AG277" s="7"/>
      <c r="AH277" s="7"/>
      <c r="AI277" s="7">
        <v>0</v>
      </c>
    </row>
    <row r="278" spans="1:35">
      <c r="A278" s="5">
        <v>2020</v>
      </c>
      <c r="B278" s="2" t="s">
        <v>725</v>
      </c>
      <c r="C278" s="2" t="s">
        <v>738</v>
      </c>
      <c r="D278" s="2" t="s">
        <v>681</v>
      </c>
      <c r="E278" s="2">
        <v>0</v>
      </c>
      <c r="F278" s="2">
        <v>2648286</v>
      </c>
      <c r="G278" s="2">
        <v>13355603</v>
      </c>
      <c r="H278" s="2">
        <v>0</v>
      </c>
      <c r="I278" s="2">
        <v>0</v>
      </c>
      <c r="J278" s="2">
        <v>0</v>
      </c>
      <c r="K278" s="2">
        <v>0</v>
      </c>
      <c r="L278" s="2">
        <v>0</v>
      </c>
      <c r="M278" s="2">
        <v>0</v>
      </c>
      <c r="N278" s="2">
        <v>0</v>
      </c>
      <c r="O278" s="2">
        <v>0</v>
      </c>
      <c r="P278" s="2">
        <v>0</v>
      </c>
      <c r="Q278" s="2">
        <v>0</v>
      </c>
      <c r="R278" s="2">
        <v>0</v>
      </c>
      <c r="S278" s="2"/>
      <c r="T278" s="2">
        <v>0</v>
      </c>
      <c r="U278" s="7">
        <v>0</v>
      </c>
      <c r="V278" s="7">
        <v>0</v>
      </c>
      <c r="W278" s="7">
        <v>0</v>
      </c>
      <c r="X278" s="7">
        <v>0</v>
      </c>
      <c r="Y278" s="7">
        <v>0</v>
      </c>
      <c r="AB278" s="7"/>
      <c r="AC278" s="7"/>
      <c r="AD278" s="7"/>
      <c r="AE278" s="7"/>
      <c r="AF278" s="7"/>
      <c r="AG278" s="7"/>
      <c r="AH278" s="7"/>
      <c r="AI278" s="7">
        <v>0</v>
      </c>
    </row>
    <row r="279" spans="1:35">
      <c r="A279" s="5">
        <v>2020</v>
      </c>
      <c r="B279" s="2" t="s">
        <v>725</v>
      </c>
      <c r="C279" s="2" t="s">
        <v>739</v>
      </c>
      <c r="D279" s="2" t="s">
        <v>681</v>
      </c>
      <c r="E279" s="2">
        <v>1123698</v>
      </c>
      <c r="F279" s="2">
        <v>0</v>
      </c>
      <c r="G279" s="2">
        <v>14631947</v>
      </c>
      <c r="H279" s="2">
        <v>0</v>
      </c>
      <c r="I279" s="2">
        <v>0</v>
      </c>
      <c r="J279" s="2">
        <v>0</v>
      </c>
      <c r="K279" s="2">
        <v>0</v>
      </c>
      <c r="L279" s="2">
        <v>0</v>
      </c>
      <c r="M279" s="2">
        <v>0</v>
      </c>
      <c r="N279" s="2">
        <v>0</v>
      </c>
      <c r="O279" s="2">
        <v>0</v>
      </c>
      <c r="P279" s="2">
        <v>0</v>
      </c>
      <c r="Q279" s="2">
        <v>0</v>
      </c>
      <c r="R279" s="2">
        <v>0</v>
      </c>
      <c r="S279" s="2"/>
      <c r="T279" s="2">
        <v>0</v>
      </c>
      <c r="U279" s="7">
        <v>0</v>
      </c>
      <c r="V279" s="7">
        <v>0</v>
      </c>
      <c r="W279" s="7">
        <v>0</v>
      </c>
      <c r="X279" s="7">
        <v>0</v>
      </c>
      <c r="Y279" s="7">
        <v>0</v>
      </c>
      <c r="AB279" s="7"/>
      <c r="AC279" s="7"/>
      <c r="AD279" s="7"/>
      <c r="AE279" s="7"/>
      <c r="AF279" s="7"/>
      <c r="AG279" s="7"/>
      <c r="AH279" s="7"/>
      <c r="AI279" s="7">
        <v>0</v>
      </c>
    </row>
    <row r="280" spans="1:35">
      <c r="A280" s="5">
        <v>2020</v>
      </c>
      <c r="B280" s="2" t="s">
        <v>725</v>
      </c>
      <c r="C280" s="2" t="s">
        <v>740</v>
      </c>
      <c r="D280" s="2" t="s">
        <v>681</v>
      </c>
      <c r="E280" s="2">
        <v>3176318</v>
      </c>
      <c r="F280" s="2">
        <v>2775000</v>
      </c>
      <c r="G280" s="2">
        <v>12264233</v>
      </c>
      <c r="H280" s="2">
        <v>0</v>
      </c>
      <c r="I280" s="2">
        <v>0</v>
      </c>
      <c r="J280" s="2">
        <v>0</v>
      </c>
      <c r="K280" s="2">
        <v>0</v>
      </c>
      <c r="L280" s="2">
        <v>0</v>
      </c>
      <c r="M280" s="2">
        <v>0</v>
      </c>
      <c r="N280" s="2">
        <v>0</v>
      </c>
      <c r="O280" s="2">
        <v>0</v>
      </c>
      <c r="P280" s="2">
        <v>0</v>
      </c>
      <c r="Q280" s="2">
        <v>0</v>
      </c>
      <c r="R280" s="2">
        <v>0</v>
      </c>
      <c r="S280" s="2"/>
      <c r="T280" s="2">
        <v>0</v>
      </c>
      <c r="U280" s="7">
        <v>0</v>
      </c>
      <c r="V280" s="7">
        <v>0</v>
      </c>
      <c r="W280" s="7">
        <v>0</v>
      </c>
      <c r="X280" s="7">
        <v>0</v>
      </c>
      <c r="Y280" s="7">
        <v>0</v>
      </c>
      <c r="AB280" s="7"/>
      <c r="AC280" s="7"/>
      <c r="AD280" s="7"/>
      <c r="AE280" s="7"/>
      <c r="AF280" s="7"/>
      <c r="AG280" s="7"/>
      <c r="AH280" s="7"/>
      <c r="AI280" s="7">
        <v>0</v>
      </c>
    </row>
    <row r="281" spans="1:35">
      <c r="A281" s="5">
        <v>2020</v>
      </c>
      <c r="B281" s="2" t="s">
        <v>725</v>
      </c>
      <c r="C281" s="2" t="s">
        <v>741</v>
      </c>
      <c r="D281" s="2" t="s">
        <v>681</v>
      </c>
      <c r="E281" s="2">
        <v>0</v>
      </c>
      <c r="F281" s="2">
        <v>0</v>
      </c>
      <c r="G281" s="2">
        <v>7905285</v>
      </c>
      <c r="H281" s="2">
        <v>0</v>
      </c>
      <c r="I281" s="2">
        <v>0</v>
      </c>
      <c r="J281" s="2">
        <v>0</v>
      </c>
      <c r="K281" s="2">
        <v>0</v>
      </c>
      <c r="L281" s="2">
        <v>0</v>
      </c>
      <c r="M281" s="2">
        <v>0</v>
      </c>
      <c r="N281" s="2">
        <v>0</v>
      </c>
      <c r="O281" s="2">
        <v>0</v>
      </c>
      <c r="P281" s="2">
        <v>0</v>
      </c>
      <c r="Q281" s="2">
        <v>0</v>
      </c>
      <c r="R281" s="2">
        <v>0</v>
      </c>
      <c r="S281" s="2"/>
      <c r="T281" s="2">
        <v>0</v>
      </c>
      <c r="U281" s="7">
        <v>0</v>
      </c>
      <c r="V281" s="7">
        <v>0</v>
      </c>
      <c r="W281" s="7">
        <v>0</v>
      </c>
      <c r="X281" s="7">
        <v>0</v>
      </c>
      <c r="Y281" s="7">
        <v>0</v>
      </c>
      <c r="AB281" s="7"/>
      <c r="AC281" s="7"/>
      <c r="AD281" s="7"/>
      <c r="AE281" s="7"/>
      <c r="AF281" s="7"/>
      <c r="AG281" s="7"/>
      <c r="AH281" s="7"/>
      <c r="AI281" s="7">
        <v>0</v>
      </c>
    </row>
    <row r="282" spans="1:35">
      <c r="A282" s="5">
        <v>2020</v>
      </c>
      <c r="B282" s="2" t="s">
        <v>725</v>
      </c>
      <c r="C282" s="2" t="s">
        <v>742</v>
      </c>
      <c r="D282" s="2" t="s">
        <v>681</v>
      </c>
      <c r="E282" s="2">
        <v>1119997</v>
      </c>
      <c r="F282" s="2">
        <v>0</v>
      </c>
      <c r="G282" s="2">
        <v>10079156</v>
      </c>
      <c r="H282" s="2">
        <v>0</v>
      </c>
      <c r="I282" s="2">
        <v>0</v>
      </c>
      <c r="J282" s="2">
        <v>0</v>
      </c>
      <c r="K282" s="2">
        <v>0</v>
      </c>
      <c r="L282" s="2">
        <v>0</v>
      </c>
      <c r="M282" s="2">
        <v>0</v>
      </c>
      <c r="N282" s="2">
        <v>0</v>
      </c>
      <c r="O282" s="2">
        <v>0</v>
      </c>
      <c r="P282" s="2">
        <v>0</v>
      </c>
      <c r="Q282" s="2">
        <v>0</v>
      </c>
      <c r="R282" s="2">
        <v>0</v>
      </c>
      <c r="S282" s="2"/>
      <c r="T282" s="2">
        <v>0</v>
      </c>
      <c r="U282" s="7">
        <v>0</v>
      </c>
      <c r="V282" s="7">
        <v>0</v>
      </c>
      <c r="W282" s="7">
        <v>0</v>
      </c>
      <c r="X282" s="7">
        <v>0</v>
      </c>
      <c r="Y282" s="7">
        <v>0</v>
      </c>
      <c r="AB282" s="7"/>
      <c r="AC282" s="7"/>
      <c r="AD282" s="7"/>
      <c r="AE282" s="7"/>
      <c r="AF282" s="7"/>
      <c r="AG282" s="7"/>
      <c r="AH282" s="7"/>
      <c r="AI282" s="7">
        <v>0</v>
      </c>
    </row>
    <row r="283" spans="1:35">
      <c r="A283" s="5">
        <v>2020</v>
      </c>
      <c r="B283" s="2" t="s">
        <v>725</v>
      </c>
      <c r="C283" s="2" t="s">
        <v>743</v>
      </c>
      <c r="D283" s="2" t="s">
        <v>681</v>
      </c>
      <c r="E283" s="2">
        <v>0</v>
      </c>
      <c r="F283" s="2">
        <v>2417887</v>
      </c>
      <c r="G283" s="2">
        <v>2446416</v>
      </c>
      <c r="H283" s="2">
        <v>0</v>
      </c>
      <c r="I283" s="2">
        <v>0</v>
      </c>
      <c r="J283" s="2">
        <v>0</v>
      </c>
      <c r="K283" s="2">
        <v>0</v>
      </c>
      <c r="L283" s="2">
        <v>0</v>
      </c>
      <c r="M283" s="2">
        <v>0</v>
      </c>
      <c r="N283" s="2">
        <v>0</v>
      </c>
      <c r="O283" s="2">
        <v>0</v>
      </c>
      <c r="P283" s="2">
        <v>0</v>
      </c>
      <c r="Q283" s="2">
        <v>0</v>
      </c>
      <c r="R283" s="2">
        <v>0</v>
      </c>
      <c r="S283" s="2"/>
      <c r="T283" s="2">
        <v>0</v>
      </c>
      <c r="U283" s="7">
        <v>0</v>
      </c>
      <c r="V283" s="7">
        <v>0</v>
      </c>
      <c r="W283" s="7">
        <v>0</v>
      </c>
      <c r="X283" s="7">
        <v>0</v>
      </c>
      <c r="Y283" s="7">
        <v>0</v>
      </c>
      <c r="AB283" s="7"/>
      <c r="AC283" s="7"/>
      <c r="AD283" s="7"/>
      <c r="AE283" s="7"/>
      <c r="AF283" s="7"/>
      <c r="AG283" s="7"/>
      <c r="AH283" s="7"/>
      <c r="AI283" s="7">
        <v>0</v>
      </c>
    </row>
    <row r="284" spans="1:35">
      <c r="A284" s="5">
        <v>2020</v>
      </c>
      <c r="B284" s="2" t="s">
        <v>725</v>
      </c>
      <c r="C284" s="2" t="s">
        <v>744</v>
      </c>
      <c r="D284" s="2" t="s">
        <v>681</v>
      </c>
      <c r="E284" s="2">
        <v>300000</v>
      </c>
      <c r="F284" s="2">
        <v>0</v>
      </c>
      <c r="G284" s="2">
        <v>0</v>
      </c>
      <c r="H284" s="2">
        <v>0</v>
      </c>
      <c r="I284" s="2">
        <v>0</v>
      </c>
      <c r="J284" s="2">
        <v>0</v>
      </c>
      <c r="K284" s="2">
        <v>0</v>
      </c>
      <c r="L284" s="2">
        <v>0</v>
      </c>
      <c r="M284" s="2">
        <v>0</v>
      </c>
      <c r="N284" s="2">
        <v>0</v>
      </c>
      <c r="O284" s="2">
        <v>0</v>
      </c>
      <c r="P284" s="2">
        <v>0</v>
      </c>
      <c r="Q284" s="2">
        <v>0</v>
      </c>
      <c r="R284" s="2">
        <v>0</v>
      </c>
      <c r="S284" s="2"/>
      <c r="T284" s="2">
        <v>0</v>
      </c>
      <c r="U284" s="7">
        <v>0</v>
      </c>
      <c r="V284" s="7">
        <v>0</v>
      </c>
      <c r="W284" s="7">
        <v>0</v>
      </c>
      <c r="X284" s="7">
        <v>0</v>
      </c>
      <c r="Y284" s="7">
        <v>0</v>
      </c>
      <c r="AB284" s="7"/>
      <c r="AC284" s="7"/>
      <c r="AD284" s="7"/>
      <c r="AE284" s="7"/>
      <c r="AF284" s="7"/>
      <c r="AG284" s="7"/>
      <c r="AH284" s="7"/>
      <c r="AI284" s="7">
        <v>0</v>
      </c>
    </row>
    <row r="285" spans="1:35">
      <c r="A285" s="5">
        <v>2020</v>
      </c>
      <c r="B285" s="2" t="s">
        <v>755</v>
      </c>
      <c r="C285" s="2" t="s">
        <v>745</v>
      </c>
      <c r="D285" s="2" t="s">
        <v>681</v>
      </c>
      <c r="E285" s="2">
        <v>6971901</v>
      </c>
      <c r="F285" s="2">
        <v>0</v>
      </c>
      <c r="G285" s="2">
        <v>9649735</v>
      </c>
      <c r="H285" s="2">
        <v>0</v>
      </c>
      <c r="I285" s="2">
        <v>0</v>
      </c>
      <c r="J285" s="2">
        <v>0</v>
      </c>
      <c r="K285" s="2">
        <v>0</v>
      </c>
      <c r="L285" s="2">
        <v>0</v>
      </c>
      <c r="M285" s="2">
        <v>0</v>
      </c>
      <c r="N285" s="2">
        <v>0</v>
      </c>
      <c r="O285" s="2">
        <v>0</v>
      </c>
      <c r="P285" s="2">
        <v>0</v>
      </c>
      <c r="Q285" s="2">
        <v>0</v>
      </c>
      <c r="R285" s="2">
        <v>0</v>
      </c>
      <c r="S285" s="2"/>
      <c r="T285" s="2">
        <v>0</v>
      </c>
      <c r="U285" s="7">
        <v>0</v>
      </c>
      <c r="V285" s="7">
        <v>0</v>
      </c>
      <c r="W285" s="7">
        <v>0</v>
      </c>
      <c r="X285" s="7">
        <v>0</v>
      </c>
      <c r="Y285" s="7">
        <v>0</v>
      </c>
      <c r="AB285" s="7"/>
      <c r="AC285" s="7"/>
      <c r="AD285" s="7"/>
      <c r="AE285" s="7"/>
      <c r="AF285" s="7"/>
      <c r="AG285" s="7"/>
      <c r="AH285" s="7"/>
      <c r="AI285" s="7">
        <v>0</v>
      </c>
    </row>
    <row r="286" spans="1:35">
      <c r="A286" s="5">
        <v>2020</v>
      </c>
      <c r="B286" s="2" t="s">
        <v>755</v>
      </c>
      <c r="C286" s="2" t="s">
        <v>746</v>
      </c>
      <c r="D286" s="2" t="s">
        <v>681</v>
      </c>
      <c r="E286" s="2">
        <v>0</v>
      </c>
      <c r="F286" s="2">
        <v>0</v>
      </c>
      <c r="G286" s="2">
        <v>11227689</v>
      </c>
      <c r="H286" s="2">
        <v>0</v>
      </c>
      <c r="I286" s="2">
        <v>0</v>
      </c>
      <c r="J286" s="2">
        <v>0</v>
      </c>
      <c r="K286" s="2">
        <v>0</v>
      </c>
      <c r="L286" s="2">
        <v>0</v>
      </c>
      <c r="M286" s="2">
        <v>0</v>
      </c>
      <c r="N286" s="2">
        <v>0</v>
      </c>
      <c r="O286" s="2">
        <v>0</v>
      </c>
      <c r="P286" s="2">
        <v>0</v>
      </c>
      <c r="Q286" s="2">
        <v>0</v>
      </c>
      <c r="R286" s="2">
        <v>0</v>
      </c>
      <c r="S286" s="2"/>
      <c r="T286" s="2">
        <v>0</v>
      </c>
      <c r="U286" s="7">
        <v>0</v>
      </c>
      <c r="V286" s="7">
        <v>0</v>
      </c>
      <c r="W286" s="7">
        <v>0</v>
      </c>
      <c r="X286" s="7">
        <v>0</v>
      </c>
      <c r="Y286" s="7">
        <v>0</v>
      </c>
      <c r="AB286" s="7"/>
      <c r="AC286" s="7"/>
      <c r="AD286" s="7"/>
      <c r="AE286" s="7"/>
      <c r="AF286" s="7"/>
      <c r="AG286" s="7"/>
      <c r="AH286" s="7"/>
      <c r="AI286" s="7">
        <v>0</v>
      </c>
    </row>
    <row r="287" spans="1:35">
      <c r="A287" s="5">
        <v>2020</v>
      </c>
      <c r="B287" s="2" t="s">
        <v>755</v>
      </c>
      <c r="C287" s="2" t="s">
        <v>747</v>
      </c>
      <c r="D287" s="2" t="s">
        <v>681</v>
      </c>
      <c r="E287" s="2">
        <v>3220597</v>
      </c>
      <c r="F287" s="2">
        <v>0</v>
      </c>
      <c r="G287" s="2">
        <v>16938275</v>
      </c>
      <c r="H287" s="2">
        <v>0</v>
      </c>
      <c r="I287" s="2">
        <v>0</v>
      </c>
      <c r="J287" s="2">
        <v>0</v>
      </c>
      <c r="K287" s="2">
        <v>0</v>
      </c>
      <c r="L287" s="2">
        <v>0</v>
      </c>
      <c r="M287" s="2">
        <v>0</v>
      </c>
      <c r="N287" s="2">
        <v>0</v>
      </c>
      <c r="O287" s="2">
        <v>0</v>
      </c>
      <c r="P287" s="2">
        <v>0</v>
      </c>
      <c r="Q287" s="2">
        <v>0</v>
      </c>
      <c r="R287" s="2">
        <v>0</v>
      </c>
      <c r="S287" s="2"/>
      <c r="T287" s="2">
        <v>0</v>
      </c>
      <c r="U287" s="7">
        <v>0</v>
      </c>
      <c r="V287" s="7">
        <v>0</v>
      </c>
      <c r="W287" s="7">
        <v>0</v>
      </c>
      <c r="X287" s="7">
        <v>0</v>
      </c>
      <c r="Y287" s="7">
        <v>0</v>
      </c>
      <c r="AB287" s="7"/>
      <c r="AC287" s="7"/>
      <c r="AD287" s="7"/>
      <c r="AE287" s="7"/>
      <c r="AF287" s="7"/>
      <c r="AG287" s="7"/>
      <c r="AH287" s="7"/>
      <c r="AI287" s="7">
        <v>0</v>
      </c>
    </row>
    <row r="288" spans="1:35">
      <c r="A288" s="5">
        <v>2020</v>
      </c>
      <c r="B288" s="2" t="s">
        <v>755</v>
      </c>
      <c r="C288" s="2" t="s">
        <v>748</v>
      </c>
      <c r="D288" s="2" t="s">
        <v>681</v>
      </c>
      <c r="E288" s="2">
        <v>6915816</v>
      </c>
      <c r="F288" s="2">
        <v>0</v>
      </c>
      <c r="G288" s="2">
        <v>6421769</v>
      </c>
      <c r="H288" s="2">
        <v>0</v>
      </c>
      <c r="I288" s="2">
        <v>0</v>
      </c>
      <c r="J288" s="2">
        <v>0</v>
      </c>
      <c r="K288" s="2">
        <v>0</v>
      </c>
      <c r="L288" s="2">
        <v>0</v>
      </c>
      <c r="M288" s="2">
        <v>0</v>
      </c>
      <c r="N288" s="2">
        <v>0</v>
      </c>
      <c r="O288" s="2">
        <v>0</v>
      </c>
      <c r="P288" s="2">
        <v>0</v>
      </c>
      <c r="Q288" s="2">
        <v>0</v>
      </c>
      <c r="R288" s="2">
        <v>0</v>
      </c>
      <c r="S288" s="2"/>
      <c r="T288" s="2">
        <v>0</v>
      </c>
      <c r="U288" s="7">
        <v>0</v>
      </c>
      <c r="V288" s="7">
        <v>0</v>
      </c>
      <c r="W288" s="7">
        <v>0</v>
      </c>
      <c r="X288" s="7">
        <v>0</v>
      </c>
      <c r="Y288" s="7">
        <v>0</v>
      </c>
      <c r="AB288" s="7"/>
      <c r="AC288" s="7"/>
      <c r="AD288" s="7"/>
      <c r="AE288" s="7"/>
      <c r="AF288" s="7"/>
      <c r="AG288" s="7"/>
      <c r="AH288" s="7"/>
      <c r="AI288" s="7">
        <v>0</v>
      </c>
    </row>
    <row r="289" spans="1:35">
      <c r="A289" s="5">
        <v>2020</v>
      </c>
      <c r="B289" s="2" t="s">
        <v>755</v>
      </c>
      <c r="C289" s="2" t="s">
        <v>749</v>
      </c>
      <c r="D289" s="2" t="s">
        <v>681</v>
      </c>
      <c r="E289" s="2">
        <v>5999881</v>
      </c>
      <c r="F289" s="2">
        <v>0</v>
      </c>
      <c r="G289" s="2">
        <v>14442783</v>
      </c>
      <c r="H289" s="2">
        <v>0</v>
      </c>
      <c r="I289" s="2">
        <v>0</v>
      </c>
      <c r="J289" s="2">
        <v>0</v>
      </c>
      <c r="K289" s="2">
        <v>0</v>
      </c>
      <c r="L289" s="2">
        <v>0</v>
      </c>
      <c r="M289" s="2">
        <v>0</v>
      </c>
      <c r="N289" s="2">
        <v>0</v>
      </c>
      <c r="O289" s="2">
        <v>0</v>
      </c>
      <c r="P289" s="2">
        <v>0</v>
      </c>
      <c r="Q289" s="2">
        <v>0</v>
      </c>
      <c r="R289" s="2">
        <v>0</v>
      </c>
      <c r="S289" s="2"/>
      <c r="T289" s="2">
        <v>0</v>
      </c>
      <c r="U289" s="7">
        <v>0</v>
      </c>
      <c r="V289" s="7">
        <v>0</v>
      </c>
      <c r="W289" s="7">
        <v>0</v>
      </c>
      <c r="X289" s="7">
        <v>0</v>
      </c>
      <c r="Y289" s="7">
        <v>0</v>
      </c>
      <c r="AB289" s="7"/>
      <c r="AC289" s="7"/>
      <c r="AD289" s="7"/>
      <c r="AE289" s="7"/>
      <c r="AF289" s="7"/>
      <c r="AG289" s="7"/>
      <c r="AH289" s="7"/>
      <c r="AI289" s="7">
        <v>0</v>
      </c>
    </row>
    <row r="290" spans="1:35">
      <c r="A290" s="5">
        <v>2020</v>
      </c>
      <c r="B290" s="2" t="s">
        <v>755</v>
      </c>
      <c r="C290" s="2" t="s">
        <v>750</v>
      </c>
      <c r="D290" s="2" t="s">
        <v>681</v>
      </c>
      <c r="E290" s="2">
        <v>4379943</v>
      </c>
      <c r="F290" s="2">
        <v>0</v>
      </c>
      <c r="G290" s="2">
        <v>14501527</v>
      </c>
      <c r="H290" s="2">
        <v>0</v>
      </c>
      <c r="I290" s="2">
        <v>0</v>
      </c>
      <c r="J290" s="2">
        <v>0</v>
      </c>
      <c r="K290" s="2">
        <v>0</v>
      </c>
      <c r="L290" s="2">
        <v>0</v>
      </c>
      <c r="M290" s="2">
        <v>0</v>
      </c>
      <c r="N290" s="2">
        <v>0</v>
      </c>
      <c r="O290" s="2">
        <v>0</v>
      </c>
      <c r="P290" s="2">
        <v>0</v>
      </c>
      <c r="Q290" s="2">
        <v>0</v>
      </c>
      <c r="R290" s="2">
        <v>0</v>
      </c>
      <c r="S290" s="2"/>
      <c r="T290" s="2">
        <v>0</v>
      </c>
      <c r="U290" s="7">
        <v>0</v>
      </c>
      <c r="V290" s="7">
        <v>0</v>
      </c>
      <c r="W290" s="7">
        <v>0</v>
      </c>
      <c r="X290" s="7">
        <v>0</v>
      </c>
      <c r="Y290" s="7">
        <v>0</v>
      </c>
      <c r="AB290" s="7"/>
      <c r="AC290" s="7"/>
      <c r="AD290" s="7"/>
      <c r="AE290" s="7"/>
      <c r="AF290" s="7"/>
      <c r="AG290" s="7"/>
      <c r="AH290" s="7"/>
      <c r="AI290" s="7">
        <v>0</v>
      </c>
    </row>
    <row r="291" spans="1:35">
      <c r="A291" s="5">
        <v>2020</v>
      </c>
      <c r="B291" s="2" t="s">
        <v>755</v>
      </c>
      <c r="C291" s="2" t="s">
        <v>751</v>
      </c>
      <c r="D291" s="2" t="s">
        <v>681</v>
      </c>
      <c r="E291" s="2">
        <v>2514138</v>
      </c>
      <c r="F291" s="2">
        <v>2500000</v>
      </c>
      <c r="G291" s="2">
        <v>11541014</v>
      </c>
      <c r="H291" s="2">
        <v>0</v>
      </c>
      <c r="I291" s="2">
        <v>0</v>
      </c>
      <c r="J291" s="2">
        <v>0</v>
      </c>
      <c r="K291" s="2">
        <v>0</v>
      </c>
      <c r="L291" s="2">
        <v>0</v>
      </c>
      <c r="M291" s="2">
        <v>0</v>
      </c>
      <c r="N291" s="2">
        <v>0</v>
      </c>
      <c r="O291" s="2">
        <v>0</v>
      </c>
      <c r="P291" s="2">
        <v>0</v>
      </c>
      <c r="Q291" s="2">
        <v>0</v>
      </c>
      <c r="R291" s="2">
        <v>0</v>
      </c>
      <c r="S291" s="2"/>
      <c r="T291" s="2">
        <v>0</v>
      </c>
      <c r="U291" s="7">
        <v>0</v>
      </c>
      <c r="V291" s="7">
        <v>0</v>
      </c>
      <c r="W291" s="7">
        <v>0</v>
      </c>
      <c r="X291" s="7">
        <v>0</v>
      </c>
      <c r="Y291" s="7">
        <v>0</v>
      </c>
      <c r="AB291" s="7"/>
      <c r="AC291" s="7"/>
      <c r="AD291" s="7"/>
      <c r="AE291" s="7"/>
      <c r="AF291" s="7"/>
      <c r="AG291" s="7"/>
      <c r="AH291" s="7"/>
      <c r="AI291" s="7">
        <v>0</v>
      </c>
    </row>
    <row r="292" spans="1:35">
      <c r="A292" s="5">
        <v>2020</v>
      </c>
      <c r="B292" s="2" t="s">
        <v>724</v>
      </c>
      <c r="C292" s="2" t="s">
        <v>726</v>
      </c>
      <c r="D292" s="2" t="s">
        <v>682</v>
      </c>
      <c r="E292" s="2">
        <v>0</v>
      </c>
      <c r="F292" s="2">
        <v>0</v>
      </c>
      <c r="G292" s="2">
        <v>0</v>
      </c>
      <c r="H292" s="2">
        <v>0</v>
      </c>
      <c r="I292" s="2">
        <v>0</v>
      </c>
      <c r="J292" s="2">
        <v>0</v>
      </c>
      <c r="K292" s="2">
        <v>0</v>
      </c>
      <c r="L292" s="2">
        <v>0</v>
      </c>
      <c r="M292" s="2">
        <v>0</v>
      </c>
      <c r="N292" s="2">
        <v>0</v>
      </c>
      <c r="O292" s="2">
        <v>0</v>
      </c>
      <c r="P292" s="2">
        <v>0</v>
      </c>
      <c r="Q292" s="2">
        <v>0</v>
      </c>
      <c r="R292" s="2">
        <v>0</v>
      </c>
      <c r="S292" s="2"/>
      <c r="T292" s="2">
        <v>0</v>
      </c>
      <c r="U292" s="7">
        <v>0</v>
      </c>
      <c r="V292" s="7">
        <v>0</v>
      </c>
      <c r="W292" s="7">
        <v>0</v>
      </c>
      <c r="X292" s="7">
        <v>0</v>
      </c>
      <c r="Y292" s="7">
        <v>0</v>
      </c>
      <c r="AB292" s="7"/>
      <c r="AC292" s="7"/>
      <c r="AD292" s="7"/>
      <c r="AE292" s="7"/>
      <c r="AF292" s="7"/>
      <c r="AG292" s="7"/>
      <c r="AH292" s="7"/>
      <c r="AI292" s="7">
        <v>0</v>
      </c>
    </row>
    <row r="293" spans="1:35">
      <c r="A293" s="5">
        <v>2020</v>
      </c>
      <c r="B293" s="2" t="s">
        <v>724</v>
      </c>
      <c r="C293" s="2" t="s">
        <v>727</v>
      </c>
      <c r="D293" s="2" t="s">
        <v>682</v>
      </c>
      <c r="E293" s="2">
        <v>0</v>
      </c>
      <c r="F293" s="2">
        <v>0</v>
      </c>
      <c r="G293" s="2">
        <v>0</v>
      </c>
      <c r="H293" s="2">
        <v>0</v>
      </c>
      <c r="I293" s="2">
        <v>0</v>
      </c>
      <c r="J293" s="2">
        <v>0</v>
      </c>
      <c r="K293" s="2">
        <v>0</v>
      </c>
      <c r="L293" s="2">
        <v>0</v>
      </c>
      <c r="M293" s="2">
        <v>0</v>
      </c>
      <c r="N293" s="2">
        <v>0</v>
      </c>
      <c r="O293" s="2">
        <v>0</v>
      </c>
      <c r="P293" s="2">
        <v>0</v>
      </c>
      <c r="Q293" s="2">
        <v>0</v>
      </c>
      <c r="R293" s="2">
        <v>0</v>
      </c>
      <c r="S293" s="2"/>
      <c r="T293" s="2">
        <v>0</v>
      </c>
      <c r="U293" s="7">
        <v>0</v>
      </c>
      <c r="V293" s="7">
        <v>0</v>
      </c>
      <c r="W293" s="7">
        <v>0</v>
      </c>
      <c r="X293" s="7">
        <v>0</v>
      </c>
      <c r="Y293" s="7">
        <v>0</v>
      </c>
      <c r="AB293" s="7"/>
      <c r="AC293" s="7"/>
      <c r="AD293" s="7"/>
      <c r="AE293" s="7"/>
      <c r="AF293" s="7"/>
      <c r="AG293" s="7"/>
      <c r="AH293" s="7"/>
      <c r="AI293" s="7">
        <v>0</v>
      </c>
    </row>
    <row r="294" spans="1:35">
      <c r="A294" s="5">
        <v>2020</v>
      </c>
      <c r="B294" s="2" t="s">
        <v>724</v>
      </c>
      <c r="C294" s="2" t="s">
        <v>728</v>
      </c>
      <c r="D294" s="2" t="s">
        <v>682</v>
      </c>
      <c r="E294" s="2">
        <v>0</v>
      </c>
      <c r="F294" s="2">
        <v>0</v>
      </c>
      <c r="G294" s="2">
        <v>0</v>
      </c>
      <c r="H294" s="2">
        <v>0</v>
      </c>
      <c r="I294" s="2">
        <v>0</v>
      </c>
      <c r="J294" s="2">
        <v>0</v>
      </c>
      <c r="K294" s="2">
        <v>0</v>
      </c>
      <c r="L294" s="2">
        <v>0</v>
      </c>
      <c r="M294" s="2">
        <v>0</v>
      </c>
      <c r="N294" s="2">
        <v>0</v>
      </c>
      <c r="O294" s="2">
        <v>0</v>
      </c>
      <c r="P294" s="2">
        <v>0</v>
      </c>
      <c r="Q294" s="2">
        <v>0</v>
      </c>
      <c r="R294" s="2">
        <v>0</v>
      </c>
      <c r="S294" s="2"/>
      <c r="T294" s="2">
        <v>0</v>
      </c>
      <c r="U294" s="7">
        <v>0</v>
      </c>
      <c r="V294" s="7">
        <v>0</v>
      </c>
      <c r="W294" s="7">
        <v>0</v>
      </c>
      <c r="X294" s="7">
        <v>0</v>
      </c>
      <c r="Y294" s="7">
        <v>0</v>
      </c>
      <c r="AB294" s="7"/>
      <c r="AC294" s="7"/>
      <c r="AD294" s="7"/>
      <c r="AE294" s="7"/>
      <c r="AF294" s="7"/>
      <c r="AG294" s="7"/>
      <c r="AH294" s="7"/>
      <c r="AI294" s="7">
        <v>0</v>
      </c>
    </row>
    <row r="295" spans="1:35">
      <c r="A295" s="5">
        <v>2020</v>
      </c>
      <c r="B295" s="2" t="s">
        <v>724</v>
      </c>
      <c r="C295" s="2" t="s">
        <v>729</v>
      </c>
      <c r="D295" s="2" t="s">
        <v>682</v>
      </c>
      <c r="E295" s="2">
        <v>0</v>
      </c>
      <c r="F295" s="2">
        <v>0</v>
      </c>
      <c r="G295" s="2">
        <v>0</v>
      </c>
      <c r="H295" s="2">
        <v>0</v>
      </c>
      <c r="I295" s="2">
        <v>0</v>
      </c>
      <c r="J295" s="2">
        <v>0</v>
      </c>
      <c r="K295" s="2">
        <v>0</v>
      </c>
      <c r="L295" s="2">
        <v>0</v>
      </c>
      <c r="M295" s="2">
        <v>0</v>
      </c>
      <c r="N295" s="2">
        <v>0</v>
      </c>
      <c r="O295" s="2">
        <v>0</v>
      </c>
      <c r="P295" s="2">
        <v>0</v>
      </c>
      <c r="Q295" s="2">
        <v>0</v>
      </c>
      <c r="R295" s="2">
        <v>0</v>
      </c>
      <c r="S295" s="2"/>
      <c r="T295" s="2">
        <v>0</v>
      </c>
      <c r="U295" s="7">
        <v>0</v>
      </c>
      <c r="V295" s="7">
        <v>0</v>
      </c>
      <c r="W295" s="7">
        <v>0</v>
      </c>
      <c r="X295" s="7">
        <v>0</v>
      </c>
      <c r="Y295" s="7">
        <v>0</v>
      </c>
      <c r="AB295" s="7"/>
      <c r="AC295" s="7"/>
      <c r="AD295" s="7"/>
      <c r="AE295" s="7"/>
      <c r="AF295" s="7"/>
      <c r="AG295" s="7"/>
      <c r="AH295" s="7"/>
      <c r="AI295" s="7">
        <v>0</v>
      </c>
    </row>
    <row r="296" spans="1:35">
      <c r="A296" s="5">
        <v>2020</v>
      </c>
      <c r="B296" s="2" t="s">
        <v>724</v>
      </c>
      <c r="C296" s="2" t="s">
        <v>730</v>
      </c>
      <c r="D296" s="2" t="s">
        <v>682</v>
      </c>
      <c r="E296" s="2">
        <v>0</v>
      </c>
      <c r="F296" s="2">
        <v>0</v>
      </c>
      <c r="G296" s="2">
        <v>0</v>
      </c>
      <c r="H296" s="2">
        <v>0</v>
      </c>
      <c r="I296" s="2">
        <v>0</v>
      </c>
      <c r="J296" s="2">
        <v>0</v>
      </c>
      <c r="K296" s="2">
        <v>0</v>
      </c>
      <c r="L296" s="2">
        <v>0</v>
      </c>
      <c r="M296" s="2">
        <v>0</v>
      </c>
      <c r="N296" s="2">
        <v>0</v>
      </c>
      <c r="O296" s="2">
        <v>0</v>
      </c>
      <c r="P296" s="2">
        <v>0</v>
      </c>
      <c r="Q296" s="2">
        <v>0</v>
      </c>
      <c r="R296" s="2">
        <v>0</v>
      </c>
      <c r="S296" s="2"/>
      <c r="T296" s="2">
        <v>0</v>
      </c>
      <c r="U296" s="7">
        <v>0</v>
      </c>
      <c r="V296" s="7">
        <v>0</v>
      </c>
      <c r="W296" s="7">
        <v>0</v>
      </c>
      <c r="X296" s="7">
        <v>0</v>
      </c>
      <c r="Y296" s="7">
        <v>0</v>
      </c>
      <c r="AB296" s="7"/>
      <c r="AC296" s="7"/>
      <c r="AD296" s="7"/>
      <c r="AE296" s="7"/>
      <c r="AF296" s="7"/>
      <c r="AG296" s="7"/>
      <c r="AH296" s="7"/>
      <c r="AI296" s="7">
        <v>0</v>
      </c>
    </row>
    <row r="297" spans="1:35">
      <c r="A297" s="5">
        <v>2020</v>
      </c>
      <c r="B297" s="2" t="s">
        <v>724</v>
      </c>
      <c r="C297" s="2" t="s">
        <v>731</v>
      </c>
      <c r="D297" s="2" t="s">
        <v>682</v>
      </c>
      <c r="E297" s="2">
        <v>0</v>
      </c>
      <c r="F297" s="2">
        <v>0</v>
      </c>
      <c r="G297" s="2">
        <v>0</v>
      </c>
      <c r="H297" s="2">
        <v>0</v>
      </c>
      <c r="I297" s="2">
        <v>0</v>
      </c>
      <c r="J297" s="2">
        <v>0</v>
      </c>
      <c r="K297" s="2">
        <v>0</v>
      </c>
      <c r="L297" s="2">
        <v>0</v>
      </c>
      <c r="M297" s="2">
        <v>0</v>
      </c>
      <c r="N297" s="2">
        <v>0</v>
      </c>
      <c r="O297" s="2">
        <v>0</v>
      </c>
      <c r="P297" s="2">
        <v>0</v>
      </c>
      <c r="Q297" s="2">
        <v>0</v>
      </c>
      <c r="R297" s="2">
        <v>0</v>
      </c>
      <c r="S297" s="2"/>
      <c r="T297" s="2">
        <v>0</v>
      </c>
      <c r="U297" s="7">
        <v>0</v>
      </c>
      <c r="V297" s="7">
        <v>0</v>
      </c>
      <c r="W297" s="7">
        <v>0</v>
      </c>
      <c r="X297" s="7">
        <v>0</v>
      </c>
      <c r="Y297" s="7">
        <v>0</v>
      </c>
      <c r="AB297" s="7"/>
      <c r="AC297" s="7"/>
      <c r="AD297" s="7"/>
      <c r="AE297" s="7"/>
      <c r="AF297" s="7"/>
      <c r="AG297" s="7"/>
      <c r="AH297" s="7"/>
      <c r="AI297" s="7">
        <v>0</v>
      </c>
    </row>
    <row r="298" spans="1:35">
      <c r="A298" s="5">
        <v>2020</v>
      </c>
      <c r="B298" s="2" t="s">
        <v>724</v>
      </c>
      <c r="C298" s="2" t="s">
        <v>732</v>
      </c>
      <c r="D298" s="2" t="s">
        <v>682</v>
      </c>
      <c r="E298" s="2">
        <v>0</v>
      </c>
      <c r="F298" s="2">
        <v>0</v>
      </c>
      <c r="G298" s="2">
        <v>0</v>
      </c>
      <c r="H298" s="2">
        <v>0</v>
      </c>
      <c r="I298" s="2">
        <v>0</v>
      </c>
      <c r="J298" s="2">
        <v>0</v>
      </c>
      <c r="K298" s="2">
        <v>0</v>
      </c>
      <c r="L298" s="2">
        <v>0</v>
      </c>
      <c r="M298" s="2">
        <v>0</v>
      </c>
      <c r="N298" s="2">
        <v>0</v>
      </c>
      <c r="O298" s="2">
        <v>0</v>
      </c>
      <c r="P298" s="2">
        <v>0</v>
      </c>
      <c r="Q298" s="2">
        <v>0</v>
      </c>
      <c r="R298" s="2">
        <v>0</v>
      </c>
      <c r="S298" s="2"/>
      <c r="T298" s="2">
        <v>0</v>
      </c>
      <c r="U298" s="7">
        <v>0</v>
      </c>
      <c r="V298" s="7">
        <v>0</v>
      </c>
      <c r="W298" s="7">
        <v>0</v>
      </c>
      <c r="X298" s="7">
        <v>0</v>
      </c>
      <c r="Y298" s="7">
        <v>0</v>
      </c>
      <c r="AB298" s="7"/>
      <c r="AC298" s="7"/>
      <c r="AD298" s="7"/>
      <c r="AE298" s="7"/>
      <c r="AF298" s="7"/>
      <c r="AG298" s="7"/>
      <c r="AH298" s="7"/>
      <c r="AI298" s="7">
        <v>0</v>
      </c>
    </row>
    <row r="299" spans="1:35">
      <c r="A299" s="5">
        <v>2020</v>
      </c>
      <c r="B299" s="2" t="s">
        <v>724</v>
      </c>
      <c r="C299" s="2" t="s">
        <v>733</v>
      </c>
      <c r="D299" s="2" t="s">
        <v>682</v>
      </c>
      <c r="E299" s="2">
        <v>0</v>
      </c>
      <c r="F299" s="2">
        <v>0</v>
      </c>
      <c r="G299" s="2">
        <v>0</v>
      </c>
      <c r="H299" s="2">
        <v>0</v>
      </c>
      <c r="I299" s="2">
        <v>0</v>
      </c>
      <c r="J299" s="2">
        <v>0</v>
      </c>
      <c r="K299" s="2">
        <v>0</v>
      </c>
      <c r="L299" s="2">
        <v>0</v>
      </c>
      <c r="M299" s="2">
        <v>0</v>
      </c>
      <c r="N299" s="2">
        <v>0</v>
      </c>
      <c r="O299" s="2">
        <v>0</v>
      </c>
      <c r="P299" s="2">
        <v>0</v>
      </c>
      <c r="Q299" s="2">
        <v>0</v>
      </c>
      <c r="R299" s="2">
        <v>0</v>
      </c>
      <c r="S299" s="2"/>
      <c r="T299" s="2">
        <v>0</v>
      </c>
      <c r="U299" s="7">
        <v>0</v>
      </c>
      <c r="V299" s="7">
        <v>0</v>
      </c>
      <c r="W299" s="7">
        <v>0</v>
      </c>
      <c r="X299" s="7">
        <v>0</v>
      </c>
      <c r="Y299" s="7">
        <v>0</v>
      </c>
      <c r="AB299" s="7"/>
      <c r="AC299" s="7"/>
      <c r="AD299" s="7"/>
      <c r="AE299" s="7"/>
      <c r="AF299" s="7"/>
      <c r="AG299" s="7"/>
      <c r="AH299" s="7"/>
      <c r="AI299" s="7">
        <v>0</v>
      </c>
    </row>
    <row r="300" spans="1:35">
      <c r="A300" s="5">
        <v>2020</v>
      </c>
      <c r="B300" s="2" t="s">
        <v>754</v>
      </c>
      <c r="C300" s="2" t="s">
        <v>752</v>
      </c>
      <c r="D300" s="2" t="s">
        <v>682</v>
      </c>
      <c r="E300" s="2">
        <v>0</v>
      </c>
      <c r="F300" s="2">
        <v>0</v>
      </c>
      <c r="G300" s="2">
        <v>0</v>
      </c>
      <c r="H300" s="2">
        <v>0</v>
      </c>
      <c r="I300" s="2">
        <v>0</v>
      </c>
      <c r="J300" s="2">
        <v>0</v>
      </c>
      <c r="K300" s="2">
        <v>0</v>
      </c>
      <c r="L300" s="2">
        <v>0</v>
      </c>
      <c r="M300" s="2">
        <v>0</v>
      </c>
      <c r="N300" s="2">
        <v>0</v>
      </c>
      <c r="O300" s="2">
        <v>0</v>
      </c>
      <c r="P300" s="2">
        <v>0</v>
      </c>
      <c r="Q300" s="2">
        <v>0</v>
      </c>
      <c r="R300" s="2">
        <v>0</v>
      </c>
      <c r="S300" s="2"/>
      <c r="T300" s="2">
        <v>0</v>
      </c>
      <c r="U300" s="7">
        <v>0</v>
      </c>
      <c r="V300" s="7">
        <v>0</v>
      </c>
      <c r="W300" s="7">
        <v>0</v>
      </c>
      <c r="X300" s="7">
        <v>0</v>
      </c>
      <c r="Y300" s="7">
        <v>0</v>
      </c>
      <c r="AB300" s="7"/>
      <c r="AC300" s="7"/>
      <c r="AD300" s="7"/>
      <c r="AE300" s="7"/>
      <c r="AF300" s="7"/>
      <c r="AG300" s="7"/>
      <c r="AH300" s="7"/>
      <c r="AI300" s="7">
        <v>0</v>
      </c>
    </row>
    <row r="301" spans="1:35">
      <c r="A301" s="5">
        <v>2020</v>
      </c>
      <c r="B301" s="2" t="s">
        <v>754</v>
      </c>
      <c r="C301" s="2" t="s">
        <v>549</v>
      </c>
      <c r="D301" s="2" t="s">
        <v>682</v>
      </c>
      <c r="E301" s="2">
        <v>0</v>
      </c>
      <c r="F301" s="2">
        <v>0</v>
      </c>
      <c r="G301" s="2">
        <v>0</v>
      </c>
      <c r="H301" s="2">
        <v>0</v>
      </c>
      <c r="I301" s="2">
        <v>0</v>
      </c>
      <c r="J301" s="2">
        <v>0</v>
      </c>
      <c r="K301" s="2">
        <v>0</v>
      </c>
      <c r="L301" s="2">
        <v>0</v>
      </c>
      <c r="M301" s="2">
        <v>0</v>
      </c>
      <c r="N301" s="2">
        <v>0</v>
      </c>
      <c r="O301" s="2">
        <v>0</v>
      </c>
      <c r="P301" s="2">
        <v>0</v>
      </c>
      <c r="Q301" s="2">
        <v>0</v>
      </c>
      <c r="R301" s="2">
        <v>0</v>
      </c>
      <c r="S301" s="2"/>
      <c r="T301" s="2">
        <v>0</v>
      </c>
      <c r="U301" s="7">
        <v>0</v>
      </c>
      <c r="V301" s="7">
        <v>0</v>
      </c>
      <c r="W301" s="7">
        <v>0</v>
      </c>
      <c r="X301" s="7">
        <v>0</v>
      </c>
      <c r="Y301" s="7">
        <v>0</v>
      </c>
      <c r="AB301" s="7"/>
      <c r="AC301" s="7"/>
      <c r="AD301" s="7"/>
      <c r="AE301" s="7"/>
      <c r="AF301" s="7"/>
      <c r="AG301" s="7"/>
      <c r="AH301" s="7"/>
      <c r="AI301" s="7">
        <v>0</v>
      </c>
    </row>
    <row r="302" spans="1:35">
      <c r="A302" s="5">
        <v>2020</v>
      </c>
      <c r="B302" s="2" t="s">
        <v>754</v>
      </c>
      <c r="C302" s="2" t="s">
        <v>734</v>
      </c>
      <c r="D302" s="2" t="s">
        <v>682</v>
      </c>
      <c r="E302" s="2">
        <v>0</v>
      </c>
      <c r="F302" s="2">
        <v>0</v>
      </c>
      <c r="G302" s="2">
        <v>0</v>
      </c>
      <c r="H302" s="2">
        <v>0</v>
      </c>
      <c r="I302" s="2">
        <v>0</v>
      </c>
      <c r="J302" s="2">
        <v>0</v>
      </c>
      <c r="K302" s="2">
        <v>0</v>
      </c>
      <c r="L302" s="2">
        <v>0</v>
      </c>
      <c r="M302" s="2">
        <v>0</v>
      </c>
      <c r="N302" s="2">
        <v>0</v>
      </c>
      <c r="O302" s="2">
        <v>0</v>
      </c>
      <c r="P302" s="2">
        <v>0</v>
      </c>
      <c r="Q302" s="2">
        <v>0</v>
      </c>
      <c r="R302" s="2">
        <v>0</v>
      </c>
      <c r="S302" s="2"/>
      <c r="T302" s="2">
        <v>0</v>
      </c>
      <c r="U302" s="7">
        <v>0</v>
      </c>
      <c r="V302" s="7">
        <v>0</v>
      </c>
      <c r="W302" s="7">
        <v>0</v>
      </c>
      <c r="X302" s="7">
        <v>0</v>
      </c>
      <c r="Y302" s="7">
        <v>0</v>
      </c>
      <c r="AB302" s="7"/>
      <c r="AC302" s="7"/>
      <c r="AD302" s="7"/>
      <c r="AE302" s="7"/>
      <c r="AF302" s="7"/>
      <c r="AG302" s="7"/>
      <c r="AH302" s="7"/>
      <c r="AI302" s="7">
        <v>0</v>
      </c>
    </row>
    <row r="303" spans="1:35">
      <c r="A303" s="5">
        <v>2020</v>
      </c>
      <c r="B303" s="2" t="s">
        <v>754</v>
      </c>
      <c r="C303" s="2" t="s">
        <v>735</v>
      </c>
      <c r="D303" s="2" t="s">
        <v>682</v>
      </c>
      <c r="E303" s="2">
        <v>0</v>
      </c>
      <c r="F303" s="2">
        <v>0</v>
      </c>
      <c r="G303" s="2">
        <v>0</v>
      </c>
      <c r="H303" s="2">
        <v>0</v>
      </c>
      <c r="I303" s="2">
        <v>0</v>
      </c>
      <c r="J303" s="2">
        <v>0</v>
      </c>
      <c r="K303" s="2">
        <v>0</v>
      </c>
      <c r="L303" s="2">
        <v>0</v>
      </c>
      <c r="M303" s="2">
        <v>0</v>
      </c>
      <c r="N303" s="2">
        <v>0</v>
      </c>
      <c r="O303" s="2">
        <v>0</v>
      </c>
      <c r="P303" s="2">
        <v>0</v>
      </c>
      <c r="Q303" s="2">
        <v>0</v>
      </c>
      <c r="R303" s="2">
        <v>0</v>
      </c>
      <c r="S303" s="2"/>
      <c r="T303" s="2">
        <v>0</v>
      </c>
      <c r="U303" s="7">
        <v>0</v>
      </c>
      <c r="V303" s="7">
        <v>0</v>
      </c>
      <c r="W303" s="7">
        <v>0</v>
      </c>
      <c r="X303" s="7">
        <v>0</v>
      </c>
      <c r="Y303" s="7">
        <v>0</v>
      </c>
      <c r="AB303" s="7"/>
      <c r="AC303" s="7"/>
      <c r="AD303" s="7"/>
      <c r="AE303" s="7"/>
      <c r="AF303" s="7"/>
      <c r="AG303" s="7"/>
      <c r="AH303" s="7"/>
      <c r="AI303" s="7">
        <v>0</v>
      </c>
    </row>
    <row r="304" spans="1:35">
      <c r="A304" s="5">
        <v>2020</v>
      </c>
      <c r="B304" s="2" t="s">
        <v>754</v>
      </c>
      <c r="C304" s="2" t="s">
        <v>736</v>
      </c>
      <c r="D304" s="2" t="s">
        <v>682</v>
      </c>
      <c r="E304" s="2">
        <v>0</v>
      </c>
      <c r="F304" s="2">
        <v>0</v>
      </c>
      <c r="G304" s="2">
        <v>0</v>
      </c>
      <c r="H304" s="2">
        <v>0</v>
      </c>
      <c r="I304" s="2">
        <v>0</v>
      </c>
      <c r="J304" s="2">
        <v>0</v>
      </c>
      <c r="K304" s="2">
        <v>0</v>
      </c>
      <c r="L304" s="2">
        <v>0</v>
      </c>
      <c r="M304" s="2">
        <v>0</v>
      </c>
      <c r="N304" s="2">
        <v>0</v>
      </c>
      <c r="O304" s="2">
        <v>0</v>
      </c>
      <c r="P304" s="2">
        <v>0</v>
      </c>
      <c r="Q304" s="2">
        <v>0</v>
      </c>
      <c r="R304" s="2">
        <v>0</v>
      </c>
      <c r="S304" s="2"/>
      <c r="T304" s="2">
        <v>0</v>
      </c>
      <c r="U304" s="7">
        <v>0</v>
      </c>
      <c r="V304" s="7">
        <v>0</v>
      </c>
      <c r="W304" s="7">
        <v>0</v>
      </c>
      <c r="X304" s="7">
        <v>0</v>
      </c>
      <c r="Y304" s="7">
        <v>0</v>
      </c>
      <c r="AB304" s="7"/>
      <c r="AC304" s="7"/>
      <c r="AD304" s="7"/>
      <c r="AE304" s="7"/>
      <c r="AF304" s="7"/>
      <c r="AG304" s="7"/>
      <c r="AH304" s="7"/>
      <c r="AI304" s="7">
        <v>0</v>
      </c>
    </row>
    <row r="305" spans="1:35">
      <c r="A305" s="5">
        <v>2020</v>
      </c>
      <c r="B305" s="2" t="s">
        <v>754</v>
      </c>
      <c r="C305" s="2" t="s">
        <v>753</v>
      </c>
      <c r="D305" s="2" t="s">
        <v>682</v>
      </c>
      <c r="E305" s="2">
        <v>0</v>
      </c>
      <c r="F305" s="2">
        <v>0</v>
      </c>
      <c r="G305" s="2">
        <v>0</v>
      </c>
      <c r="H305" s="2">
        <v>0</v>
      </c>
      <c r="I305" s="2">
        <v>0</v>
      </c>
      <c r="J305" s="2">
        <v>0</v>
      </c>
      <c r="K305" s="2">
        <v>0</v>
      </c>
      <c r="L305" s="2">
        <v>0</v>
      </c>
      <c r="M305" s="2">
        <v>0</v>
      </c>
      <c r="N305" s="2">
        <v>0</v>
      </c>
      <c r="O305" s="2">
        <v>0</v>
      </c>
      <c r="P305" s="2">
        <v>0</v>
      </c>
      <c r="Q305" s="2">
        <v>0</v>
      </c>
      <c r="R305" s="2">
        <v>0</v>
      </c>
      <c r="S305" s="2"/>
      <c r="T305" s="2">
        <v>0</v>
      </c>
      <c r="U305" s="7">
        <v>0</v>
      </c>
      <c r="V305" s="7">
        <v>0</v>
      </c>
      <c r="W305" s="7">
        <v>0</v>
      </c>
      <c r="X305" s="7">
        <v>0</v>
      </c>
      <c r="Y305" s="7">
        <v>0</v>
      </c>
      <c r="AB305" s="7"/>
      <c r="AC305" s="7"/>
      <c r="AD305" s="7"/>
      <c r="AE305" s="7"/>
      <c r="AF305" s="7"/>
      <c r="AG305" s="7"/>
      <c r="AH305" s="7"/>
      <c r="AI305" s="7">
        <v>0</v>
      </c>
    </row>
    <row r="306" spans="1:35">
      <c r="A306" s="5">
        <v>2020</v>
      </c>
      <c r="B306" s="2" t="s">
        <v>754</v>
      </c>
      <c r="C306" s="2" t="s">
        <v>737</v>
      </c>
      <c r="D306" s="2" t="s">
        <v>682</v>
      </c>
      <c r="E306" s="2">
        <v>0</v>
      </c>
      <c r="F306" s="2">
        <v>0</v>
      </c>
      <c r="G306" s="2">
        <v>0</v>
      </c>
      <c r="H306" s="2">
        <v>0</v>
      </c>
      <c r="I306" s="2">
        <v>0</v>
      </c>
      <c r="J306" s="2">
        <v>0</v>
      </c>
      <c r="K306" s="2">
        <v>0</v>
      </c>
      <c r="L306" s="2">
        <v>0</v>
      </c>
      <c r="M306" s="2">
        <v>0</v>
      </c>
      <c r="N306" s="2">
        <v>0</v>
      </c>
      <c r="O306" s="2">
        <v>0</v>
      </c>
      <c r="P306" s="2">
        <v>0</v>
      </c>
      <c r="Q306" s="2">
        <v>0</v>
      </c>
      <c r="R306" s="2">
        <v>0</v>
      </c>
      <c r="S306" s="2"/>
      <c r="T306" s="2">
        <v>0</v>
      </c>
      <c r="U306" s="7">
        <v>0</v>
      </c>
      <c r="V306" s="7">
        <v>0</v>
      </c>
      <c r="W306" s="7">
        <v>0</v>
      </c>
      <c r="X306" s="7">
        <v>0</v>
      </c>
      <c r="Y306" s="7">
        <v>0</v>
      </c>
      <c r="AB306" s="7"/>
      <c r="AC306" s="7"/>
      <c r="AD306" s="7"/>
      <c r="AE306" s="7"/>
      <c r="AF306" s="7"/>
      <c r="AG306" s="7"/>
      <c r="AH306" s="7"/>
      <c r="AI306" s="7">
        <v>0</v>
      </c>
    </row>
    <row r="307" spans="1:35">
      <c r="A307" s="5">
        <v>2020</v>
      </c>
      <c r="B307" s="2" t="s">
        <v>725</v>
      </c>
      <c r="C307" s="2" t="s">
        <v>738</v>
      </c>
      <c r="D307" s="2" t="s">
        <v>682</v>
      </c>
      <c r="E307" s="2">
        <v>0</v>
      </c>
      <c r="F307" s="2">
        <v>0</v>
      </c>
      <c r="G307" s="2">
        <v>0</v>
      </c>
      <c r="H307" s="2">
        <v>0</v>
      </c>
      <c r="I307" s="2">
        <v>0</v>
      </c>
      <c r="J307" s="2">
        <v>0</v>
      </c>
      <c r="K307" s="2">
        <v>0</v>
      </c>
      <c r="L307" s="2">
        <v>0</v>
      </c>
      <c r="M307" s="2">
        <v>0</v>
      </c>
      <c r="N307" s="2">
        <v>0</v>
      </c>
      <c r="O307" s="2">
        <v>0</v>
      </c>
      <c r="P307" s="2">
        <v>0</v>
      </c>
      <c r="Q307" s="2">
        <v>0</v>
      </c>
      <c r="R307" s="2">
        <v>0</v>
      </c>
      <c r="S307" s="2"/>
      <c r="T307" s="2">
        <v>0</v>
      </c>
      <c r="U307" s="7">
        <v>0</v>
      </c>
      <c r="V307" s="7">
        <v>0</v>
      </c>
      <c r="W307" s="7">
        <v>0</v>
      </c>
      <c r="X307" s="7">
        <v>0</v>
      </c>
      <c r="Y307" s="7">
        <v>0</v>
      </c>
      <c r="AB307" s="7"/>
      <c r="AC307" s="7"/>
      <c r="AD307" s="7"/>
      <c r="AE307" s="7"/>
      <c r="AF307" s="7"/>
      <c r="AG307" s="7"/>
      <c r="AH307" s="7"/>
      <c r="AI307" s="7">
        <v>0</v>
      </c>
    </row>
    <row r="308" spans="1:35">
      <c r="A308" s="5">
        <v>2020</v>
      </c>
      <c r="B308" s="2" t="s">
        <v>725</v>
      </c>
      <c r="C308" s="2" t="s">
        <v>739</v>
      </c>
      <c r="D308" s="2" t="s">
        <v>682</v>
      </c>
      <c r="E308" s="2">
        <v>0</v>
      </c>
      <c r="F308" s="2">
        <v>0</v>
      </c>
      <c r="G308" s="2">
        <v>0</v>
      </c>
      <c r="H308" s="2">
        <v>0</v>
      </c>
      <c r="I308" s="2">
        <v>0</v>
      </c>
      <c r="J308" s="2">
        <v>0</v>
      </c>
      <c r="K308" s="2">
        <v>0</v>
      </c>
      <c r="L308" s="2">
        <v>0</v>
      </c>
      <c r="M308" s="2">
        <v>0</v>
      </c>
      <c r="N308" s="2">
        <v>0</v>
      </c>
      <c r="O308" s="2">
        <v>0</v>
      </c>
      <c r="P308" s="2">
        <v>0</v>
      </c>
      <c r="Q308" s="2">
        <v>0</v>
      </c>
      <c r="R308" s="2">
        <v>0</v>
      </c>
      <c r="S308" s="2"/>
      <c r="T308" s="2">
        <v>0</v>
      </c>
      <c r="U308" s="7">
        <v>0</v>
      </c>
      <c r="V308" s="7">
        <v>0</v>
      </c>
      <c r="W308" s="7">
        <v>0</v>
      </c>
      <c r="X308" s="7">
        <v>0</v>
      </c>
      <c r="Y308" s="7">
        <v>0</v>
      </c>
      <c r="AB308" s="7"/>
      <c r="AC308" s="7"/>
      <c r="AD308" s="7"/>
      <c r="AE308" s="7"/>
      <c r="AF308" s="7"/>
      <c r="AG308" s="7"/>
      <c r="AH308" s="7"/>
      <c r="AI308" s="7">
        <v>0</v>
      </c>
    </row>
    <row r="309" spans="1:35">
      <c r="A309" s="5">
        <v>2020</v>
      </c>
      <c r="B309" s="2" t="s">
        <v>725</v>
      </c>
      <c r="C309" s="2" t="s">
        <v>740</v>
      </c>
      <c r="D309" s="2" t="s">
        <v>682</v>
      </c>
      <c r="E309" s="2">
        <v>0</v>
      </c>
      <c r="F309" s="2">
        <v>0</v>
      </c>
      <c r="G309" s="2">
        <v>0</v>
      </c>
      <c r="H309" s="2">
        <v>0</v>
      </c>
      <c r="I309" s="2">
        <v>0</v>
      </c>
      <c r="J309" s="2">
        <v>0</v>
      </c>
      <c r="K309" s="2">
        <v>0</v>
      </c>
      <c r="L309" s="2">
        <v>0</v>
      </c>
      <c r="M309" s="2">
        <v>0</v>
      </c>
      <c r="N309" s="2">
        <v>0</v>
      </c>
      <c r="O309" s="2">
        <v>0</v>
      </c>
      <c r="P309" s="2">
        <v>0</v>
      </c>
      <c r="Q309" s="2">
        <v>0</v>
      </c>
      <c r="R309" s="2">
        <v>0</v>
      </c>
      <c r="S309" s="2"/>
      <c r="T309" s="2">
        <v>0</v>
      </c>
      <c r="U309" s="7">
        <v>0</v>
      </c>
      <c r="V309" s="7">
        <v>0</v>
      </c>
      <c r="W309" s="7">
        <v>0</v>
      </c>
      <c r="X309" s="7">
        <v>0</v>
      </c>
      <c r="Y309" s="7">
        <v>0</v>
      </c>
      <c r="AB309" s="7"/>
      <c r="AC309" s="7"/>
      <c r="AD309" s="7"/>
      <c r="AE309" s="7"/>
      <c r="AF309" s="7"/>
      <c r="AG309" s="7"/>
      <c r="AH309" s="7"/>
      <c r="AI309" s="7">
        <v>0</v>
      </c>
    </row>
    <row r="310" spans="1:35">
      <c r="A310" s="5">
        <v>2020</v>
      </c>
      <c r="B310" s="2" t="s">
        <v>725</v>
      </c>
      <c r="C310" s="2" t="s">
        <v>741</v>
      </c>
      <c r="D310" s="2" t="s">
        <v>682</v>
      </c>
      <c r="E310" s="2">
        <v>0</v>
      </c>
      <c r="F310" s="2">
        <v>0</v>
      </c>
      <c r="G310" s="2">
        <v>0</v>
      </c>
      <c r="H310" s="2">
        <v>0</v>
      </c>
      <c r="I310" s="2">
        <v>0</v>
      </c>
      <c r="J310" s="2">
        <v>0</v>
      </c>
      <c r="K310" s="2">
        <v>0</v>
      </c>
      <c r="L310" s="2">
        <v>0</v>
      </c>
      <c r="M310" s="2">
        <v>0</v>
      </c>
      <c r="N310" s="2">
        <v>0</v>
      </c>
      <c r="O310" s="2">
        <v>0</v>
      </c>
      <c r="P310" s="2">
        <v>0</v>
      </c>
      <c r="Q310" s="2">
        <v>0</v>
      </c>
      <c r="R310" s="2">
        <v>0</v>
      </c>
      <c r="S310" s="2"/>
      <c r="T310" s="2">
        <v>0</v>
      </c>
      <c r="U310" s="7">
        <v>0</v>
      </c>
      <c r="V310" s="7">
        <v>0</v>
      </c>
      <c r="W310" s="7">
        <v>0</v>
      </c>
      <c r="X310" s="7">
        <v>0</v>
      </c>
      <c r="Y310" s="7">
        <v>0</v>
      </c>
      <c r="AB310" s="7"/>
      <c r="AC310" s="7"/>
      <c r="AD310" s="7"/>
      <c r="AE310" s="7"/>
      <c r="AF310" s="7"/>
      <c r="AG310" s="7"/>
      <c r="AH310" s="7"/>
      <c r="AI310" s="7">
        <v>0</v>
      </c>
    </row>
    <row r="311" spans="1:35">
      <c r="A311" s="5">
        <v>2020</v>
      </c>
      <c r="B311" s="2" t="s">
        <v>725</v>
      </c>
      <c r="C311" s="2" t="s">
        <v>742</v>
      </c>
      <c r="D311" s="2" t="s">
        <v>682</v>
      </c>
      <c r="E311" s="2">
        <v>0</v>
      </c>
      <c r="F311" s="2">
        <v>0</v>
      </c>
      <c r="G311" s="2">
        <v>0</v>
      </c>
      <c r="H311" s="2">
        <v>0</v>
      </c>
      <c r="I311" s="2">
        <v>0</v>
      </c>
      <c r="J311" s="2">
        <v>0</v>
      </c>
      <c r="K311" s="2">
        <v>0</v>
      </c>
      <c r="L311" s="2">
        <v>0</v>
      </c>
      <c r="M311" s="2">
        <v>0</v>
      </c>
      <c r="N311" s="2">
        <v>0</v>
      </c>
      <c r="O311" s="2">
        <v>0</v>
      </c>
      <c r="P311" s="2">
        <v>0</v>
      </c>
      <c r="Q311" s="2">
        <v>0</v>
      </c>
      <c r="R311" s="2">
        <v>0</v>
      </c>
      <c r="S311" s="2"/>
      <c r="T311" s="2">
        <v>0</v>
      </c>
      <c r="U311" s="7">
        <v>0</v>
      </c>
      <c r="V311" s="7">
        <v>0</v>
      </c>
      <c r="W311" s="7">
        <v>0</v>
      </c>
      <c r="X311" s="7">
        <v>0</v>
      </c>
      <c r="Y311" s="7">
        <v>0</v>
      </c>
      <c r="AB311" s="7"/>
      <c r="AC311" s="7"/>
      <c r="AD311" s="7"/>
      <c r="AE311" s="7"/>
      <c r="AF311" s="7"/>
      <c r="AG311" s="7"/>
      <c r="AH311" s="7"/>
      <c r="AI311" s="7">
        <v>0</v>
      </c>
    </row>
    <row r="312" spans="1:35">
      <c r="A312" s="5">
        <v>2020</v>
      </c>
      <c r="B312" s="2" t="s">
        <v>725</v>
      </c>
      <c r="C312" s="2" t="s">
        <v>743</v>
      </c>
      <c r="D312" s="2" t="s">
        <v>682</v>
      </c>
      <c r="E312" s="2">
        <v>0</v>
      </c>
      <c r="F312" s="2">
        <v>0</v>
      </c>
      <c r="G312" s="2">
        <v>0</v>
      </c>
      <c r="H312" s="2">
        <v>0</v>
      </c>
      <c r="I312" s="2">
        <v>0</v>
      </c>
      <c r="J312" s="2">
        <v>0</v>
      </c>
      <c r="K312" s="2">
        <v>0</v>
      </c>
      <c r="L312" s="2">
        <v>0</v>
      </c>
      <c r="M312" s="2">
        <v>0</v>
      </c>
      <c r="N312" s="2">
        <v>0</v>
      </c>
      <c r="O312" s="2">
        <v>0</v>
      </c>
      <c r="P312" s="2">
        <v>0</v>
      </c>
      <c r="Q312" s="2">
        <v>0</v>
      </c>
      <c r="R312" s="2">
        <v>0</v>
      </c>
      <c r="S312" s="2"/>
      <c r="T312" s="2">
        <v>0</v>
      </c>
      <c r="U312" s="7">
        <v>0</v>
      </c>
      <c r="V312" s="7">
        <v>0</v>
      </c>
      <c r="W312" s="7">
        <v>0</v>
      </c>
      <c r="X312" s="7">
        <v>0</v>
      </c>
      <c r="Y312" s="7">
        <v>0</v>
      </c>
      <c r="AB312" s="7"/>
      <c r="AC312" s="7"/>
      <c r="AD312" s="7"/>
      <c r="AE312" s="7"/>
      <c r="AF312" s="7"/>
      <c r="AG312" s="7"/>
      <c r="AH312" s="7"/>
      <c r="AI312" s="7">
        <v>0</v>
      </c>
    </row>
    <row r="313" spans="1:35">
      <c r="A313" s="5">
        <v>2020</v>
      </c>
      <c r="B313" s="2" t="s">
        <v>725</v>
      </c>
      <c r="C313" s="2" t="s">
        <v>744</v>
      </c>
      <c r="D313" s="2" t="s">
        <v>682</v>
      </c>
      <c r="E313" s="2">
        <v>0</v>
      </c>
      <c r="F313" s="2">
        <v>0</v>
      </c>
      <c r="G313" s="2">
        <v>0</v>
      </c>
      <c r="H313" s="2">
        <v>0</v>
      </c>
      <c r="I313" s="2">
        <v>0</v>
      </c>
      <c r="J313" s="2">
        <v>0</v>
      </c>
      <c r="K313" s="2">
        <v>0</v>
      </c>
      <c r="L313" s="2">
        <v>0</v>
      </c>
      <c r="M313" s="2">
        <v>0</v>
      </c>
      <c r="N313" s="2">
        <v>0</v>
      </c>
      <c r="O313" s="2">
        <v>0</v>
      </c>
      <c r="P313" s="2">
        <v>0</v>
      </c>
      <c r="Q313" s="2">
        <v>0</v>
      </c>
      <c r="R313" s="2">
        <v>0</v>
      </c>
      <c r="S313" s="2"/>
      <c r="T313" s="2">
        <v>0</v>
      </c>
      <c r="U313" s="7">
        <v>0</v>
      </c>
      <c r="V313" s="7">
        <v>0</v>
      </c>
      <c r="W313" s="7">
        <v>0</v>
      </c>
      <c r="X313" s="7">
        <v>0</v>
      </c>
      <c r="Y313" s="7">
        <v>0</v>
      </c>
      <c r="AB313" s="7"/>
      <c r="AC313" s="7"/>
      <c r="AD313" s="7"/>
      <c r="AE313" s="7"/>
      <c r="AF313" s="7"/>
      <c r="AG313" s="7"/>
      <c r="AH313" s="7"/>
      <c r="AI313" s="7">
        <v>0</v>
      </c>
    </row>
    <row r="314" spans="1:35">
      <c r="A314" s="5">
        <v>2020</v>
      </c>
      <c r="B314" s="2" t="s">
        <v>755</v>
      </c>
      <c r="C314" s="2" t="s">
        <v>745</v>
      </c>
      <c r="D314" s="2" t="s">
        <v>682</v>
      </c>
      <c r="E314" s="2">
        <v>0</v>
      </c>
      <c r="F314" s="2">
        <v>0</v>
      </c>
      <c r="G314" s="2">
        <v>0</v>
      </c>
      <c r="H314" s="2">
        <v>0</v>
      </c>
      <c r="I314" s="2">
        <v>0</v>
      </c>
      <c r="J314" s="2">
        <v>0</v>
      </c>
      <c r="K314" s="2">
        <v>0</v>
      </c>
      <c r="L314" s="2">
        <v>0</v>
      </c>
      <c r="M314" s="2">
        <v>0</v>
      </c>
      <c r="N314" s="2">
        <v>0</v>
      </c>
      <c r="O314" s="2">
        <v>0</v>
      </c>
      <c r="P314" s="2">
        <v>0</v>
      </c>
      <c r="Q314" s="2">
        <v>0</v>
      </c>
      <c r="R314" s="2">
        <v>0</v>
      </c>
      <c r="S314" s="2"/>
      <c r="T314" s="2">
        <v>0</v>
      </c>
      <c r="U314" s="7">
        <v>0</v>
      </c>
      <c r="V314" s="7">
        <v>0</v>
      </c>
      <c r="W314" s="7">
        <v>0</v>
      </c>
      <c r="X314" s="7">
        <v>0</v>
      </c>
      <c r="Y314" s="7">
        <v>0</v>
      </c>
      <c r="AB314" s="7"/>
      <c r="AC314" s="7"/>
      <c r="AD314" s="7"/>
      <c r="AE314" s="7"/>
      <c r="AF314" s="7"/>
      <c r="AG314" s="7"/>
      <c r="AH314" s="7"/>
      <c r="AI314" s="7">
        <v>0</v>
      </c>
    </row>
    <row r="315" spans="1:35">
      <c r="A315" s="5">
        <v>2020</v>
      </c>
      <c r="B315" s="2" t="s">
        <v>755</v>
      </c>
      <c r="C315" s="2" t="s">
        <v>746</v>
      </c>
      <c r="D315" s="2" t="s">
        <v>682</v>
      </c>
      <c r="E315" s="2">
        <v>0</v>
      </c>
      <c r="F315" s="2">
        <v>0</v>
      </c>
      <c r="G315" s="2">
        <v>0</v>
      </c>
      <c r="H315" s="2">
        <v>0</v>
      </c>
      <c r="I315" s="2">
        <v>0</v>
      </c>
      <c r="J315" s="2">
        <v>0</v>
      </c>
      <c r="K315" s="2">
        <v>0</v>
      </c>
      <c r="L315" s="2">
        <v>0</v>
      </c>
      <c r="M315" s="2">
        <v>0</v>
      </c>
      <c r="N315" s="2">
        <v>0</v>
      </c>
      <c r="O315" s="2">
        <v>0</v>
      </c>
      <c r="P315" s="2">
        <v>0</v>
      </c>
      <c r="Q315" s="2">
        <v>0</v>
      </c>
      <c r="R315" s="2">
        <v>0</v>
      </c>
      <c r="S315" s="2"/>
      <c r="T315" s="2">
        <v>0</v>
      </c>
      <c r="U315" s="7">
        <v>0</v>
      </c>
      <c r="V315" s="7">
        <v>0</v>
      </c>
      <c r="W315" s="7">
        <v>0</v>
      </c>
      <c r="X315" s="7">
        <v>0</v>
      </c>
      <c r="Y315" s="7">
        <v>0</v>
      </c>
      <c r="AB315" s="7"/>
      <c r="AC315" s="7"/>
      <c r="AD315" s="7"/>
      <c r="AE315" s="7"/>
      <c r="AF315" s="7"/>
      <c r="AG315" s="7"/>
      <c r="AH315" s="7"/>
      <c r="AI315" s="7">
        <v>0</v>
      </c>
    </row>
    <row r="316" spans="1:35">
      <c r="A316" s="5">
        <v>2020</v>
      </c>
      <c r="B316" s="2" t="s">
        <v>755</v>
      </c>
      <c r="C316" s="2" t="s">
        <v>747</v>
      </c>
      <c r="D316" s="2" t="s">
        <v>682</v>
      </c>
      <c r="E316" s="2">
        <v>0</v>
      </c>
      <c r="F316" s="2">
        <v>0</v>
      </c>
      <c r="G316" s="2">
        <v>0</v>
      </c>
      <c r="H316" s="2">
        <v>0</v>
      </c>
      <c r="I316" s="2">
        <v>0</v>
      </c>
      <c r="J316" s="2">
        <v>0</v>
      </c>
      <c r="K316" s="2">
        <v>0</v>
      </c>
      <c r="L316" s="2">
        <v>0</v>
      </c>
      <c r="M316" s="2">
        <v>0</v>
      </c>
      <c r="N316" s="2">
        <v>0</v>
      </c>
      <c r="O316" s="2">
        <v>0</v>
      </c>
      <c r="P316" s="2">
        <v>0</v>
      </c>
      <c r="Q316" s="2">
        <v>0</v>
      </c>
      <c r="R316" s="2">
        <v>0</v>
      </c>
      <c r="S316" s="2"/>
      <c r="T316" s="2">
        <v>0</v>
      </c>
      <c r="U316" s="7">
        <v>0</v>
      </c>
      <c r="V316" s="7">
        <v>0</v>
      </c>
      <c r="W316" s="7">
        <v>0</v>
      </c>
      <c r="X316" s="7">
        <v>0</v>
      </c>
      <c r="Y316" s="7">
        <v>0</v>
      </c>
      <c r="AB316" s="7"/>
      <c r="AC316" s="7"/>
      <c r="AD316" s="7"/>
      <c r="AE316" s="7"/>
      <c r="AF316" s="7"/>
      <c r="AG316" s="7"/>
      <c r="AH316" s="7"/>
      <c r="AI316" s="7">
        <v>0</v>
      </c>
    </row>
    <row r="317" spans="1:35">
      <c r="A317" s="5">
        <v>2020</v>
      </c>
      <c r="B317" s="2" t="s">
        <v>755</v>
      </c>
      <c r="C317" s="2" t="s">
        <v>748</v>
      </c>
      <c r="D317" s="2" t="s">
        <v>682</v>
      </c>
      <c r="E317" s="2">
        <v>0</v>
      </c>
      <c r="F317" s="2">
        <v>0</v>
      </c>
      <c r="G317" s="2">
        <v>0</v>
      </c>
      <c r="H317" s="2">
        <v>0</v>
      </c>
      <c r="I317" s="2">
        <v>0</v>
      </c>
      <c r="J317" s="2">
        <v>0</v>
      </c>
      <c r="K317" s="2">
        <v>0</v>
      </c>
      <c r="L317" s="2">
        <v>0</v>
      </c>
      <c r="M317" s="2">
        <v>0</v>
      </c>
      <c r="N317" s="2">
        <v>0</v>
      </c>
      <c r="O317" s="2">
        <v>0</v>
      </c>
      <c r="P317" s="2">
        <v>0</v>
      </c>
      <c r="Q317" s="2">
        <v>0</v>
      </c>
      <c r="R317" s="2">
        <v>0</v>
      </c>
      <c r="S317" s="2"/>
      <c r="T317" s="2">
        <v>0</v>
      </c>
      <c r="U317" s="7">
        <v>0</v>
      </c>
      <c r="V317" s="7">
        <v>0</v>
      </c>
      <c r="W317" s="7">
        <v>0</v>
      </c>
      <c r="X317" s="7">
        <v>0</v>
      </c>
      <c r="Y317" s="7">
        <v>0</v>
      </c>
      <c r="AB317" s="7"/>
      <c r="AC317" s="7"/>
      <c r="AD317" s="7"/>
      <c r="AE317" s="7"/>
      <c r="AF317" s="7"/>
      <c r="AG317" s="7"/>
      <c r="AH317" s="7"/>
      <c r="AI317" s="7">
        <v>0</v>
      </c>
    </row>
    <row r="318" spans="1:35">
      <c r="A318" s="5">
        <v>2020</v>
      </c>
      <c r="B318" s="2" t="s">
        <v>755</v>
      </c>
      <c r="C318" s="2" t="s">
        <v>749</v>
      </c>
      <c r="D318" s="2" t="s">
        <v>682</v>
      </c>
      <c r="E318" s="2">
        <v>0</v>
      </c>
      <c r="F318" s="2">
        <v>0</v>
      </c>
      <c r="G318" s="2">
        <v>0</v>
      </c>
      <c r="H318" s="2">
        <v>0</v>
      </c>
      <c r="I318" s="2">
        <v>0</v>
      </c>
      <c r="J318" s="2">
        <v>0</v>
      </c>
      <c r="K318" s="2">
        <v>0</v>
      </c>
      <c r="L318" s="2">
        <v>0</v>
      </c>
      <c r="M318" s="2">
        <v>0</v>
      </c>
      <c r="N318" s="2">
        <v>0</v>
      </c>
      <c r="O318" s="2">
        <v>0</v>
      </c>
      <c r="P318" s="2">
        <v>0</v>
      </c>
      <c r="Q318" s="2">
        <v>0</v>
      </c>
      <c r="R318" s="2">
        <v>0</v>
      </c>
      <c r="S318" s="2"/>
      <c r="T318" s="2">
        <v>0</v>
      </c>
      <c r="U318" s="7">
        <v>0</v>
      </c>
      <c r="V318" s="7">
        <v>0</v>
      </c>
      <c r="W318" s="7">
        <v>0</v>
      </c>
      <c r="X318" s="7">
        <v>0</v>
      </c>
      <c r="Y318" s="7">
        <v>0</v>
      </c>
      <c r="AB318" s="7"/>
      <c r="AC318" s="7"/>
      <c r="AD318" s="7"/>
      <c r="AE318" s="7"/>
      <c r="AF318" s="7"/>
      <c r="AG318" s="7"/>
      <c r="AH318" s="7"/>
      <c r="AI318" s="7">
        <v>0</v>
      </c>
    </row>
    <row r="319" spans="1:35">
      <c r="A319" s="5">
        <v>2020</v>
      </c>
      <c r="B319" s="2" t="s">
        <v>755</v>
      </c>
      <c r="C319" s="2" t="s">
        <v>750</v>
      </c>
      <c r="D319" s="2" t="s">
        <v>682</v>
      </c>
      <c r="E319" s="2">
        <v>0</v>
      </c>
      <c r="F319" s="2">
        <v>0</v>
      </c>
      <c r="G319" s="2">
        <v>0</v>
      </c>
      <c r="H319" s="2">
        <v>0</v>
      </c>
      <c r="I319" s="2">
        <v>0</v>
      </c>
      <c r="J319" s="2">
        <v>0</v>
      </c>
      <c r="K319" s="2">
        <v>0</v>
      </c>
      <c r="L319" s="2">
        <v>0</v>
      </c>
      <c r="M319" s="2">
        <v>0</v>
      </c>
      <c r="N319" s="2">
        <v>0</v>
      </c>
      <c r="O319" s="2">
        <v>0</v>
      </c>
      <c r="P319" s="2">
        <v>0</v>
      </c>
      <c r="Q319" s="2">
        <v>0</v>
      </c>
      <c r="R319" s="2">
        <v>0</v>
      </c>
      <c r="S319" s="2"/>
      <c r="T319" s="2">
        <v>0</v>
      </c>
      <c r="U319" s="7">
        <v>0</v>
      </c>
      <c r="V319" s="7">
        <v>0</v>
      </c>
      <c r="W319" s="7">
        <v>0</v>
      </c>
      <c r="X319" s="7">
        <v>0</v>
      </c>
      <c r="Y319" s="7">
        <v>0</v>
      </c>
      <c r="AB319" s="7"/>
      <c r="AC319" s="7"/>
      <c r="AD319" s="7"/>
      <c r="AE319" s="7"/>
      <c r="AF319" s="7"/>
      <c r="AG319" s="7"/>
      <c r="AH319" s="7"/>
      <c r="AI319" s="7">
        <v>0</v>
      </c>
    </row>
    <row r="320" spans="1:35">
      <c r="A320" s="5">
        <v>2020</v>
      </c>
      <c r="B320" s="2" t="s">
        <v>755</v>
      </c>
      <c r="C320" s="2" t="s">
        <v>751</v>
      </c>
      <c r="D320" s="2" t="s">
        <v>682</v>
      </c>
      <c r="E320" s="2">
        <v>0</v>
      </c>
      <c r="F320" s="2">
        <v>0</v>
      </c>
      <c r="G320" s="2">
        <v>0</v>
      </c>
      <c r="H320" s="2">
        <v>0</v>
      </c>
      <c r="I320" s="2">
        <v>0</v>
      </c>
      <c r="J320" s="2">
        <v>0</v>
      </c>
      <c r="K320" s="2">
        <v>0</v>
      </c>
      <c r="L320" s="2">
        <v>0</v>
      </c>
      <c r="M320" s="2">
        <v>0</v>
      </c>
      <c r="N320" s="2">
        <v>0</v>
      </c>
      <c r="O320" s="2">
        <v>0</v>
      </c>
      <c r="P320" s="2">
        <v>0</v>
      </c>
      <c r="Q320" s="2">
        <v>0</v>
      </c>
      <c r="R320" s="2">
        <v>0</v>
      </c>
      <c r="S320" s="2"/>
      <c r="T320" s="2">
        <v>0</v>
      </c>
      <c r="U320" s="7">
        <v>0</v>
      </c>
      <c r="V320" s="7">
        <v>0</v>
      </c>
      <c r="W320" s="7">
        <v>0</v>
      </c>
      <c r="X320" s="7">
        <v>0</v>
      </c>
      <c r="Y320" s="7">
        <v>0</v>
      </c>
      <c r="AB320" s="7"/>
      <c r="AC320" s="7"/>
      <c r="AD320" s="7"/>
      <c r="AE320" s="7"/>
      <c r="AF320" s="7"/>
      <c r="AG320" s="7"/>
      <c r="AH320" s="7"/>
      <c r="AI320" s="7">
        <v>0</v>
      </c>
    </row>
    <row r="321" spans="1:35">
      <c r="A321" s="5">
        <v>2021</v>
      </c>
      <c r="B321" s="2" t="s">
        <v>724</v>
      </c>
      <c r="C321" s="2" t="s">
        <v>726</v>
      </c>
      <c r="D321" s="2" t="s">
        <v>665</v>
      </c>
      <c r="E321" s="2">
        <v>0</v>
      </c>
      <c r="F321" s="2">
        <v>0</v>
      </c>
      <c r="G321" s="2">
        <v>0</v>
      </c>
      <c r="H321" s="2">
        <v>3022174</v>
      </c>
      <c r="I321" s="2">
        <v>549977773</v>
      </c>
      <c r="K321" s="2">
        <v>206938478</v>
      </c>
      <c r="L321" s="2">
        <v>6129187</v>
      </c>
      <c r="M321" s="2">
        <v>4126965</v>
      </c>
      <c r="O321" s="2">
        <v>23017105</v>
      </c>
      <c r="P321" s="2">
        <v>756011</v>
      </c>
      <c r="Q321" s="2">
        <v>1128319</v>
      </c>
      <c r="S321" s="7">
        <v>72.33</v>
      </c>
      <c r="T321" s="2">
        <v>0</v>
      </c>
      <c r="U321" s="7">
        <v>0</v>
      </c>
      <c r="V321" s="7">
        <v>0</v>
      </c>
      <c r="W321" s="7">
        <v>0</v>
      </c>
      <c r="X321" s="7">
        <v>0</v>
      </c>
      <c r="Y321" s="7">
        <v>0</v>
      </c>
      <c r="AB321" s="7"/>
      <c r="AC321" s="7"/>
      <c r="AD321" s="7"/>
      <c r="AE321" s="7"/>
      <c r="AF321" s="7"/>
      <c r="AG321" s="7"/>
      <c r="AH321" s="7"/>
      <c r="AI321" s="7">
        <v>0</v>
      </c>
    </row>
    <row r="322" spans="1:35">
      <c r="A322" s="5">
        <v>2021</v>
      </c>
      <c r="B322" s="2" t="s">
        <v>724</v>
      </c>
      <c r="C322" s="2" t="s">
        <v>727</v>
      </c>
      <c r="D322" s="2" t="s">
        <v>665</v>
      </c>
      <c r="E322" s="2">
        <v>0</v>
      </c>
      <c r="F322" s="2">
        <v>0</v>
      </c>
      <c r="G322" s="2">
        <v>0</v>
      </c>
      <c r="H322" s="2">
        <v>2260242</v>
      </c>
      <c r="I322" s="2">
        <v>649247680</v>
      </c>
      <c r="J322" s="2">
        <v>25218278</v>
      </c>
      <c r="K322" s="2">
        <v>134515346</v>
      </c>
      <c r="L322" s="2">
        <v>5843964</v>
      </c>
      <c r="M322" s="2">
        <v>7527219</v>
      </c>
      <c r="O322" s="2">
        <v>23114888</v>
      </c>
      <c r="P322" s="2">
        <v>1268584</v>
      </c>
      <c r="Q322" s="2">
        <v>1128319</v>
      </c>
      <c r="S322" s="7">
        <v>72.03</v>
      </c>
      <c r="T322" s="2">
        <v>0</v>
      </c>
      <c r="U322" s="7">
        <v>0</v>
      </c>
      <c r="V322" s="7">
        <v>0</v>
      </c>
      <c r="W322" s="7">
        <v>0</v>
      </c>
      <c r="X322" s="7">
        <v>0</v>
      </c>
      <c r="Y322" s="7">
        <v>0</v>
      </c>
      <c r="AB322" s="7"/>
      <c r="AC322" s="7"/>
      <c r="AD322" s="7"/>
      <c r="AE322" s="7"/>
      <c r="AF322" s="7"/>
      <c r="AG322" s="7"/>
      <c r="AH322" s="7"/>
      <c r="AI322" s="7">
        <v>0</v>
      </c>
    </row>
    <row r="323" spans="1:35">
      <c r="A323" s="5">
        <v>2021</v>
      </c>
      <c r="B323" s="2" t="s">
        <v>724</v>
      </c>
      <c r="C323" s="2" t="s">
        <v>728</v>
      </c>
      <c r="D323" s="2" t="s">
        <v>665</v>
      </c>
      <c r="E323" s="2">
        <v>0</v>
      </c>
      <c r="F323" s="2">
        <v>0</v>
      </c>
      <c r="G323" s="2">
        <v>0</v>
      </c>
      <c r="H323" s="2">
        <v>3304771</v>
      </c>
      <c r="I323" s="2">
        <v>684439004</v>
      </c>
      <c r="K323" s="2">
        <v>281993719</v>
      </c>
      <c r="L323" s="2">
        <v>6098717</v>
      </c>
      <c r="M323" s="2">
        <v>4404697</v>
      </c>
      <c r="O323" s="2">
        <v>23017105</v>
      </c>
      <c r="P323" s="2">
        <v>756011</v>
      </c>
      <c r="Q323" s="2">
        <v>1128319</v>
      </c>
      <c r="S323" s="7">
        <v>58.67</v>
      </c>
      <c r="T323" s="2">
        <v>0</v>
      </c>
      <c r="U323" s="7">
        <v>0</v>
      </c>
      <c r="V323" s="7">
        <v>0</v>
      </c>
      <c r="W323" s="7">
        <v>0</v>
      </c>
      <c r="X323" s="7">
        <v>0</v>
      </c>
      <c r="Y323" s="7">
        <v>0</v>
      </c>
      <c r="AB323" s="7"/>
      <c r="AC323" s="7"/>
      <c r="AD323" s="7"/>
      <c r="AE323" s="7"/>
      <c r="AF323" s="7"/>
      <c r="AG323" s="7"/>
      <c r="AH323" s="7"/>
      <c r="AI323" s="7">
        <v>0</v>
      </c>
    </row>
    <row r="324" spans="1:35">
      <c r="A324" s="5">
        <v>2021</v>
      </c>
      <c r="B324" s="2" t="s">
        <v>724</v>
      </c>
      <c r="C324" s="2" t="s">
        <v>729</v>
      </c>
      <c r="D324" s="2" t="s">
        <v>665</v>
      </c>
      <c r="E324" s="2">
        <v>0</v>
      </c>
      <c r="F324" s="2">
        <v>0</v>
      </c>
      <c r="G324" s="2">
        <v>0</v>
      </c>
      <c r="H324" s="2">
        <v>4216901</v>
      </c>
      <c r="I324" s="2">
        <v>1158161374</v>
      </c>
      <c r="K324" s="2">
        <v>238211645</v>
      </c>
      <c r="L324" s="2">
        <v>8713484</v>
      </c>
      <c r="M324" s="2">
        <v>18092954</v>
      </c>
      <c r="O324" s="2">
        <v>23017105</v>
      </c>
      <c r="P324" s="2">
        <v>4875240</v>
      </c>
      <c r="Q324" s="2">
        <v>1128319</v>
      </c>
      <c r="S324" s="7">
        <v>70.489999999999995</v>
      </c>
      <c r="T324" s="2">
        <v>0</v>
      </c>
      <c r="U324" s="7">
        <v>0</v>
      </c>
      <c r="V324" s="7">
        <v>0</v>
      </c>
      <c r="W324" s="7">
        <v>0</v>
      </c>
      <c r="X324" s="7">
        <v>0</v>
      </c>
      <c r="Y324" s="7">
        <v>0</v>
      </c>
      <c r="AB324" s="7"/>
      <c r="AC324" s="7"/>
      <c r="AD324" s="7"/>
      <c r="AE324" s="7"/>
      <c r="AF324" s="7"/>
      <c r="AG324" s="7"/>
      <c r="AH324" s="7"/>
      <c r="AI324" s="7">
        <v>0</v>
      </c>
    </row>
    <row r="325" spans="1:35">
      <c r="A325" s="5">
        <v>2021</v>
      </c>
      <c r="B325" s="2" t="s">
        <v>724</v>
      </c>
      <c r="C325" s="2" t="s">
        <v>730</v>
      </c>
      <c r="D325" s="2" t="s">
        <v>665</v>
      </c>
      <c r="E325" s="2">
        <v>0</v>
      </c>
      <c r="F325" s="2">
        <v>0</v>
      </c>
      <c r="G325" s="2">
        <v>0</v>
      </c>
      <c r="H325" s="2">
        <v>2462417</v>
      </c>
      <c r="I325" s="2">
        <v>569067026</v>
      </c>
      <c r="K325" s="2">
        <v>151067450</v>
      </c>
      <c r="L325" s="2">
        <v>120312513</v>
      </c>
      <c r="M325" s="2">
        <v>462863236</v>
      </c>
      <c r="O325" s="2">
        <v>647243671</v>
      </c>
      <c r="P325" s="2">
        <v>2571173</v>
      </c>
      <c r="Q325" s="2">
        <v>1128319</v>
      </c>
      <c r="S325" s="7">
        <v>74.48</v>
      </c>
      <c r="T325" s="2">
        <v>0</v>
      </c>
      <c r="U325" s="7">
        <v>0</v>
      </c>
      <c r="V325" s="7">
        <v>0</v>
      </c>
      <c r="W325" s="7">
        <v>0</v>
      </c>
      <c r="X325" s="7">
        <v>0</v>
      </c>
      <c r="Y325" s="7">
        <v>0</v>
      </c>
      <c r="AB325" s="7"/>
      <c r="AC325" s="7"/>
      <c r="AD325" s="7"/>
      <c r="AE325" s="7"/>
      <c r="AF325" s="7"/>
      <c r="AG325" s="7"/>
      <c r="AH325" s="7"/>
      <c r="AI325" s="7">
        <v>0</v>
      </c>
    </row>
    <row r="326" spans="1:35">
      <c r="A326" s="5">
        <v>2021</v>
      </c>
      <c r="B326" s="2" t="s">
        <v>724</v>
      </c>
      <c r="C326" s="2" t="s">
        <v>731</v>
      </c>
      <c r="D326" s="2" t="s">
        <v>665</v>
      </c>
      <c r="E326" s="2">
        <v>0</v>
      </c>
      <c r="F326" s="2">
        <v>0</v>
      </c>
      <c r="G326" s="2">
        <v>0</v>
      </c>
      <c r="H326" s="2">
        <v>3039748</v>
      </c>
      <c r="I326" s="2">
        <v>683701072</v>
      </c>
      <c r="K326" s="2">
        <v>97674345</v>
      </c>
      <c r="L326" s="2">
        <v>4996926</v>
      </c>
      <c r="M326" s="2">
        <v>7654146</v>
      </c>
      <c r="O326" s="2">
        <v>23103377</v>
      </c>
      <c r="P326" s="2">
        <v>6072440</v>
      </c>
      <c r="Q326" s="2">
        <v>1128319</v>
      </c>
      <c r="S326" s="7">
        <v>69.150000000000006</v>
      </c>
      <c r="T326" s="2">
        <v>0</v>
      </c>
      <c r="U326" s="7">
        <v>0</v>
      </c>
      <c r="V326" s="7">
        <v>0</v>
      </c>
      <c r="W326" s="7">
        <v>0</v>
      </c>
      <c r="X326" s="7">
        <v>0</v>
      </c>
      <c r="Y326" s="7">
        <v>0</v>
      </c>
      <c r="AB326" s="7"/>
      <c r="AC326" s="7"/>
      <c r="AD326" s="7"/>
      <c r="AE326" s="7"/>
      <c r="AF326" s="7"/>
      <c r="AG326" s="7"/>
      <c r="AH326" s="7"/>
      <c r="AI326" s="7">
        <v>0</v>
      </c>
    </row>
    <row r="327" spans="1:35">
      <c r="A327" s="5">
        <v>2021</v>
      </c>
      <c r="B327" s="2" t="s">
        <v>724</v>
      </c>
      <c r="C327" s="2" t="s">
        <v>732</v>
      </c>
      <c r="D327" s="2" t="s">
        <v>665</v>
      </c>
      <c r="E327" s="2">
        <v>0</v>
      </c>
      <c r="F327" s="2">
        <v>0</v>
      </c>
      <c r="G327" s="2">
        <v>0</v>
      </c>
      <c r="H327" s="2">
        <v>2989867</v>
      </c>
      <c r="I327" s="2">
        <v>556719745</v>
      </c>
      <c r="K327" s="2">
        <v>201087327</v>
      </c>
      <c r="L327" s="2">
        <v>4219719</v>
      </c>
      <c r="M327" s="2">
        <v>4308873</v>
      </c>
      <c r="O327" s="2">
        <v>23017105</v>
      </c>
      <c r="P327" s="2">
        <v>756011</v>
      </c>
      <c r="Q327" s="2">
        <v>1128319</v>
      </c>
      <c r="S327" s="7">
        <v>56.7</v>
      </c>
      <c r="T327" s="2">
        <v>0</v>
      </c>
      <c r="U327" s="7">
        <v>0</v>
      </c>
      <c r="V327" s="7">
        <v>0</v>
      </c>
      <c r="W327" s="7">
        <v>0</v>
      </c>
      <c r="X327" s="7">
        <v>0</v>
      </c>
      <c r="Y327" s="7">
        <v>0</v>
      </c>
      <c r="AB327" s="7"/>
      <c r="AC327" s="7"/>
      <c r="AD327" s="7"/>
      <c r="AE327" s="7"/>
      <c r="AF327" s="7"/>
      <c r="AG327" s="7"/>
      <c r="AH327" s="7"/>
      <c r="AI327" s="7">
        <v>0</v>
      </c>
    </row>
    <row r="328" spans="1:35">
      <c r="A328" s="5">
        <v>2021</v>
      </c>
      <c r="B328" s="2" t="s">
        <v>724</v>
      </c>
      <c r="C328" s="2" t="s">
        <v>733</v>
      </c>
      <c r="D328" s="2" t="s">
        <v>665</v>
      </c>
      <c r="E328" s="2">
        <v>0</v>
      </c>
      <c r="F328" s="2">
        <v>0</v>
      </c>
      <c r="G328" s="2">
        <v>0</v>
      </c>
      <c r="H328" s="2">
        <v>3147421</v>
      </c>
      <c r="I328" s="2">
        <v>713321681</v>
      </c>
      <c r="K328" s="2">
        <v>290823709</v>
      </c>
      <c r="L328" s="2">
        <v>3699524</v>
      </c>
      <c r="M328" s="2">
        <v>4773661</v>
      </c>
      <c r="O328" s="2">
        <v>23017105</v>
      </c>
      <c r="P328" s="2">
        <v>756011</v>
      </c>
      <c r="Q328" s="2">
        <v>1128319</v>
      </c>
      <c r="S328" s="7">
        <v>48.99</v>
      </c>
      <c r="T328" s="2">
        <v>0</v>
      </c>
      <c r="U328" s="7">
        <v>0</v>
      </c>
      <c r="V328" s="7">
        <v>0</v>
      </c>
      <c r="W328" s="7">
        <v>0</v>
      </c>
      <c r="X328" s="7">
        <v>0</v>
      </c>
      <c r="Y328" s="7">
        <v>0</v>
      </c>
      <c r="AB328" s="7"/>
      <c r="AC328" s="7"/>
      <c r="AD328" s="7"/>
      <c r="AE328" s="7"/>
      <c r="AF328" s="7"/>
      <c r="AG328" s="7"/>
      <c r="AH328" s="7"/>
      <c r="AI328" s="7">
        <v>0</v>
      </c>
    </row>
    <row r="329" spans="1:35">
      <c r="A329" s="5">
        <v>2021</v>
      </c>
      <c r="B329" s="2" t="s">
        <v>754</v>
      </c>
      <c r="C329" s="2" t="s">
        <v>752</v>
      </c>
      <c r="D329" s="2" t="s">
        <v>665</v>
      </c>
      <c r="E329" s="2">
        <v>0</v>
      </c>
      <c r="F329" s="2">
        <v>0</v>
      </c>
      <c r="G329" s="2">
        <v>0</v>
      </c>
      <c r="H329" s="2">
        <v>2503550</v>
      </c>
      <c r="I329" s="2">
        <v>529881230</v>
      </c>
      <c r="K329" s="2">
        <v>138720355</v>
      </c>
      <c r="L329" s="2">
        <v>4605801</v>
      </c>
      <c r="M329" s="2">
        <v>4221643</v>
      </c>
      <c r="O329" s="2">
        <v>23017105</v>
      </c>
      <c r="P329" s="2">
        <v>756011</v>
      </c>
      <c r="Q329" s="2">
        <v>1128319</v>
      </c>
      <c r="S329" s="7">
        <v>67.72</v>
      </c>
      <c r="T329" s="2">
        <v>0</v>
      </c>
      <c r="U329" s="7">
        <v>0</v>
      </c>
      <c r="V329" s="7">
        <v>0</v>
      </c>
      <c r="W329" s="7">
        <v>0</v>
      </c>
      <c r="X329" s="7">
        <v>0</v>
      </c>
      <c r="Y329" s="7">
        <v>0</v>
      </c>
      <c r="AB329" s="7"/>
      <c r="AC329" s="7"/>
      <c r="AD329" s="7"/>
      <c r="AE329" s="7"/>
      <c r="AF329" s="7"/>
      <c r="AG329" s="7"/>
      <c r="AH329" s="7"/>
      <c r="AI329" s="7">
        <v>0</v>
      </c>
    </row>
    <row r="330" spans="1:35">
      <c r="A330" s="5">
        <v>2021</v>
      </c>
      <c r="B330" s="2" t="s">
        <v>754</v>
      </c>
      <c r="C330" s="2" t="s">
        <v>549</v>
      </c>
      <c r="D330" s="2" t="s">
        <v>665</v>
      </c>
      <c r="E330" s="2">
        <v>0</v>
      </c>
      <c r="F330" s="2">
        <v>0</v>
      </c>
      <c r="G330" s="2">
        <v>0</v>
      </c>
      <c r="H330" s="2">
        <v>1949924</v>
      </c>
      <c r="I330" s="2">
        <v>599692171</v>
      </c>
      <c r="J330" s="2">
        <v>8681775</v>
      </c>
      <c r="K330" s="2">
        <v>27940274</v>
      </c>
      <c r="L330" s="2">
        <v>28027020</v>
      </c>
      <c r="M330" s="2">
        <v>3790620</v>
      </c>
      <c r="O330" s="2">
        <v>23017105</v>
      </c>
      <c r="P330" s="2">
        <v>756011</v>
      </c>
      <c r="Q330" s="2">
        <v>1128319</v>
      </c>
      <c r="S330" s="7">
        <v>80.11</v>
      </c>
      <c r="T330" s="2">
        <v>0</v>
      </c>
      <c r="U330" s="7">
        <v>0</v>
      </c>
      <c r="V330" s="7">
        <v>0</v>
      </c>
      <c r="W330" s="7">
        <v>0</v>
      </c>
      <c r="X330" s="7">
        <v>0</v>
      </c>
      <c r="Y330" s="7">
        <v>0</v>
      </c>
      <c r="AB330" s="7"/>
      <c r="AC330" s="7"/>
      <c r="AD330" s="7"/>
      <c r="AE330" s="7"/>
      <c r="AF330" s="7"/>
      <c r="AG330" s="7"/>
      <c r="AH330" s="7"/>
      <c r="AI330" s="7">
        <v>0</v>
      </c>
    </row>
    <row r="331" spans="1:35">
      <c r="A331" s="5">
        <v>2021</v>
      </c>
      <c r="B331" s="2" t="s">
        <v>754</v>
      </c>
      <c r="C331" s="2" t="s">
        <v>734</v>
      </c>
      <c r="D331" s="2" t="s">
        <v>665</v>
      </c>
      <c r="E331" s="2">
        <v>0</v>
      </c>
      <c r="F331" s="2">
        <v>0</v>
      </c>
      <c r="G331" s="2">
        <v>0</v>
      </c>
      <c r="H331" s="2">
        <v>2815318</v>
      </c>
      <c r="I331" s="2">
        <v>652457027</v>
      </c>
      <c r="K331" s="2">
        <v>110806285</v>
      </c>
      <c r="L331" s="2">
        <v>3443358</v>
      </c>
      <c r="M331" s="2">
        <v>8671776</v>
      </c>
      <c r="O331" s="2">
        <v>23827441</v>
      </c>
      <c r="P331" s="2">
        <v>5657830</v>
      </c>
      <c r="Q331" s="2">
        <v>1128319</v>
      </c>
      <c r="S331" s="7">
        <v>63.94</v>
      </c>
      <c r="T331" s="2">
        <v>0</v>
      </c>
      <c r="U331" s="7">
        <v>0</v>
      </c>
      <c r="V331" s="7">
        <v>0</v>
      </c>
      <c r="W331" s="7">
        <v>0</v>
      </c>
      <c r="X331" s="7">
        <v>0</v>
      </c>
      <c r="Y331" s="7">
        <v>0</v>
      </c>
      <c r="AB331" s="7"/>
      <c r="AC331" s="7"/>
      <c r="AD331" s="7"/>
      <c r="AE331" s="7"/>
      <c r="AF331" s="7"/>
      <c r="AG331" s="7"/>
      <c r="AH331" s="7"/>
      <c r="AI331" s="7">
        <v>0</v>
      </c>
    </row>
    <row r="332" spans="1:35">
      <c r="A332" s="5">
        <v>2021</v>
      </c>
      <c r="B332" s="2" t="s">
        <v>754</v>
      </c>
      <c r="C332" s="2" t="s">
        <v>735</v>
      </c>
      <c r="D332" s="2" t="s">
        <v>665</v>
      </c>
      <c r="E332" s="2">
        <v>0</v>
      </c>
      <c r="F332" s="2">
        <v>0</v>
      </c>
      <c r="G332" s="2">
        <v>0</v>
      </c>
      <c r="H332" s="2">
        <v>3520457</v>
      </c>
      <c r="I332" s="2">
        <v>508416806</v>
      </c>
      <c r="J332" s="2">
        <v>39207492</v>
      </c>
      <c r="K332" s="2">
        <v>99685692</v>
      </c>
      <c r="L332" s="2">
        <v>3486940</v>
      </c>
      <c r="M332" s="2">
        <v>6437655</v>
      </c>
      <c r="O332" s="2">
        <v>24544504</v>
      </c>
      <c r="P332" s="2">
        <v>3425356</v>
      </c>
      <c r="Q332" s="2">
        <v>1128319</v>
      </c>
      <c r="S332" s="7">
        <v>66.489999999999995</v>
      </c>
      <c r="T332" s="2">
        <v>0</v>
      </c>
      <c r="U332" s="7">
        <v>0</v>
      </c>
      <c r="V332" s="7">
        <v>0</v>
      </c>
      <c r="W332" s="7">
        <v>0</v>
      </c>
      <c r="X332" s="7">
        <v>0</v>
      </c>
      <c r="Y332" s="7">
        <v>0</v>
      </c>
      <c r="AB332" s="7"/>
      <c r="AC332" s="7"/>
      <c r="AD332" s="7"/>
      <c r="AE332" s="7"/>
      <c r="AF332" s="7"/>
      <c r="AG332" s="7"/>
      <c r="AH332" s="7"/>
      <c r="AI332" s="7">
        <v>0</v>
      </c>
    </row>
    <row r="333" spans="1:35">
      <c r="A333" s="5">
        <v>2021</v>
      </c>
      <c r="B333" s="2" t="s">
        <v>754</v>
      </c>
      <c r="C333" s="2" t="s">
        <v>736</v>
      </c>
      <c r="D333" s="2" t="s">
        <v>665</v>
      </c>
      <c r="E333" s="2">
        <v>0</v>
      </c>
      <c r="F333" s="2">
        <v>0</v>
      </c>
      <c r="G333" s="2">
        <v>0</v>
      </c>
      <c r="H333" s="2">
        <v>3459184</v>
      </c>
      <c r="I333" s="2">
        <v>718684414</v>
      </c>
      <c r="K333" s="2">
        <v>409146088</v>
      </c>
      <c r="L333" s="2">
        <v>3216551</v>
      </c>
      <c r="M333" s="2">
        <v>5701299</v>
      </c>
      <c r="O333" s="2">
        <v>23017105</v>
      </c>
      <c r="P333" s="2">
        <v>756011</v>
      </c>
      <c r="Q333" s="2">
        <v>1128319</v>
      </c>
      <c r="S333" s="7">
        <v>49.48</v>
      </c>
      <c r="T333" s="2">
        <v>0</v>
      </c>
      <c r="U333" s="7">
        <v>0</v>
      </c>
      <c r="V333" s="7">
        <v>0</v>
      </c>
      <c r="W333" s="7">
        <v>0</v>
      </c>
      <c r="X333" s="7">
        <v>0</v>
      </c>
      <c r="Y333" s="7">
        <v>0</v>
      </c>
      <c r="AB333" s="7"/>
      <c r="AC333" s="7"/>
      <c r="AD333" s="7"/>
      <c r="AE333" s="7"/>
      <c r="AF333" s="7"/>
      <c r="AG333" s="7"/>
      <c r="AH333" s="7"/>
      <c r="AI333" s="7">
        <v>0</v>
      </c>
    </row>
    <row r="334" spans="1:35">
      <c r="A334" s="5">
        <v>2021</v>
      </c>
      <c r="B334" s="2" t="s">
        <v>754</v>
      </c>
      <c r="C334" s="2" t="s">
        <v>753</v>
      </c>
      <c r="D334" s="2" t="s">
        <v>665</v>
      </c>
      <c r="E334" s="2">
        <v>0</v>
      </c>
      <c r="F334" s="2">
        <v>0</v>
      </c>
      <c r="G334" s="2">
        <v>0</v>
      </c>
      <c r="H334" s="2">
        <v>3328868</v>
      </c>
      <c r="I334" s="2">
        <v>789928649</v>
      </c>
      <c r="K334" s="2">
        <v>264451520</v>
      </c>
      <c r="L334" s="2">
        <v>3500457</v>
      </c>
      <c r="M334" s="2">
        <v>5536519</v>
      </c>
      <c r="O334" s="2">
        <v>26608949</v>
      </c>
      <c r="P334" s="2">
        <v>756011</v>
      </c>
      <c r="Q334" s="2">
        <v>1128319</v>
      </c>
      <c r="S334" s="7">
        <v>46.28</v>
      </c>
      <c r="T334" s="2">
        <v>0</v>
      </c>
      <c r="U334" s="7">
        <v>0</v>
      </c>
      <c r="V334" s="7">
        <v>0</v>
      </c>
      <c r="W334" s="7">
        <v>0</v>
      </c>
      <c r="X334" s="7">
        <v>0</v>
      </c>
      <c r="Y334" s="7">
        <v>0</v>
      </c>
      <c r="AB334" s="7"/>
      <c r="AC334" s="7"/>
      <c r="AD334" s="7"/>
      <c r="AE334" s="7"/>
      <c r="AF334" s="7"/>
      <c r="AG334" s="7"/>
      <c r="AH334" s="7"/>
      <c r="AI334" s="7">
        <v>0</v>
      </c>
    </row>
    <row r="335" spans="1:35">
      <c r="A335" s="5">
        <v>2021</v>
      </c>
      <c r="B335" s="2" t="s">
        <v>754</v>
      </c>
      <c r="C335" s="2" t="s">
        <v>737</v>
      </c>
      <c r="D335" s="2" t="s">
        <v>665</v>
      </c>
      <c r="E335" s="2">
        <v>0</v>
      </c>
      <c r="F335" s="2">
        <v>0</v>
      </c>
      <c r="G335" s="2">
        <v>0</v>
      </c>
      <c r="H335" s="2">
        <v>3266858</v>
      </c>
      <c r="I335" s="2">
        <v>700414831</v>
      </c>
      <c r="K335" s="2">
        <v>422326878</v>
      </c>
      <c r="L335" s="2">
        <v>3094082</v>
      </c>
      <c r="M335" s="2">
        <v>4947385</v>
      </c>
      <c r="O335" s="2">
        <v>23017105</v>
      </c>
      <c r="P335" s="2">
        <v>756011</v>
      </c>
      <c r="Q335" s="2">
        <v>1128319</v>
      </c>
      <c r="S335" s="7">
        <v>49.6</v>
      </c>
      <c r="T335" s="2">
        <v>0</v>
      </c>
      <c r="U335" s="7">
        <v>0</v>
      </c>
      <c r="V335" s="7">
        <v>0</v>
      </c>
      <c r="W335" s="7">
        <v>0</v>
      </c>
      <c r="X335" s="7">
        <v>0</v>
      </c>
      <c r="Y335" s="7">
        <v>0</v>
      </c>
      <c r="AB335" s="7"/>
      <c r="AC335" s="7"/>
      <c r="AD335" s="7"/>
      <c r="AE335" s="7"/>
      <c r="AF335" s="7"/>
      <c r="AG335" s="7"/>
      <c r="AH335" s="7"/>
      <c r="AI335" s="7">
        <v>0</v>
      </c>
    </row>
    <row r="336" spans="1:35">
      <c r="A336" s="5">
        <v>2021</v>
      </c>
      <c r="B336" s="2" t="s">
        <v>725</v>
      </c>
      <c r="C336" s="2" t="s">
        <v>738</v>
      </c>
      <c r="D336" s="2" t="s">
        <v>665</v>
      </c>
      <c r="E336" s="2">
        <v>0</v>
      </c>
      <c r="F336" s="2">
        <v>0</v>
      </c>
      <c r="G336" s="2">
        <v>0</v>
      </c>
      <c r="H336" s="2">
        <v>3299666</v>
      </c>
      <c r="I336" s="2">
        <v>771368712</v>
      </c>
      <c r="K336" s="2">
        <v>151807711</v>
      </c>
      <c r="L336" s="2">
        <v>4261507</v>
      </c>
      <c r="M336" s="2">
        <v>11127648</v>
      </c>
      <c r="O336" s="2">
        <v>23017105</v>
      </c>
      <c r="P336" s="2">
        <v>3207233</v>
      </c>
      <c r="Q336" s="2">
        <v>1128319</v>
      </c>
      <c r="S336" s="7">
        <v>61.62</v>
      </c>
      <c r="T336" s="2">
        <v>0</v>
      </c>
      <c r="U336" s="7">
        <v>0</v>
      </c>
      <c r="V336" s="7">
        <v>0</v>
      </c>
      <c r="W336" s="7">
        <v>0</v>
      </c>
      <c r="X336" s="7">
        <v>0</v>
      </c>
      <c r="Y336" s="7">
        <v>0</v>
      </c>
      <c r="AB336" s="7"/>
      <c r="AC336" s="7"/>
      <c r="AD336" s="7"/>
      <c r="AE336" s="7"/>
      <c r="AF336" s="7"/>
      <c r="AG336" s="7"/>
      <c r="AH336" s="7"/>
      <c r="AI336" s="7">
        <v>0</v>
      </c>
    </row>
    <row r="337" spans="1:35">
      <c r="A337" s="5">
        <v>2021</v>
      </c>
      <c r="B337" s="2" t="s">
        <v>725</v>
      </c>
      <c r="C337" s="2" t="s">
        <v>739</v>
      </c>
      <c r="D337" s="2" t="s">
        <v>665</v>
      </c>
      <c r="E337" s="2">
        <v>0</v>
      </c>
      <c r="F337" s="2">
        <v>0</v>
      </c>
      <c r="G337" s="2">
        <v>0</v>
      </c>
      <c r="H337" s="2">
        <v>2948834</v>
      </c>
      <c r="I337" s="2">
        <v>720381030</v>
      </c>
      <c r="K337" s="2">
        <v>193419995</v>
      </c>
      <c r="L337" s="2">
        <v>3336764</v>
      </c>
      <c r="M337" s="2">
        <v>6592618</v>
      </c>
      <c r="O337" s="2">
        <v>23017105</v>
      </c>
      <c r="P337" s="2">
        <v>1350240</v>
      </c>
      <c r="Q337" s="2">
        <v>1128319</v>
      </c>
      <c r="S337" s="7">
        <v>58.7</v>
      </c>
      <c r="T337" s="2">
        <v>0</v>
      </c>
      <c r="U337" s="7">
        <v>0</v>
      </c>
      <c r="V337" s="7">
        <v>0</v>
      </c>
      <c r="W337" s="7">
        <v>0</v>
      </c>
      <c r="X337" s="7">
        <v>0</v>
      </c>
      <c r="Y337" s="7">
        <v>0</v>
      </c>
      <c r="AB337" s="7"/>
      <c r="AC337" s="7"/>
      <c r="AD337" s="7"/>
      <c r="AE337" s="7"/>
      <c r="AF337" s="7"/>
      <c r="AG337" s="7"/>
      <c r="AH337" s="7"/>
      <c r="AI337" s="7">
        <v>0</v>
      </c>
    </row>
    <row r="338" spans="1:35">
      <c r="A338" s="5">
        <v>2021</v>
      </c>
      <c r="B338" s="2" t="s">
        <v>725</v>
      </c>
      <c r="C338" s="2" t="s">
        <v>740</v>
      </c>
      <c r="D338" s="2" t="s">
        <v>665</v>
      </c>
      <c r="E338" s="2">
        <v>0</v>
      </c>
      <c r="F338" s="2">
        <v>0</v>
      </c>
      <c r="G338" s="2">
        <v>0</v>
      </c>
      <c r="H338" s="2">
        <v>2963595</v>
      </c>
      <c r="I338" s="2">
        <v>842863076</v>
      </c>
      <c r="K338" s="2">
        <v>255257462</v>
      </c>
      <c r="L338" s="2">
        <v>3620533</v>
      </c>
      <c r="M338" s="2">
        <v>6493217</v>
      </c>
      <c r="O338" s="2">
        <v>23017105</v>
      </c>
      <c r="P338" s="2">
        <v>1111224</v>
      </c>
      <c r="Q338" s="2">
        <v>1128319</v>
      </c>
      <c r="S338" s="7">
        <v>51.29</v>
      </c>
      <c r="T338" s="2">
        <v>0</v>
      </c>
      <c r="U338" s="7">
        <v>0</v>
      </c>
      <c r="V338" s="7">
        <v>0</v>
      </c>
      <c r="W338" s="7">
        <v>0</v>
      </c>
      <c r="X338" s="7">
        <v>0</v>
      </c>
      <c r="Y338" s="7">
        <v>0</v>
      </c>
      <c r="AB338" s="7"/>
      <c r="AC338" s="7"/>
      <c r="AD338" s="7"/>
      <c r="AE338" s="7"/>
      <c r="AF338" s="7"/>
      <c r="AG338" s="7"/>
      <c r="AH338" s="7"/>
      <c r="AI338" s="7">
        <v>0</v>
      </c>
    </row>
    <row r="339" spans="1:35">
      <c r="A339" s="5">
        <v>2021</v>
      </c>
      <c r="B339" s="2" t="s">
        <v>725</v>
      </c>
      <c r="C339" s="2" t="s">
        <v>741</v>
      </c>
      <c r="D339" s="2" t="s">
        <v>665</v>
      </c>
      <c r="E339" s="2">
        <v>0</v>
      </c>
      <c r="F339" s="2">
        <v>0</v>
      </c>
      <c r="G339" s="2">
        <v>0</v>
      </c>
      <c r="H339" s="2">
        <v>2811918</v>
      </c>
      <c r="I339" s="2">
        <v>539908850</v>
      </c>
      <c r="K339" s="2">
        <v>105104213</v>
      </c>
      <c r="L339" s="2">
        <v>3072220</v>
      </c>
      <c r="M339" s="2">
        <v>6850230</v>
      </c>
      <c r="O339" s="2">
        <v>23017105</v>
      </c>
      <c r="P339" s="2">
        <v>756011</v>
      </c>
      <c r="Q339" s="2">
        <v>1128319</v>
      </c>
      <c r="S339" s="7">
        <v>65.099999999999994</v>
      </c>
      <c r="T339" s="2">
        <v>0</v>
      </c>
      <c r="U339" s="7">
        <v>0</v>
      </c>
      <c r="V339" s="7">
        <v>0</v>
      </c>
      <c r="W339" s="7">
        <v>0</v>
      </c>
      <c r="X339" s="7">
        <v>0</v>
      </c>
      <c r="Y339" s="7">
        <v>0</v>
      </c>
      <c r="AB339" s="7"/>
      <c r="AC339" s="7"/>
      <c r="AD339" s="7"/>
      <c r="AE339" s="7"/>
      <c r="AF339" s="7"/>
      <c r="AG339" s="7"/>
      <c r="AH339" s="7"/>
      <c r="AI339" s="7">
        <v>0</v>
      </c>
    </row>
    <row r="340" spans="1:35">
      <c r="A340" s="5">
        <v>2021</v>
      </c>
      <c r="B340" s="2" t="s">
        <v>725</v>
      </c>
      <c r="C340" s="2" t="s">
        <v>742</v>
      </c>
      <c r="D340" s="2" t="s">
        <v>665</v>
      </c>
      <c r="E340" s="2">
        <v>0</v>
      </c>
      <c r="F340" s="2">
        <v>0</v>
      </c>
      <c r="G340" s="2">
        <v>0</v>
      </c>
      <c r="H340" s="2">
        <v>3563230</v>
      </c>
      <c r="I340" s="2">
        <v>421838061</v>
      </c>
      <c r="K340" s="2">
        <v>44167746</v>
      </c>
      <c r="L340" s="2">
        <v>3204458</v>
      </c>
      <c r="M340" s="2">
        <v>4258311</v>
      </c>
      <c r="O340" s="2">
        <v>23017105</v>
      </c>
      <c r="P340" s="2">
        <v>756011</v>
      </c>
      <c r="Q340" s="2">
        <v>1128319</v>
      </c>
      <c r="S340" s="7">
        <v>62.72</v>
      </c>
      <c r="T340" s="2">
        <v>0</v>
      </c>
      <c r="U340" s="7">
        <v>0</v>
      </c>
      <c r="V340" s="7">
        <v>0</v>
      </c>
      <c r="W340" s="7">
        <v>0</v>
      </c>
      <c r="X340" s="7">
        <v>0</v>
      </c>
      <c r="Y340" s="7">
        <v>0</v>
      </c>
      <c r="AB340" s="7"/>
      <c r="AC340" s="7"/>
      <c r="AD340" s="7"/>
      <c r="AE340" s="7"/>
      <c r="AF340" s="7"/>
      <c r="AG340" s="7"/>
      <c r="AH340" s="7"/>
      <c r="AI340" s="7">
        <v>0</v>
      </c>
    </row>
    <row r="341" spans="1:35">
      <c r="A341" s="5">
        <v>2021</v>
      </c>
      <c r="B341" s="2" t="s">
        <v>725</v>
      </c>
      <c r="C341" s="2" t="s">
        <v>743</v>
      </c>
      <c r="D341" s="2" t="s">
        <v>665</v>
      </c>
      <c r="E341" s="2">
        <v>0</v>
      </c>
      <c r="F341" s="2">
        <v>0</v>
      </c>
      <c r="G341" s="2">
        <v>0</v>
      </c>
      <c r="H341" s="2">
        <v>2798596</v>
      </c>
      <c r="I341" s="2">
        <v>689337679</v>
      </c>
      <c r="K341" s="2">
        <v>117213827</v>
      </c>
      <c r="L341" s="2">
        <v>3023982</v>
      </c>
      <c r="M341" s="2">
        <v>7533111</v>
      </c>
      <c r="O341" s="2">
        <v>23017105</v>
      </c>
      <c r="P341" s="2">
        <v>895950</v>
      </c>
      <c r="Q341" s="2">
        <v>1128319</v>
      </c>
      <c r="S341" s="7">
        <v>52.18</v>
      </c>
      <c r="T341" s="2">
        <v>0</v>
      </c>
      <c r="U341" s="7">
        <v>0</v>
      </c>
      <c r="V341" s="7">
        <v>0</v>
      </c>
      <c r="W341" s="7">
        <v>0</v>
      </c>
      <c r="X341" s="7">
        <v>0</v>
      </c>
      <c r="Y341" s="7">
        <v>0</v>
      </c>
      <c r="AB341" s="7"/>
      <c r="AC341" s="7"/>
      <c r="AD341" s="7"/>
      <c r="AE341" s="7"/>
      <c r="AF341" s="7"/>
      <c r="AG341" s="7"/>
      <c r="AH341" s="7"/>
      <c r="AI341" s="7">
        <v>0</v>
      </c>
    </row>
    <row r="342" spans="1:35">
      <c r="A342" s="5">
        <v>2021</v>
      </c>
      <c r="B342" s="2" t="s">
        <v>725</v>
      </c>
      <c r="C342" s="2" t="s">
        <v>744</v>
      </c>
      <c r="D342" s="2" t="s">
        <v>665</v>
      </c>
      <c r="E342" s="2">
        <v>0</v>
      </c>
      <c r="F342" s="2">
        <v>0</v>
      </c>
      <c r="G342" s="2">
        <v>0</v>
      </c>
      <c r="H342" s="2">
        <v>2798601</v>
      </c>
      <c r="I342" s="2">
        <v>612307434</v>
      </c>
      <c r="K342" s="2">
        <v>97966191</v>
      </c>
      <c r="L342" s="2">
        <v>3115935</v>
      </c>
      <c r="M342" s="2">
        <v>3968409</v>
      </c>
      <c r="O342" s="2">
        <v>23017105</v>
      </c>
      <c r="P342" s="2">
        <v>891743</v>
      </c>
      <c r="Q342" s="2">
        <v>1128319</v>
      </c>
      <c r="S342" s="7">
        <v>48.32</v>
      </c>
      <c r="T342" s="2">
        <v>0</v>
      </c>
      <c r="U342" s="7">
        <v>0</v>
      </c>
      <c r="V342" s="7">
        <v>0</v>
      </c>
      <c r="W342" s="7">
        <v>0</v>
      </c>
      <c r="X342" s="7">
        <v>0</v>
      </c>
      <c r="Y342" s="7">
        <v>0</v>
      </c>
      <c r="AB342" s="7"/>
      <c r="AC342" s="7"/>
      <c r="AD342" s="7"/>
      <c r="AE342" s="7"/>
      <c r="AF342" s="7"/>
      <c r="AG342" s="7"/>
      <c r="AH342" s="7"/>
      <c r="AI342" s="7">
        <v>0</v>
      </c>
    </row>
    <row r="343" spans="1:35">
      <c r="A343" s="5">
        <v>2021</v>
      </c>
      <c r="B343" s="2" t="s">
        <v>755</v>
      </c>
      <c r="C343" s="2" t="s">
        <v>745</v>
      </c>
      <c r="D343" s="2" t="s">
        <v>665</v>
      </c>
      <c r="E343" s="2">
        <v>0</v>
      </c>
      <c r="F343" s="2">
        <v>0</v>
      </c>
      <c r="G343" s="2">
        <v>0</v>
      </c>
      <c r="H343" s="2">
        <v>3152568</v>
      </c>
      <c r="I343" s="2">
        <v>580573236</v>
      </c>
      <c r="J343" s="2">
        <v>40911361</v>
      </c>
      <c r="K343" s="2">
        <v>246628196</v>
      </c>
      <c r="L343" s="2">
        <v>2842052</v>
      </c>
      <c r="M343" s="2">
        <v>3782609</v>
      </c>
      <c r="O343" s="2">
        <v>23017105</v>
      </c>
      <c r="P343" s="2">
        <v>756011</v>
      </c>
      <c r="Q343" s="2">
        <v>1128319</v>
      </c>
      <c r="S343" s="7">
        <v>49.01</v>
      </c>
      <c r="T343" s="2">
        <v>0</v>
      </c>
      <c r="U343" s="7">
        <v>0</v>
      </c>
      <c r="V343" s="7">
        <v>0</v>
      </c>
      <c r="W343" s="7">
        <v>0</v>
      </c>
      <c r="X343" s="7">
        <v>0</v>
      </c>
      <c r="Y343" s="7">
        <v>0</v>
      </c>
      <c r="AB343" s="7"/>
      <c r="AC343" s="7"/>
      <c r="AD343" s="7"/>
      <c r="AE343" s="7"/>
      <c r="AF343" s="7"/>
      <c r="AG343" s="7"/>
      <c r="AH343" s="7"/>
      <c r="AI343" s="7">
        <v>0</v>
      </c>
    </row>
    <row r="344" spans="1:35">
      <c r="A344" s="5">
        <v>2021</v>
      </c>
      <c r="B344" s="2" t="s">
        <v>755</v>
      </c>
      <c r="C344" s="2" t="s">
        <v>746</v>
      </c>
      <c r="D344" s="2" t="s">
        <v>665</v>
      </c>
      <c r="E344" s="2">
        <v>0</v>
      </c>
      <c r="F344" s="2">
        <v>0</v>
      </c>
      <c r="G344" s="2">
        <v>0</v>
      </c>
      <c r="H344" s="2">
        <v>3188884</v>
      </c>
      <c r="I344" s="2">
        <v>617363510</v>
      </c>
      <c r="K344" s="2">
        <v>346062585</v>
      </c>
      <c r="L344" s="2">
        <v>2938256</v>
      </c>
      <c r="M344" s="2">
        <v>3982304</v>
      </c>
      <c r="O344" s="2">
        <v>23017105</v>
      </c>
      <c r="P344" s="2">
        <v>756011</v>
      </c>
      <c r="Q344" s="2">
        <v>1128319</v>
      </c>
      <c r="S344" s="7">
        <v>48.68</v>
      </c>
      <c r="T344" s="2">
        <v>0</v>
      </c>
      <c r="U344" s="7">
        <v>0</v>
      </c>
      <c r="V344" s="7">
        <v>0</v>
      </c>
      <c r="W344" s="7">
        <v>0</v>
      </c>
      <c r="X344" s="7">
        <v>0</v>
      </c>
      <c r="Y344" s="7">
        <v>0</v>
      </c>
      <c r="AB344" s="7"/>
      <c r="AC344" s="7"/>
      <c r="AD344" s="7"/>
      <c r="AE344" s="7"/>
      <c r="AF344" s="7"/>
      <c r="AG344" s="7"/>
      <c r="AH344" s="7"/>
      <c r="AI344" s="7">
        <v>0</v>
      </c>
    </row>
    <row r="345" spans="1:35">
      <c r="A345" s="5">
        <v>2021</v>
      </c>
      <c r="B345" s="2" t="s">
        <v>755</v>
      </c>
      <c r="C345" s="2" t="s">
        <v>747</v>
      </c>
      <c r="D345" s="2" t="s">
        <v>665</v>
      </c>
      <c r="E345" s="2">
        <v>0</v>
      </c>
      <c r="F345" s="2">
        <v>0</v>
      </c>
      <c r="G345" s="2">
        <v>0</v>
      </c>
      <c r="H345" s="2">
        <v>3028951</v>
      </c>
      <c r="I345" s="2">
        <v>578934519</v>
      </c>
      <c r="K345" s="2">
        <v>216457263</v>
      </c>
      <c r="L345" s="2">
        <v>2868479</v>
      </c>
      <c r="M345" s="2">
        <v>4238360</v>
      </c>
      <c r="O345" s="2">
        <v>23017105</v>
      </c>
      <c r="P345" s="2">
        <v>756011</v>
      </c>
      <c r="Q345" s="2">
        <v>1128319</v>
      </c>
      <c r="S345" s="7">
        <v>32.840000000000003</v>
      </c>
      <c r="T345" s="2">
        <v>0</v>
      </c>
      <c r="U345" s="7">
        <v>0</v>
      </c>
      <c r="V345" s="7">
        <v>0</v>
      </c>
      <c r="W345" s="7">
        <v>0</v>
      </c>
      <c r="X345" s="7">
        <v>0</v>
      </c>
      <c r="Y345" s="7">
        <v>0</v>
      </c>
      <c r="AB345" s="7"/>
      <c r="AC345" s="7"/>
      <c r="AD345" s="7"/>
      <c r="AE345" s="7"/>
      <c r="AF345" s="7"/>
      <c r="AG345" s="7"/>
      <c r="AH345" s="7"/>
      <c r="AI345" s="7">
        <v>0</v>
      </c>
    </row>
    <row r="346" spans="1:35">
      <c r="A346" s="5">
        <v>2021</v>
      </c>
      <c r="B346" s="2" t="s">
        <v>755</v>
      </c>
      <c r="C346" s="2" t="s">
        <v>748</v>
      </c>
      <c r="D346" s="2" t="s">
        <v>665</v>
      </c>
      <c r="E346" s="2">
        <v>0</v>
      </c>
      <c r="F346" s="2">
        <v>0</v>
      </c>
      <c r="G346" s="2">
        <v>0</v>
      </c>
      <c r="H346" s="2">
        <v>2921714</v>
      </c>
      <c r="I346" s="2">
        <v>469388923</v>
      </c>
      <c r="K346" s="2">
        <v>119398513</v>
      </c>
      <c r="L346" s="2">
        <v>3149278</v>
      </c>
      <c r="M346" s="2">
        <v>4657685</v>
      </c>
      <c r="O346" s="2">
        <v>23017105</v>
      </c>
      <c r="P346" s="2">
        <v>756011</v>
      </c>
      <c r="Q346" s="2">
        <v>1128319</v>
      </c>
      <c r="S346" s="7">
        <v>55</v>
      </c>
      <c r="T346" s="2">
        <v>0</v>
      </c>
      <c r="U346" s="7">
        <v>0</v>
      </c>
      <c r="V346" s="7">
        <v>0</v>
      </c>
      <c r="W346" s="7">
        <v>0</v>
      </c>
      <c r="X346" s="7">
        <v>0</v>
      </c>
      <c r="Y346" s="7">
        <v>0</v>
      </c>
      <c r="AB346" s="7"/>
      <c r="AC346" s="7"/>
      <c r="AD346" s="7"/>
      <c r="AE346" s="7"/>
      <c r="AF346" s="7"/>
      <c r="AG346" s="7"/>
      <c r="AH346" s="7"/>
      <c r="AI346" s="7">
        <v>0</v>
      </c>
    </row>
    <row r="347" spans="1:35">
      <c r="A347" s="5">
        <v>2021</v>
      </c>
      <c r="B347" s="2" t="s">
        <v>755</v>
      </c>
      <c r="C347" s="2" t="s">
        <v>749</v>
      </c>
      <c r="D347" s="2" t="s">
        <v>665</v>
      </c>
      <c r="E347" s="2">
        <v>0</v>
      </c>
      <c r="F347" s="2">
        <v>0</v>
      </c>
      <c r="G347" s="2">
        <v>0</v>
      </c>
      <c r="H347" s="2">
        <v>3097213</v>
      </c>
      <c r="I347" s="2">
        <v>760545035</v>
      </c>
      <c r="K347" s="2">
        <v>219651453</v>
      </c>
      <c r="L347" s="2">
        <v>3155792</v>
      </c>
      <c r="M347" s="2">
        <v>5042437</v>
      </c>
      <c r="O347" s="2">
        <v>23017105</v>
      </c>
      <c r="P347" s="2">
        <v>756011</v>
      </c>
      <c r="Q347" s="2">
        <v>1128319</v>
      </c>
      <c r="S347" s="7">
        <v>43.17</v>
      </c>
      <c r="T347" s="2">
        <v>0</v>
      </c>
      <c r="U347" s="7">
        <v>0</v>
      </c>
      <c r="V347" s="7">
        <v>0</v>
      </c>
      <c r="W347" s="7">
        <v>0</v>
      </c>
      <c r="X347" s="7">
        <v>0</v>
      </c>
      <c r="Y347" s="7">
        <v>0</v>
      </c>
      <c r="AB347" s="7"/>
      <c r="AC347" s="7"/>
      <c r="AD347" s="7"/>
      <c r="AE347" s="7"/>
      <c r="AF347" s="7"/>
      <c r="AG347" s="7"/>
      <c r="AH347" s="7"/>
      <c r="AI347" s="7">
        <v>0</v>
      </c>
    </row>
    <row r="348" spans="1:35">
      <c r="A348" s="5">
        <v>2021</v>
      </c>
      <c r="B348" s="2" t="s">
        <v>755</v>
      </c>
      <c r="C348" s="2" t="s">
        <v>750</v>
      </c>
      <c r="D348" s="2" t="s">
        <v>665</v>
      </c>
      <c r="E348" s="2">
        <v>0</v>
      </c>
      <c r="F348" s="2">
        <v>0</v>
      </c>
      <c r="G348" s="2">
        <v>0</v>
      </c>
      <c r="H348" s="2">
        <v>2938702</v>
      </c>
      <c r="I348" s="2">
        <v>649873770</v>
      </c>
      <c r="K348" s="2">
        <v>149227914</v>
      </c>
      <c r="L348" s="2">
        <v>3085529</v>
      </c>
      <c r="M348" s="2">
        <v>4583981</v>
      </c>
      <c r="O348" s="2">
        <v>23017105</v>
      </c>
      <c r="P348" s="2">
        <v>756011</v>
      </c>
      <c r="Q348" s="2">
        <v>1128319</v>
      </c>
      <c r="S348" s="7">
        <v>48.34</v>
      </c>
      <c r="T348" s="2">
        <v>0</v>
      </c>
      <c r="U348" s="7">
        <v>0</v>
      </c>
      <c r="V348" s="7">
        <v>0</v>
      </c>
      <c r="W348" s="7">
        <v>0</v>
      </c>
      <c r="X348" s="7">
        <v>0</v>
      </c>
      <c r="Y348" s="7">
        <v>0</v>
      </c>
      <c r="AB348" s="7"/>
      <c r="AC348" s="7"/>
      <c r="AD348" s="7"/>
      <c r="AE348" s="7"/>
      <c r="AF348" s="7"/>
      <c r="AG348" s="7"/>
      <c r="AH348" s="7"/>
      <c r="AI348" s="7">
        <v>0</v>
      </c>
    </row>
    <row r="349" spans="1:35">
      <c r="A349" s="5">
        <v>2021</v>
      </c>
      <c r="B349" s="2" t="s">
        <v>755</v>
      </c>
      <c r="C349" s="2" t="s">
        <v>751</v>
      </c>
      <c r="D349" s="2" t="s">
        <v>665</v>
      </c>
      <c r="E349" s="2">
        <v>0</v>
      </c>
      <c r="F349" s="2">
        <v>0</v>
      </c>
      <c r="G349" s="2">
        <v>0</v>
      </c>
      <c r="H349" s="2">
        <v>2868099</v>
      </c>
      <c r="I349" s="2">
        <v>461840722</v>
      </c>
      <c r="K349" s="2">
        <v>96311368</v>
      </c>
      <c r="L349" s="2">
        <v>3559849</v>
      </c>
      <c r="M349" s="2">
        <v>6482721</v>
      </c>
      <c r="O349" s="2">
        <v>23017105</v>
      </c>
      <c r="P349" s="2">
        <v>756011</v>
      </c>
      <c r="Q349" s="2">
        <v>1128319</v>
      </c>
      <c r="S349" s="7">
        <v>49.96</v>
      </c>
      <c r="T349" s="2">
        <v>0</v>
      </c>
      <c r="U349" s="7">
        <v>0</v>
      </c>
      <c r="V349" s="7">
        <v>0</v>
      </c>
      <c r="W349" s="7">
        <v>0</v>
      </c>
      <c r="X349" s="7">
        <v>0</v>
      </c>
      <c r="Y349" s="7">
        <v>0</v>
      </c>
      <c r="AB349" s="7"/>
      <c r="AC349" s="7"/>
      <c r="AD349" s="7"/>
      <c r="AE349" s="7"/>
      <c r="AF349" s="7"/>
      <c r="AG349" s="7"/>
      <c r="AH349" s="7"/>
      <c r="AI349" s="7">
        <v>0</v>
      </c>
    </row>
    <row r="350" spans="1:35">
      <c r="A350" s="5">
        <v>2021</v>
      </c>
      <c r="B350" s="2" t="s">
        <v>724</v>
      </c>
      <c r="C350" s="2" t="s">
        <v>726</v>
      </c>
      <c r="D350" s="2" t="s">
        <v>673</v>
      </c>
      <c r="E350" s="2">
        <v>16401106</v>
      </c>
      <c r="F350" s="2">
        <v>0</v>
      </c>
      <c r="G350" s="2">
        <v>0</v>
      </c>
      <c r="H350" s="2">
        <v>26790201</v>
      </c>
      <c r="I350" s="2">
        <v>0</v>
      </c>
      <c r="J350" s="2">
        <v>0</v>
      </c>
      <c r="K350" s="2">
        <v>0</v>
      </c>
      <c r="L350" s="2">
        <v>0</v>
      </c>
      <c r="M350" s="2">
        <v>0</v>
      </c>
      <c r="N350" s="2">
        <v>0</v>
      </c>
      <c r="O350" s="2">
        <v>0</v>
      </c>
      <c r="P350" s="2">
        <v>0</v>
      </c>
      <c r="Q350" s="2">
        <v>0</v>
      </c>
      <c r="R350" s="2">
        <v>0</v>
      </c>
      <c r="S350" s="2"/>
      <c r="T350" s="2">
        <v>0</v>
      </c>
      <c r="U350" s="7">
        <v>14.2</v>
      </c>
      <c r="V350" s="7">
        <v>10.34</v>
      </c>
      <c r="W350" s="7">
        <v>0</v>
      </c>
      <c r="X350" s="7">
        <v>0</v>
      </c>
      <c r="Y350" s="7">
        <v>0</v>
      </c>
      <c r="AB350" s="7">
        <v>21.97</v>
      </c>
      <c r="AC350" s="7">
        <v>87.96</v>
      </c>
      <c r="AD350" s="7">
        <v>104.75</v>
      </c>
      <c r="AE350" s="7">
        <v>85.05</v>
      </c>
      <c r="AF350" s="7">
        <v>72.83</v>
      </c>
      <c r="AG350" s="7">
        <v>69.069999999999993</v>
      </c>
      <c r="AH350" s="7">
        <v>53.08</v>
      </c>
      <c r="AI350" s="7">
        <v>0</v>
      </c>
    </row>
    <row r="351" spans="1:35">
      <c r="A351" s="5">
        <v>2021</v>
      </c>
      <c r="B351" s="2" t="s">
        <v>724</v>
      </c>
      <c r="C351" s="2" t="s">
        <v>727</v>
      </c>
      <c r="D351" s="2" t="s">
        <v>673</v>
      </c>
      <c r="E351" s="2">
        <v>13271580</v>
      </c>
      <c r="F351" s="2">
        <v>0</v>
      </c>
      <c r="G351" s="2">
        <v>0</v>
      </c>
      <c r="H351" s="2">
        <v>38127443</v>
      </c>
      <c r="I351" s="2">
        <v>0</v>
      </c>
      <c r="J351" s="2">
        <v>0</v>
      </c>
      <c r="K351" s="2">
        <v>0</v>
      </c>
      <c r="L351" s="2">
        <v>0</v>
      </c>
      <c r="M351" s="2">
        <v>0</v>
      </c>
      <c r="N351" s="2">
        <v>0</v>
      </c>
      <c r="O351" s="2">
        <v>0</v>
      </c>
      <c r="P351" s="2">
        <v>0</v>
      </c>
      <c r="Q351" s="2">
        <v>0</v>
      </c>
      <c r="R351" s="2">
        <v>0</v>
      </c>
      <c r="S351" s="2"/>
      <c r="T351" s="2">
        <v>0</v>
      </c>
      <c r="U351" s="7">
        <v>14.39</v>
      </c>
      <c r="V351" s="7">
        <v>10.050000000000001</v>
      </c>
      <c r="W351" s="7">
        <v>0</v>
      </c>
      <c r="X351" s="7">
        <v>0</v>
      </c>
      <c r="Y351" s="7">
        <v>0</v>
      </c>
      <c r="AB351" s="7">
        <v>14.01</v>
      </c>
      <c r="AC351" s="7">
        <v>99.48</v>
      </c>
      <c r="AD351" s="7">
        <v>99.21</v>
      </c>
      <c r="AE351" s="7">
        <v>84.14</v>
      </c>
      <c r="AF351" s="7">
        <v>87.35</v>
      </c>
      <c r="AG351" s="7">
        <v>70.02</v>
      </c>
      <c r="AH351" s="7">
        <v>56.79</v>
      </c>
      <c r="AI351" s="7">
        <v>0</v>
      </c>
    </row>
    <row r="352" spans="1:35">
      <c r="A352" s="5">
        <v>2021</v>
      </c>
      <c r="B352" s="2" t="s">
        <v>724</v>
      </c>
      <c r="C352" s="2" t="s">
        <v>728</v>
      </c>
      <c r="D352" s="2" t="s">
        <v>673</v>
      </c>
      <c r="E352" s="2">
        <v>19997231</v>
      </c>
      <c r="F352" s="2">
        <v>0</v>
      </c>
      <c r="G352" s="2">
        <v>0</v>
      </c>
      <c r="H352" s="2">
        <v>18914898</v>
      </c>
      <c r="I352" s="2">
        <v>0</v>
      </c>
      <c r="J352" s="2">
        <v>0</v>
      </c>
      <c r="K352" s="2">
        <v>0</v>
      </c>
      <c r="L352" s="2">
        <v>0</v>
      </c>
      <c r="M352" s="2">
        <v>0</v>
      </c>
      <c r="N352" s="2">
        <v>0</v>
      </c>
      <c r="O352" s="2">
        <v>0</v>
      </c>
      <c r="P352" s="2">
        <v>0</v>
      </c>
      <c r="Q352" s="2">
        <v>0</v>
      </c>
      <c r="R352" s="2">
        <v>0</v>
      </c>
      <c r="S352" s="2"/>
      <c r="T352" s="2">
        <v>0</v>
      </c>
      <c r="U352" s="7">
        <v>12.53</v>
      </c>
      <c r="V352" s="7">
        <v>5.6</v>
      </c>
      <c r="W352" s="7">
        <v>0</v>
      </c>
      <c r="X352" s="7">
        <v>0</v>
      </c>
      <c r="Y352" s="7">
        <v>0</v>
      </c>
      <c r="AB352" s="7">
        <v>24.69</v>
      </c>
      <c r="AC352" s="7">
        <v>99.72</v>
      </c>
      <c r="AD352" s="7">
        <v>92.88</v>
      </c>
      <c r="AE352" s="7">
        <v>75.790000000000006</v>
      </c>
      <c r="AF352" s="7">
        <v>79.34</v>
      </c>
      <c r="AG352" s="7">
        <v>60.43</v>
      </c>
      <c r="AH352" s="7">
        <v>45.96</v>
      </c>
      <c r="AI352" s="7">
        <v>0</v>
      </c>
    </row>
    <row r="353" spans="1:35">
      <c r="A353" s="5">
        <v>2021</v>
      </c>
      <c r="B353" s="2" t="s">
        <v>724</v>
      </c>
      <c r="C353" s="2" t="s">
        <v>729</v>
      </c>
      <c r="D353" s="2" t="s">
        <v>673</v>
      </c>
      <c r="E353" s="2">
        <v>16085450</v>
      </c>
      <c r="F353" s="2">
        <v>0</v>
      </c>
      <c r="G353" s="2">
        <v>0</v>
      </c>
      <c r="H353" s="2">
        <v>51648682</v>
      </c>
      <c r="I353" s="2">
        <v>0</v>
      </c>
      <c r="J353" s="2">
        <v>0</v>
      </c>
      <c r="K353" s="2">
        <v>0</v>
      </c>
      <c r="L353" s="2">
        <v>0</v>
      </c>
      <c r="M353" s="2">
        <v>0</v>
      </c>
      <c r="N353" s="2">
        <v>0</v>
      </c>
      <c r="O353" s="2">
        <v>0</v>
      </c>
      <c r="P353" s="2">
        <v>0</v>
      </c>
      <c r="Q353" s="2">
        <v>0</v>
      </c>
      <c r="R353" s="2">
        <v>0</v>
      </c>
      <c r="S353" s="2"/>
      <c r="T353" s="2">
        <v>0</v>
      </c>
      <c r="U353" s="7">
        <v>14.14</v>
      </c>
      <c r="V353" s="7">
        <v>8.73</v>
      </c>
      <c r="W353" s="7">
        <v>0</v>
      </c>
      <c r="X353" s="7">
        <v>0</v>
      </c>
      <c r="Y353" s="7">
        <v>0</v>
      </c>
      <c r="AB353" s="7">
        <v>20.97</v>
      </c>
      <c r="AC353" s="7">
        <v>86.78</v>
      </c>
      <c r="AD353" s="7">
        <v>75.91</v>
      </c>
      <c r="AE353" s="7">
        <v>72.73</v>
      </c>
      <c r="AF353" s="7">
        <v>71.11</v>
      </c>
      <c r="AG353" s="7">
        <v>50.07</v>
      </c>
      <c r="AH353" s="7">
        <v>48.33</v>
      </c>
      <c r="AI353" s="7">
        <v>0</v>
      </c>
    </row>
    <row r="354" spans="1:35">
      <c r="A354" s="5">
        <v>2021</v>
      </c>
      <c r="B354" s="2" t="s">
        <v>724</v>
      </c>
      <c r="C354" s="2" t="s">
        <v>730</v>
      </c>
      <c r="D354" s="2" t="s">
        <v>673</v>
      </c>
      <c r="E354" s="2">
        <v>22675242</v>
      </c>
      <c r="F354" s="2">
        <v>0</v>
      </c>
      <c r="G354" s="2">
        <v>0</v>
      </c>
      <c r="H354" s="2">
        <v>33437212</v>
      </c>
      <c r="I354" s="2">
        <v>0</v>
      </c>
      <c r="J354" s="2">
        <v>0</v>
      </c>
      <c r="K354" s="2">
        <v>0</v>
      </c>
      <c r="L354" s="2">
        <v>0</v>
      </c>
      <c r="M354" s="2">
        <v>0</v>
      </c>
      <c r="N354" s="2">
        <v>0</v>
      </c>
      <c r="O354" s="2">
        <v>0</v>
      </c>
      <c r="P354" s="2">
        <v>0</v>
      </c>
      <c r="Q354" s="2">
        <v>0</v>
      </c>
      <c r="R354" s="2">
        <v>0</v>
      </c>
      <c r="S354" s="2"/>
      <c r="T354" s="2">
        <v>0</v>
      </c>
      <c r="U354" s="7">
        <v>12.69</v>
      </c>
      <c r="V354" s="7">
        <v>10.18</v>
      </c>
      <c r="W354" s="7">
        <v>0</v>
      </c>
      <c r="X354" s="7">
        <v>0</v>
      </c>
      <c r="Y354" s="7">
        <v>0</v>
      </c>
      <c r="AB354" s="7">
        <v>52.92</v>
      </c>
      <c r="AC354" s="7">
        <v>95.56</v>
      </c>
      <c r="AD354" s="7">
        <v>96.89</v>
      </c>
      <c r="AE354" s="7">
        <v>92.76</v>
      </c>
      <c r="AF354" s="7">
        <v>76.7</v>
      </c>
      <c r="AG354" s="7">
        <v>61.86</v>
      </c>
      <c r="AH354" s="7">
        <v>54.64</v>
      </c>
      <c r="AI354" s="7">
        <v>0</v>
      </c>
    </row>
    <row r="355" spans="1:35">
      <c r="A355" s="5">
        <v>2021</v>
      </c>
      <c r="B355" s="2" t="s">
        <v>724</v>
      </c>
      <c r="C355" s="2" t="s">
        <v>731</v>
      </c>
      <c r="D355" s="2" t="s">
        <v>673</v>
      </c>
      <c r="E355" s="2">
        <v>33423698</v>
      </c>
      <c r="F355" s="2">
        <v>0</v>
      </c>
      <c r="G355" s="2">
        <v>0</v>
      </c>
      <c r="H355" s="2">
        <v>32690199</v>
      </c>
      <c r="I355" s="2">
        <v>0</v>
      </c>
      <c r="J355" s="2">
        <v>0</v>
      </c>
      <c r="K355" s="2">
        <v>0</v>
      </c>
      <c r="L355" s="2">
        <v>0</v>
      </c>
      <c r="M355" s="2">
        <v>0</v>
      </c>
      <c r="N355" s="2">
        <v>0</v>
      </c>
      <c r="O355" s="2">
        <v>0</v>
      </c>
      <c r="P355" s="2">
        <v>0</v>
      </c>
      <c r="Q355" s="2">
        <v>0</v>
      </c>
      <c r="R355" s="2">
        <v>0</v>
      </c>
      <c r="S355" s="2"/>
      <c r="T355" s="2">
        <v>0</v>
      </c>
      <c r="U355" s="7">
        <v>12.18</v>
      </c>
      <c r="V355" s="7">
        <v>10.01</v>
      </c>
      <c r="W355" s="7">
        <v>0</v>
      </c>
      <c r="X355" s="7">
        <v>0</v>
      </c>
      <c r="Y355" s="7">
        <v>0</v>
      </c>
      <c r="AB355" s="7">
        <v>37.15</v>
      </c>
      <c r="AC355" s="7">
        <v>83.04</v>
      </c>
      <c r="AD355" s="7">
        <v>106.95</v>
      </c>
      <c r="AE355" s="7">
        <v>86.18</v>
      </c>
      <c r="AF355" s="7">
        <v>69.040000000000006</v>
      </c>
      <c r="AG355" s="7">
        <v>74.819999999999993</v>
      </c>
      <c r="AH355" s="7">
        <v>57.61</v>
      </c>
      <c r="AI355" s="7">
        <v>0</v>
      </c>
    </row>
    <row r="356" spans="1:35">
      <c r="A356" s="5">
        <v>2021</v>
      </c>
      <c r="B356" s="2" t="s">
        <v>724</v>
      </c>
      <c r="C356" s="2" t="s">
        <v>732</v>
      </c>
      <c r="D356" s="2" t="s">
        <v>673</v>
      </c>
      <c r="E356" s="2">
        <v>26369605</v>
      </c>
      <c r="F356" s="2">
        <v>0</v>
      </c>
      <c r="G356" s="2">
        <v>0</v>
      </c>
      <c r="H356" s="2">
        <v>9365896</v>
      </c>
      <c r="I356" s="2">
        <v>0</v>
      </c>
      <c r="J356" s="2">
        <v>0</v>
      </c>
      <c r="K356" s="2">
        <v>0</v>
      </c>
      <c r="L356" s="2">
        <v>0</v>
      </c>
      <c r="M356" s="2">
        <v>0</v>
      </c>
      <c r="N356" s="2">
        <v>0</v>
      </c>
      <c r="O356" s="2">
        <v>0</v>
      </c>
      <c r="P356" s="2">
        <v>0</v>
      </c>
      <c r="Q356" s="2">
        <v>0</v>
      </c>
      <c r="R356" s="2">
        <v>0</v>
      </c>
      <c r="S356" s="2"/>
      <c r="T356" s="2">
        <v>0</v>
      </c>
      <c r="U356" s="7">
        <v>10.5</v>
      </c>
      <c r="V356" s="7">
        <v>4.7699999999999996</v>
      </c>
      <c r="W356" s="7">
        <v>0</v>
      </c>
      <c r="X356" s="7">
        <v>0</v>
      </c>
      <c r="Y356" s="7">
        <v>0</v>
      </c>
      <c r="AB356" s="7">
        <v>15.67</v>
      </c>
      <c r="AC356" s="7">
        <v>117.89</v>
      </c>
      <c r="AD356" s="7">
        <v>71.010000000000005</v>
      </c>
      <c r="AE356" s="7">
        <v>58.71</v>
      </c>
      <c r="AF356" s="7">
        <v>72.989999999999995</v>
      </c>
      <c r="AG356" s="7">
        <v>44.81</v>
      </c>
      <c r="AH356" s="7">
        <v>29.55</v>
      </c>
      <c r="AI356" s="7">
        <v>0</v>
      </c>
    </row>
    <row r="357" spans="1:35">
      <c r="A357" s="5">
        <v>2021</v>
      </c>
      <c r="B357" s="2" t="s">
        <v>724</v>
      </c>
      <c r="C357" s="2" t="s">
        <v>733</v>
      </c>
      <c r="D357" s="2" t="s">
        <v>673</v>
      </c>
      <c r="E357" s="2">
        <v>12799871</v>
      </c>
      <c r="F357" s="2">
        <v>0</v>
      </c>
      <c r="G357" s="2">
        <v>0</v>
      </c>
      <c r="H357" s="2">
        <v>2188219</v>
      </c>
      <c r="I357" s="2">
        <v>0</v>
      </c>
      <c r="J357" s="2">
        <v>0</v>
      </c>
      <c r="K357" s="2">
        <v>0</v>
      </c>
      <c r="L357" s="2">
        <v>0</v>
      </c>
      <c r="M357" s="2">
        <v>0</v>
      </c>
      <c r="N357" s="2">
        <v>0</v>
      </c>
      <c r="O357" s="2">
        <v>0</v>
      </c>
      <c r="P357" s="2">
        <v>0</v>
      </c>
      <c r="Q357" s="2">
        <v>0</v>
      </c>
      <c r="R357" s="2">
        <v>0</v>
      </c>
      <c r="S357" s="2"/>
      <c r="T357" s="2">
        <v>0</v>
      </c>
      <c r="U357" s="7">
        <v>7.49</v>
      </c>
      <c r="V357" s="7">
        <v>3.74</v>
      </c>
      <c r="W357" s="7">
        <v>0</v>
      </c>
      <c r="X357" s="7">
        <v>0</v>
      </c>
      <c r="Y357" s="7">
        <v>0</v>
      </c>
      <c r="AB357" s="7">
        <v>12.8</v>
      </c>
      <c r="AC357" s="7">
        <v>92.12</v>
      </c>
      <c r="AD357" s="7">
        <v>92.06</v>
      </c>
      <c r="AE357" s="7">
        <v>42.57</v>
      </c>
      <c r="AF357" s="7">
        <v>66.400000000000006</v>
      </c>
      <c r="AG357" s="7">
        <v>51.78</v>
      </c>
      <c r="AH357" s="7">
        <v>22.09</v>
      </c>
      <c r="AI357" s="7">
        <v>0</v>
      </c>
    </row>
    <row r="358" spans="1:35">
      <c r="A358" s="5">
        <v>2021</v>
      </c>
      <c r="B358" s="2" t="s">
        <v>754</v>
      </c>
      <c r="C358" s="2" t="s">
        <v>752</v>
      </c>
      <c r="D358" s="2" t="s">
        <v>673</v>
      </c>
      <c r="E358" s="2">
        <v>13968445</v>
      </c>
      <c r="F358" s="2">
        <v>0</v>
      </c>
      <c r="G358" s="2">
        <v>0</v>
      </c>
      <c r="H358" s="2">
        <v>23195506</v>
      </c>
      <c r="I358" s="2">
        <v>0</v>
      </c>
      <c r="J358" s="2">
        <v>0</v>
      </c>
      <c r="K358" s="2">
        <v>0</v>
      </c>
      <c r="L358" s="2">
        <v>0</v>
      </c>
      <c r="M358" s="2">
        <v>0</v>
      </c>
      <c r="N358" s="2">
        <v>0</v>
      </c>
      <c r="O358" s="2">
        <v>0</v>
      </c>
      <c r="P358" s="2">
        <v>0</v>
      </c>
      <c r="Q358" s="2">
        <v>0</v>
      </c>
      <c r="R358" s="2">
        <v>0</v>
      </c>
      <c r="S358" s="2"/>
      <c r="T358" s="2">
        <v>0</v>
      </c>
      <c r="U358" s="7">
        <v>12.74</v>
      </c>
      <c r="V358" s="7">
        <v>9.4700000000000006</v>
      </c>
      <c r="W358" s="7">
        <v>0</v>
      </c>
      <c r="X358" s="7">
        <v>0</v>
      </c>
      <c r="Y358" s="7">
        <v>0</v>
      </c>
      <c r="AB358" s="7">
        <v>33.74</v>
      </c>
      <c r="AC358" s="7">
        <v>93.26</v>
      </c>
      <c r="AD358" s="7">
        <v>86.89</v>
      </c>
      <c r="AE358" s="7">
        <v>68.06</v>
      </c>
      <c r="AF358" s="7">
        <v>76.2</v>
      </c>
      <c r="AG358" s="7">
        <v>59.05</v>
      </c>
      <c r="AH358" s="7">
        <v>43.98</v>
      </c>
      <c r="AI358" s="7">
        <v>0</v>
      </c>
    </row>
    <row r="359" spans="1:35">
      <c r="A359" s="5">
        <v>2021</v>
      </c>
      <c r="B359" s="2" t="s">
        <v>754</v>
      </c>
      <c r="C359" s="2" t="s">
        <v>549</v>
      </c>
      <c r="D359" s="2" t="s">
        <v>673</v>
      </c>
      <c r="E359" s="2">
        <v>48801126</v>
      </c>
      <c r="F359" s="2">
        <v>0</v>
      </c>
      <c r="G359" s="2">
        <v>0</v>
      </c>
      <c r="H359" s="2">
        <v>45390405</v>
      </c>
      <c r="I359" s="2">
        <v>0</v>
      </c>
      <c r="J359" s="2">
        <v>0</v>
      </c>
      <c r="K359" s="2">
        <v>0</v>
      </c>
      <c r="L359" s="2">
        <v>0</v>
      </c>
      <c r="M359" s="2">
        <v>0</v>
      </c>
      <c r="N359" s="2">
        <v>0</v>
      </c>
      <c r="O359" s="2">
        <v>0</v>
      </c>
      <c r="P359" s="2">
        <v>0</v>
      </c>
      <c r="Q359" s="2">
        <v>0</v>
      </c>
      <c r="R359" s="2">
        <v>0</v>
      </c>
      <c r="S359" s="2"/>
      <c r="T359" s="2">
        <v>0</v>
      </c>
      <c r="U359" s="7">
        <v>15.02</v>
      </c>
      <c r="V359" s="7">
        <v>11.57</v>
      </c>
      <c r="W359" s="7">
        <v>0</v>
      </c>
      <c r="X359" s="7">
        <v>0</v>
      </c>
      <c r="Y359" s="7">
        <v>0</v>
      </c>
      <c r="AB359" s="7">
        <v>38.72</v>
      </c>
      <c r="AC359" s="7">
        <v>94.11</v>
      </c>
      <c r="AD359" s="7">
        <v>106.1</v>
      </c>
      <c r="AE359" s="7">
        <v>73.349999999999994</v>
      </c>
      <c r="AF359" s="7">
        <v>85.18</v>
      </c>
      <c r="AG359" s="7">
        <v>78.08</v>
      </c>
      <c r="AH359" s="7">
        <v>51.29</v>
      </c>
      <c r="AI359" s="7">
        <v>0</v>
      </c>
    </row>
    <row r="360" spans="1:35">
      <c r="A360" s="5">
        <v>2021</v>
      </c>
      <c r="B360" s="2" t="s">
        <v>754</v>
      </c>
      <c r="C360" s="2" t="s">
        <v>734</v>
      </c>
      <c r="D360" s="2" t="s">
        <v>673</v>
      </c>
      <c r="E360" s="2">
        <v>22845938</v>
      </c>
      <c r="F360" s="2">
        <v>0</v>
      </c>
      <c r="G360" s="2">
        <v>0</v>
      </c>
      <c r="H360" s="2">
        <v>9695295</v>
      </c>
      <c r="I360" s="2">
        <v>0</v>
      </c>
      <c r="J360" s="2">
        <v>0</v>
      </c>
      <c r="K360" s="2">
        <v>0</v>
      </c>
      <c r="L360" s="2">
        <v>0</v>
      </c>
      <c r="M360" s="2">
        <v>0</v>
      </c>
      <c r="N360" s="2">
        <v>0</v>
      </c>
      <c r="O360" s="2">
        <v>0</v>
      </c>
      <c r="P360" s="2">
        <v>0</v>
      </c>
      <c r="Q360" s="2">
        <v>0</v>
      </c>
      <c r="R360" s="2">
        <v>0</v>
      </c>
      <c r="S360" s="2"/>
      <c r="T360" s="2">
        <v>0</v>
      </c>
      <c r="U360" s="7">
        <v>12.29</v>
      </c>
      <c r="V360" s="7">
        <v>8.83</v>
      </c>
      <c r="W360" s="7">
        <v>0</v>
      </c>
      <c r="X360" s="7">
        <v>0</v>
      </c>
      <c r="Y360" s="7">
        <v>0</v>
      </c>
      <c r="AB360" s="7">
        <v>17.489999999999998</v>
      </c>
      <c r="AC360" s="7">
        <v>83.62</v>
      </c>
      <c r="AD360" s="7">
        <v>77.510000000000005</v>
      </c>
      <c r="AE360" s="7">
        <v>82.36</v>
      </c>
      <c r="AF360" s="7">
        <v>71.790000000000006</v>
      </c>
      <c r="AG360" s="7">
        <v>52.28</v>
      </c>
      <c r="AH360" s="7">
        <v>52.23</v>
      </c>
      <c r="AI360" s="7">
        <v>0</v>
      </c>
    </row>
    <row r="361" spans="1:35">
      <c r="A361" s="5">
        <v>2021</v>
      </c>
      <c r="B361" s="2" t="s">
        <v>754</v>
      </c>
      <c r="C361" s="2" t="s">
        <v>735</v>
      </c>
      <c r="D361" s="2" t="s">
        <v>673</v>
      </c>
      <c r="E361" s="2">
        <v>7725589</v>
      </c>
      <c r="F361" s="2">
        <v>0</v>
      </c>
      <c r="G361" s="2">
        <v>0</v>
      </c>
      <c r="H361" s="2">
        <v>25027878</v>
      </c>
      <c r="I361" s="2">
        <v>0</v>
      </c>
      <c r="J361" s="2">
        <v>0</v>
      </c>
      <c r="K361" s="2">
        <v>0</v>
      </c>
      <c r="L361" s="2">
        <v>0</v>
      </c>
      <c r="M361" s="2">
        <v>0</v>
      </c>
      <c r="N361" s="2">
        <v>0</v>
      </c>
      <c r="O361" s="2">
        <v>0</v>
      </c>
      <c r="P361" s="2">
        <v>0</v>
      </c>
      <c r="Q361" s="2">
        <v>0</v>
      </c>
      <c r="R361" s="2">
        <v>0</v>
      </c>
      <c r="S361" s="2"/>
      <c r="T361" s="2">
        <v>0</v>
      </c>
      <c r="U361" s="7">
        <v>12.43</v>
      </c>
      <c r="V361" s="7">
        <v>8.02</v>
      </c>
      <c r="W361" s="7">
        <v>0</v>
      </c>
      <c r="X361" s="7">
        <v>0</v>
      </c>
      <c r="Y361" s="7">
        <v>0</v>
      </c>
      <c r="AB361" s="7">
        <v>39.799999999999997</v>
      </c>
      <c r="AC361" s="7">
        <v>82.92</v>
      </c>
      <c r="AD361" s="7">
        <v>73.3</v>
      </c>
      <c r="AE361" s="7">
        <v>103.91</v>
      </c>
      <c r="AF361" s="7">
        <v>66.349999999999994</v>
      </c>
      <c r="AG361" s="7">
        <v>50.02</v>
      </c>
      <c r="AH361" s="7">
        <v>68.13</v>
      </c>
      <c r="AI361" s="7">
        <v>0</v>
      </c>
    </row>
    <row r="362" spans="1:35">
      <c r="A362" s="5">
        <v>2021</v>
      </c>
      <c r="B362" s="2" t="s">
        <v>754</v>
      </c>
      <c r="C362" s="2" t="s">
        <v>736</v>
      </c>
      <c r="D362" s="2" t="s">
        <v>673</v>
      </c>
      <c r="E362" s="2">
        <v>15592159</v>
      </c>
      <c r="F362" s="2">
        <v>0</v>
      </c>
      <c r="G362" s="2">
        <v>0</v>
      </c>
      <c r="H362" s="2">
        <v>5188909</v>
      </c>
      <c r="I362" s="2">
        <v>0</v>
      </c>
      <c r="J362" s="2">
        <v>0</v>
      </c>
      <c r="K362" s="2">
        <v>0</v>
      </c>
      <c r="L362" s="2">
        <v>0</v>
      </c>
      <c r="M362" s="2">
        <v>0</v>
      </c>
      <c r="N362" s="2">
        <v>0</v>
      </c>
      <c r="O362" s="2">
        <v>0</v>
      </c>
      <c r="P362" s="2">
        <v>0</v>
      </c>
      <c r="Q362" s="2">
        <v>0</v>
      </c>
      <c r="R362" s="2">
        <v>0</v>
      </c>
      <c r="S362" s="2"/>
      <c r="T362" s="2">
        <v>0</v>
      </c>
      <c r="U362" s="7">
        <v>7.62</v>
      </c>
      <c r="V362" s="7">
        <v>4.2699999999999996</v>
      </c>
      <c r="W362" s="7">
        <v>0</v>
      </c>
      <c r="X362" s="7">
        <v>0</v>
      </c>
      <c r="Y362" s="7">
        <v>0</v>
      </c>
      <c r="AB362" s="7">
        <v>5.32</v>
      </c>
      <c r="AC362" s="7">
        <v>105.27</v>
      </c>
      <c r="AD362" s="7">
        <v>53.85</v>
      </c>
      <c r="AE362" s="7">
        <v>23.92</v>
      </c>
      <c r="AF362" s="7">
        <v>61.57</v>
      </c>
      <c r="AG362" s="7">
        <v>31.74</v>
      </c>
      <c r="AH362" s="7">
        <v>15.92</v>
      </c>
      <c r="AI362" s="7">
        <v>0</v>
      </c>
    </row>
    <row r="363" spans="1:35">
      <c r="A363" s="5">
        <v>2021</v>
      </c>
      <c r="B363" s="2" t="s">
        <v>754</v>
      </c>
      <c r="C363" s="2" t="s">
        <v>753</v>
      </c>
      <c r="D363" s="2" t="s">
        <v>673</v>
      </c>
      <c r="E363" s="2">
        <v>32613934</v>
      </c>
      <c r="F363" s="2">
        <v>0</v>
      </c>
      <c r="G363" s="2">
        <v>0</v>
      </c>
      <c r="H363" s="2">
        <v>9894568</v>
      </c>
      <c r="I363" s="2">
        <v>0</v>
      </c>
      <c r="J363" s="2">
        <v>0</v>
      </c>
      <c r="K363" s="2">
        <v>0</v>
      </c>
      <c r="L363" s="2">
        <v>0</v>
      </c>
      <c r="M363" s="2">
        <v>0</v>
      </c>
      <c r="N363" s="2">
        <v>0</v>
      </c>
      <c r="O363" s="2">
        <v>0</v>
      </c>
      <c r="P363" s="2">
        <v>0</v>
      </c>
      <c r="Q363" s="2">
        <v>0</v>
      </c>
      <c r="R363" s="2">
        <v>0</v>
      </c>
      <c r="S363" s="2"/>
      <c r="T363" s="2">
        <v>0</v>
      </c>
      <c r="U363" s="7">
        <v>6.47</v>
      </c>
      <c r="V363" s="7">
        <v>3.04</v>
      </c>
      <c r="W363" s="7">
        <v>0</v>
      </c>
      <c r="X363" s="7">
        <v>0</v>
      </c>
      <c r="Y363" s="7">
        <v>0</v>
      </c>
      <c r="AB363" s="7">
        <v>5.0599999999999996</v>
      </c>
      <c r="AC363" s="7">
        <v>96.39</v>
      </c>
      <c r="AD363" s="7">
        <v>88.22</v>
      </c>
      <c r="AE363" s="7">
        <v>29.96</v>
      </c>
      <c r="AF363" s="7">
        <v>77.11</v>
      </c>
      <c r="AG363" s="7">
        <v>67.03</v>
      </c>
      <c r="AH363" s="7">
        <v>21.22</v>
      </c>
      <c r="AI363" s="7">
        <v>0</v>
      </c>
    </row>
    <row r="364" spans="1:35">
      <c r="A364" s="5">
        <v>2021</v>
      </c>
      <c r="B364" s="2" t="s">
        <v>754</v>
      </c>
      <c r="C364" s="2" t="s">
        <v>737</v>
      </c>
      <c r="D364" s="2" t="s">
        <v>673</v>
      </c>
      <c r="E364" s="2">
        <v>31746057</v>
      </c>
      <c r="F364" s="2">
        <v>0</v>
      </c>
      <c r="G364" s="2">
        <v>0</v>
      </c>
      <c r="H364" s="2">
        <v>1691850</v>
      </c>
      <c r="I364" s="2">
        <v>0</v>
      </c>
      <c r="J364" s="2">
        <v>0</v>
      </c>
      <c r="K364" s="2">
        <v>0</v>
      </c>
      <c r="L364" s="2">
        <v>0</v>
      </c>
      <c r="M364" s="2">
        <v>0</v>
      </c>
      <c r="N364" s="2">
        <v>0</v>
      </c>
      <c r="O364" s="2">
        <v>0</v>
      </c>
      <c r="P364" s="2">
        <v>0</v>
      </c>
      <c r="Q364" s="2">
        <v>0</v>
      </c>
      <c r="R364" s="2">
        <v>0</v>
      </c>
      <c r="S364" s="2"/>
      <c r="T364" s="2">
        <v>0</v>
      </c>
      <c r="U364" s="7">
        <v>8.61</v>
      </c>
      <c r="V364" s="7">
        <v>3.65</v>
      </c>
      <c r="W364" s="7">
        <v>0</v>
      </c>
      <c r="X364" s="7">
        <v>0</v>
      </c>
      <c r="Y364" s="7">
        <v>0</v>
      </c>
      <c r="AB364" s="7">
        <v>0.72</v>
      </c>
      <c r="AC364" s="7">
        <v>72.87</v>
      </c>
      <c r="AD364" s="7">
        <v>91.93</v>
      </c>
      <c r="AE364" s="7">
        <v>29.02</v>
      </c>
      <c r="AF364" s="7">
        <v>66.33</v>
      </c>
      <c r="AG364" s="7">
        <v>69.63</v>
      </c>
      <c r="AH364" s="7">
        <v>19.14</v>
      </c>
      <c r="AI364" s="7">
        <v>0</v>
      </c>
    </row>
    <row r="365" spans="1:35">
      <c r="A365" s="5">
        <v>2021</v>
      </c>
      <c r="B365" s="2" t="s">
        <v>725</v>
      </c>
      <c r="C365" s="2" t="s">
        <v>738</v>
      </c>
      <c r="D365" s="2" t="s">
        <v>673</v>
      </c>
      <c r="E365" s="2">
        <v>7649281</v>
      </c>
      <c r="F365" s="2">
        <v>0</v>
      </c>
      <c r="G365" s="2">
        <v>0</v>
      </c>
      <c r="H365" s="2">
        <v>8647244</v>
      </c>
      <c r="I365" s="2">
        <v>0</v>
      </c>
      <c r="J365" s="2">
        <v>0</v>
      </c>
      <c r="K365" s="2">
        <v>0</v>
      </c>
      <c r="L365" s="2">
        <v>0</v>
      </c>
      <c r="M365" s="2">
        <v>0</v>
      </c>
      <c r="N365" s="2">
        <v>0</v>
      </c>
      <c r="O365" s="2">
        <v>0</v>
      </c>
      <c r="P365" s="2">
        <v>0</v>
      </c>
      <c r="Q365" s="2">
        <v>0</v>
      </c>
      <c r="R365" s="2">
        <v>0</v>
      </c>
      <c r="S365" s="2"/>
      <c r="T365" s="2">
        <v>0</v>
      </c>
      <c r="U365" s="7">
        <v>11.08</v>
      </c>
      <c r="V365" s="7">
        <v>8.7899999999999991</v>
      </c>
      <c r="W365" s="7">
        <v>0</v>
      </c>
      <c r="X365" s="7">
        <v>0</v>
      </c>
      <c r="Y365" s="7">
        <v>0</v>
      </c>
      <c r="AB365" s="7">
        <v>31.9</v>
      </c>
      <c r="AC365" s="7">
        <v>96.65</v>
      </c>
      <c r="AD365" s="7">
        <v>82.75</v>
      </c>
      <c r="AE365" s="7">
        <v>54.63</v>
      </c>
      <c r="AF365" s="7">
        <v>73.349999999999994</v>
      </c>
      <c r="AG365" s="7">
        <v>55.04</v>
      </c>
      <c r="AH365" s="7">
        <v>35.9</v>
      </c>
      <c r="AI365" s="7">
        <v>0</v>
      </c>
    </row>
    <row r="366" spans="1:35">
      <c r="A366" s="5">
        <v>2021</v>
      </c>
      <c r="B366" s="2" t="s">
        <v>725</v>
      </c>
      <c r="C366" s="2" t="s">
        <v>739</v>
      </c>
      <c r="D366" s="2" t="s">
        <v>673</v>
      </c>
      <c r="E366" s="2">
        <v>22504814</v>
      </c>
      <c r="F366" s="2">
        <v>0</v>
      </c>
      <c r="G366" s="2">
        <v>0</v>
      </c>
      <c r="H366" s="2">
        <v>9995615</v>
      </c>
      <c r="I366" s="2">
        <v>0</v>
      </c>
      <c r="J366" s="2">
        <v>0</v>
      </c>
      <c r="K366" s="2">
        <v>0</v>
      </c>
      <c r="L366" s="2">
        <v>0</v>
      </c>
      <c r="M366" s="2">
        <v>0</v>
      </c>
      <c r="N366" s="2">
        <v>0</v>
      </c>
      <c r="O366" s="2">
        <v>0</v>
      </c>
      <c r="P366" s="2">
        <v>0</v>
      </c>
      <c r="Q366" s="2">
        <v>0</v>
      </c>
      <c r="R366" s="2">
        <v>0</v>
      </c>
      <c r="S366" s="2"/>
      <c r="T366" s="2">
        <v>0</v>
      </c>
      <c r="U366" s="7">
        <v>10.79</v>
      </c>
      <c r="V366" s="7">
        <v>6.51</v>
      </c>
      <c r="W366" s="7">
        <v>0</v>
      </c>
      <c r="X366" s="7">
        <v>0</v>
      </c>
      <c r="Y366" s="7">
        <v>0</v>
      </c>
      <c r="AB366" s="7">
        <v>6.55</v>
      </c>
      <c r="AC366" s="7">
        <v>95.41</v>
      </c>
      <c r="AD366" s="7">
        <v>72.44</v>
      </c>
      <c r="AE366" s="7">
        <v>55.21</v>
      </c>
      <c r="AF366" s="7">
        <v>65.09</v>
      </c>
      <c r="AG366" s="7">
        <v>41.18</v>
      </c>
      <c r="AH366" s="7">
        <v>26.74</v>
      </c>
      <c r="AI366" s="7">
        <v>0</v>
      </c>
    </row>
    <row r="367" spans="1:35">
      <c r="A367" s="5">
        <v>2021</v>
      </c>
      <c r="B367" s="2" t="s">
        <v>725</v>
      </c>
      <c r="C367" s="2" t="s">
        <v>740</v>
      </c>
      <c r="D367" s="2" t="s">
        <v>673</v>
      </c>
      <c r="E367" s="2">
        <v>18667514</v>
      </c>
      <c r="F367" s="2">
        <v>0</v>
      </c>
      <c r="G367" s="2">
        <v>0</v>
      </c>
      <c r="H367" s="2">
        <v>12795700</v>
      </c>
      <c r="I367" s="2">
        <v>0</v>
      </c>
      <c r="J367" s="2">
        <v>0</v>
      </c>
      <c r="K367" s="2">
        <v>0</v>
      </c>
      <c r="L367" s="2">
        <v>0</v>
      </c>
      <c r="M367" s="2">
        <v>0</v>
      </c>
      <c r="N367" s="2">
        <v>0</v>
      </c>
      <c r="O367" s="2">
        <v>0</v>
      </c>
      <c r="P367" s="2">
        <v>0</v>
      </c>
      <c r="Q367" s="2">
        <v>0</v>
      </c>
      <c r="R367" s="2">
        <v>0</v>
      </c>
      <c r="S367" s="2"/>
      <c r="T367" s="2">
        <v>0</v>
      </c>
      <c r="U367" s="7">
        <v>9.3000000000000007</v>
      </c>
      <c r="V367" s="7">
        <v>5.08</v>
      </c>
      <c r="W367" s="7">
        <v>0</v>
      </c>
      <c r="X367" s="7">
        <v>0</v>
      </c>
      <c r="Y367" s="7">
        <v>0</v>
      </c>
      <c r="AB367" s="7">
        <v>28.14</v>
      </c>
      <c r="AC367" s="7">
        <v>105.72</v>
      </c>
      <c r="AD367" s="7">
        <v>61.49</v>
      </c>
      <c r="AE367" s="7">
        <v>44.17</v>
      </c>
      <c r="AF367" s="7">
        <v>66.430000000000007</v>
      </c>
      <c r="AG367" s="7">
        <v>31.3</v>
      </c>
      <c r="AH367" s="7">
        <v>22.38</v>
      </c>
      <c r="AI367" s="7">
        <v>0</v>
      </c>
    </row>
    <row r="368" spans="1:35">
      <c r="A368" s="5">
        <v>2021</v>
      </c>
      <c r="B368" s="2" t="s">
        <v>725</v>
      </c>
      <c r="C368" s="2" t="s">
        <v>741</v>
      </c>
      <c r="D368" s="2" t="s">
        <v>673</v>
      </c>
      <c r="E368" s="2">
        <v>8458998</v>
      </c>
      <c r="F368" s="2">
        <v>0</v>
      </c>
      <c r="G368" s="2">
        <v>0</v>
      </c>
      <c r="H368" s="2">
        <v>7258787</v>
      </c>
      <c r="I368" s="2">
        <v>0</v>
      </c>
      <c r="J368" s="2">
        <v>0</v>
      </c>
      <c r="K368" s="2">
        <v>0</v>
      </c>
      <c r="L368" s="2">
        <v>0</v>
      </c>
      <c r="M368" s="2">
        <v>0</v>
      </c>
      <c r="N368" s="2">
        <v>0</v>
      </c>
      <c r="O368" s="2">
        <v>0</v>
      </c>
      <c r="P368" s="2">
        <v>0</v>
      </c>
      <c r="Q368" s="2">
        <v>0</v>
      </c>
      <c r="R368" s="2">
        <v>0</v>
      </c>
      <c r="S368" s="2"/>
      <c r="T368" s="2">
        <v>0</v>
      </c>
      <c r="U368" s="7">
        <v>12.8</v>
      </c>
      <c r="V368" s="7">
        <v>9.2100000000000009</v>
      </c>
      <c r="W368" s="7">
        <v>0</v>
      </c>
      <c r="X368" s="7">
        <v>0</v>
      </c>
      <c r="Y368" s="7">
        <v>0</v>
      </c>
      <c r="AB368" s="7">
        <v>25.88</v>
      </c>
      <c r="AC368" s="7">
        <v>103.78</v>
      </c>
      <c r="AD368" s="7">
        <v>62.67</v>
      </c>
      <c r="AE368" s="7">
        <v>83.25</v>
      </c>
      <c r="AF368" s="7">
        <v>82.69</v>
      </c>
      <c r="AG368" s="7">
        <v>42.51</v>
      </c>
      <c r="AH368" s="7">
        <v>54.69</v>
      </c>
      <c r="AI368" s="7">
        <v>0</v>
      </c>
    </row>
    <row r="369" spans="1:35">
      <c r="A369" s="5">
        <v>2021</v>
      </c>
      <c r="B369" s="2" t="s">
        <v>725</v>
      </c>
      <c r="C369" s="2" t="s">
        <v>742</v>
      </c>
      <c r="D369" s="2" t="s">
        <v>673</v>
      </c>
      <c r="E369" s="2">
        <v>12834179</v>
      </c>
      <c r="F369" s="2">
        <v>0</v>
      </c>
      <c r="G369" s="2">
        <v>0</v>
      </c>
      <c r="H369" s="2">
        <v>8931776</v>
      </c>
      <c r="I369" s="2">
        <v>0</v>
      </c>
      <c r="J369" s="2">
        <v>0</v>
      </c>
      <c r="K369" s="2">
        <v>0</v>
      </c>
      <c r="L369" s="2">
        <v>0</v>
      </c>
      <c r="M369" s="2">
        <v>0</v>
      </c>
      <c r="N369" s="2">
        <v>0</v>
      </c>
      <c r="O369" s="2">
        <v>0</v>
      </c>
      <c r="P369" s="2">
        <v>0</v>
      </c>
      <c r="Q369" s="2">
        <v>0</v>
      </c>
      <c r="R369" s="2">
        <v>0</v>
      </c>
      <c r="S369" s="2"/>
      <c r="T369" s="2">
        <v>0</v>
      </c>
      <c r="U369" s="7">
        <v>13</v>
      </c>
      <c r="V369" s="7">
        <v>8.8699999999999992</v>
      </c>
      <c r="W369" s="7">
        <v>0</v>
      </c>
      <c r="X369" s="7">
        <v>0</v>
      </c>
      <c r="Y369" s="7">
        <v>0</v>
      </c>
      <c r="AB369" s="7">
        <v>50.31</v>
      </c>
      <c r="AC369" s="7">
        <v>83.64</v>
      </c>
      <c r="AD369" s="7">
        <v>79.52</v>
      </c>
      <c r="AE369" s="7">
        <v>81.239999999999995</v>
      </c>
      <c r="AF369" s="7">
        <v>71.150000000000006</v>
      </c>
      <c r="AG369" s="7">
        <v>50.75</v>
      </c>
      <c r="AH369" s="7">
        <v>47.98</v>
      </c>
      <c r="AI369" s="7">
        <v>0</v>
      </c>
    </row>
    <row r="370" spans="1:35">
      <c r="A370" s="5">
        <v>2021</v>
      </c>
      <c r="B370" s="2" t="s">
        <v>725</v>
      </c>
      <c r="C370" s="2" t="s">
        <v>743</v>
      </c>
      <c r="D370" s="2" t="s">
        <v>673</v>
      </c>
      <c r="E370" s="2">
        <v>6311736</v>
      </c>
      <c r="F370" s="2">
        <v>0</v>
      </c>
      <c r="G370" s="2">
        <v>0</v>
      </c>
      <c r="H370" s="2">
        <v>1757959</v>
      </c>
      <c r="I370" s="2">
        <v>0</v>
      </c>
      <c r="J370" s="2">
        <v>0</v>
      </c>
      <c r="K370" s="2">
        <v>0</v>
      </c>
      <c r="L370" s="2">
        <v>0</v>
      </c>
      <c r="M370" s="2">
        <v>0</v>
      </c>
      <c r="N370" s="2">
        <v>0</v>
      </c>
      <c r="O370" s="2">
        <v>0</v>
      </c>
      <c r="P370" s="2">
        <v>0</v>
      </c>
      <c r="Q370" s="2">
        <v>0</v>
      </c>
      <c r="R370" s="2">
        <v>0</v>
      </c>
      <c r="S370" s="2"/>
      <c r="T370" s="2">
        <v>0</v>
      </c>
      <c r="U370" s="7">
        <v>11.8</v>
      </c>
      <c r="V370" s="7">
        <v>5.87</v>
      </c>
      <c r="W370" s="7">
        <v>0</v>
      </c>
      <c r="X370" s="7">
        <v>0</v>
      </c>
      <c r="Y370" s="7">
        <v>0</v>
      </c>
      <c r="AB370" s="7">
        <v>10.59</v>
      </c>
      <c r="AC370" s="7">
        <v>85.08</v>
      </c>
      <c r="AD370" s="7">
        <v>60.5</v>
      </c>
      <c r="AE370" s="7">
        <v>77.150000000000006</v>
      </c>
      <c r="AF370" s="7">
        <v>46.96</v>
      </c>
      <c r="AG370" s="7">
        <v>39.81</v>
      </c>
      <c r="AH370" s="7">
        <v>41.33</v>
      </c>
      <c r="AI370" s="7">
        <v>0</v>
      </c>
    </row>
    <row r="371" spans="1:35">
      <c r="A371" s="5">
        <v>2021</v>
      </c>
      <c r="B371" s="2" t="s">
        <v>725</v>
      </c>
      <c r="C371" s="2" t="s">
        <v>744</v>
      </c>
      <c r="D371" s="2" t="s">
        <v>673</v>
      </c>
      <c r="E371" s="2">
        <v>17857683</v>
      </c>
      <c r="F371" s="2">
        <v>0</v>
      </c>
      <c r="G371" s="2">
        <v>0</v>
      </c>
      <c r="H371" s="2">
        <v>1639779</v>
      </c>
      <c r="I371" s="2">
        <v>0</v>
      </c>
      <c r="J371" s="2">
        <v>0</v>
      </c>
      <c r="K371" s="2">
        <v>0</v>
      </c>
      <c r="L371" s="2">
        <v>0</v>
      </c>
      <c r="M371" s="2">
        <v>0</v>
      </c>
      <c r="N371" s="2">
        <v>0</v>
      </c>
      <c r="O371" s="2">
        <v>0</v>
      </c>
      <c r="P371" s="2">
        <v>0</v>
      </c>
      <c r="Q371" s="2">
        <v>0</v>
      </c>
      <c r="R371" s="2">
        <v>0</v>
      </c>
      <c r="S371" s="2"/>
      <c r="T371" s="2">
        <v>0</v>
      </c>
      <c r="U371" s="7">
        <v>9.2200000000000006</v>
      </c>
      <c r="V371" s="7">
        <v>3.33</v>
      </c>
      <c r="W371" s="7">
        <v>0</v>
      </c>
      <c r="X371" s="7">
        <v>0</v>
      </c>
      <c r="Y371" s="7">
        <v>0</v>
      </c>
      <c r="AB371" s="7">
        <v>4</v>
      </c>
      <c r="AC371" s="7">
        <v>82.04</v>
      </c>
      <c r="AD371" s="7">
        <v>68.540000000000006</v>
      </c>
      <c r="AE371" s="7">
        <v>62.47</v>
      </c>
      <c r="AF371" s="7">
        <v>74.48</v>
      </c>
      <c r="AG371" s="7">
        <v>52.71</v>
      </c>
      <c r="AH371" s="7">
        <v>40.93</v>
      </c>
      <c r="AI371" s="7">
        <v>0</v>
      </c>
    </row>
    <row r="372" spans="1:35">
      <c r="A372" s="5">
        <v>2021</v>
      </c>
      <c r="B372" s="2" t="s">
        <v>755</v>
      </c>
      <c r="C372" s="2" t="s">
        <v>745</v>
      </c>
      <c r="D372" s="2" t="s">
        <v>673</v>
      </c>
      <c r="E372" s="2">
        <v>16456820</v>
      </c>
      <c r="F372" s="2">
        <v>0</v>
      </c>
      <c r="G372" s="2">
        <v>0</v>
      </c>
      <c r="H372" s="2">
        <v>1989226</v>
      </c>
      <c r="I372" s="2">
        <v>0</v>
      </c>
      <c r="J372" s="2">
        <v>0</v>
      </c>
      <c r="K372" s="2">
        <v>0</v>
      </c>
      <c r="L372" s="2">
        <v>0</v>
      </c>
      <c r="M372" s="2">
        <v>0</v>
      </c>
      <c r="N372" s="2">
        <v>0</v>
      </c>
      <c r="O372" s="2">
        <v>0</v>
      </c>
      <c r="P372" s="2">
        <v>0</v>
      </c>
      <c r="Q372" s="2">
        <v>0</v>
      </c>
      <c r="R372" s="2">
        <v>0</v>
      </c>
      <c r="S372" s="2"/>
      <c r="T372" s="2">
        <v>0</v>
      </c>
      <c r="U372" s="7">
        <v>9.32</v>
      </c>
      <c r="V372" s="7">
        <v>3.01</v>
      </c>
      <c r="W372" s="7">
        <v>0</v>
      </c>
      <c r="X372" s="7">
        <v>0</v>
      </c>
      <c r="Y372" s="7">
        <v>0</v>
      </c>
      <c r="AB372" s="7">
        <v>3.06</v>
      </c>
      <c r="AC372" s="7">
        <v>87.57</v>
      </c>
      <c r="AD372" s="7">
        <v>84.96</v>
      </c>
      <c r="AE372" s="7">
        <v>38.97</v>
      </c>
      <c r="AF372" s="7">
        <v>54.93</v>
      </c>
      <c r="AG372" s="7">
        <v>46.7</v>
      </c>
      <c r="AH372" s="7">
        <v>26.97</v>
      </c>
      <c r="AI372" s="7">
        <v>0</v>
      </c>
    </row>
    <row r="373" spans="1:35">
      <c r="A373" s="5">
        <v>2021</v>
      </c>
      <c r="B373" s="2" t="s">
        <v>755</v>
      </c>
      <c r="C373" s="2" t="s">
        <v>746</v>
      </c>
      <c r="D373" s="2" t="s">
        <v>673</v>
      </c>
      <c r="E373" s="2">
        <v>31912369</v>
      </c>
      <c r="F373" s="2">
        <v>0</v>
      </c>
      <c r="G373" s="2">
        <v>0</v>
      </c>
      <c r="H373" s="2">
        <v>4732465</v>
      </c>
      <c r="I373" s="2">
        <v>0</v>
      </c>
      <c r="J373" s="2">
        <v>0</v>
      </c>
      <c r="K373" s="2">
        <v>0</v>
      </c>
      <c r="L373" s="2">
        <v>0</v>
      </c>
      <c r="M373" s="2">
        <v>0</v>
      </c>
      <c r="N373" s="2">
        <v>0</v>
      </c>
      <c r="O373" s="2">
        <v>0</v>
      </c>
      <c r="P373" s="2">
        <v>0</v>
      </c>
      <c r="Q373" s="2">
        <v>0</v>
      </c>
      <c r="R373" s="2">
        <v>0</v>
      </c>
      <c r="S373" s="2"/>
      <c r="T373" s="2">
        <v>0</v>
      </c>
      <c r="U373" s="7">
        <v>8.89</v>
      </c>
      <c r="V373" s="7">
        <v>3.43</v>
      </c>
      <c r="W373" s="7">
        <v>0</v>
      </c>
      <c r="X373" s="7">
        <v>0</v>
      </c>
      <c r="Y373" s="7">
        <v>0</v>
      </c>
      <c r="AB373" s="7">
        <v>0.49</v>
      </c>
      <c r="AC373" s="7">
        <v>101.7</v>
      </c>
      <c r="AD373" s="7">
        <v>83.35</v>
      </c>
      <c r="AE373" s="7">
        <v>28.03</v>
      </c>
      <c r="AF373" s="7">
        <v>84.9</v>
      </c>
      <c r="AG373" s="7">
        <v>53.34</v>
      </c>
      <c r="AH373" s="7">
        <v>14.33</v>
      </c>
      <c r="AI373" s="7">
        <v>0</v>
      </c>
    </row>
    <row r="374" spans="1:35">
      <c r="A374" s="5">
        <v>2021</v>
      </c>
      <c r="B374" s="2" t="s">
        <v>755</v>
      </c>
      <c r="C374" s="2" t="s">
        <v>747</v>
      </c>
      <c r="D374" s="2" t="s">
        <v>673</v>
      </c>
      <c r="E374" s="2">
        <v>13115943</v>
      </c>
      <c r="F374" s="2">
        <v>0</v>
      </c>
      <c r="G374" s="2">
        <v>0</v>
      </c>
      <c r="H374" s="2">
        <v>1115324</v>
      </c>
      <c r="I374" s="2">
        <v>0</v>
      </c>
      <c r="J374" s="2">
        <v>0</v>
      </c>
      <c r="K374" s="2">
        <v>0</v>
      </c>
      <c r="L374" s="2">
        <v>0</v>
      </c>
      <c r="M374" s="2">
        <v>0</v>
      </c>
      <c r="N374" s="2">
        <v>0</v>
      </c>
      <c r="O374" s="2">
        <v>0</v>
      </c>
      <c r="P374" s="2">
        <v>0</v>
      </c>
      <c r="Q374" s="2">
        <v>0</v>
      </c>
      <c r="R374" s="2">
        <v>0</v>
      </c>
      <c r="S374" s="2"/>
      <c r="T374" s="2">
        <v>0</v>
      </c>
      <c r="U374" s="7">
        <v>3.87</v>
      </c>
      <c r="V374" s="7">
        <v>1.42</v>
      </c>
      <c r="W374" s="7">
        <v>0</v>
      </c>
      <c r="X374" s="7">
        <v>0</v>
      </c>
      <c r="Y374" s="7">
        <v>0</v>
      </c>
      <c r="AB374" s="7">
        <v>4.37</v>
      </c>
      <c r="AC374" s="7">
        <v>85.74</v>
      </c>
      <c r="AD374" s="7">
        <v>65.650000000000006</v>
      </c>
      <c r="AE374" s="7">
        <v>83.67</v>
      </c>
      <c r="AF374" s="7">
        <v>72.63</v>
      </c>
      <c r="AG374" s="7">
        <v>49.73</v>
      </c>
      <c r="AH374" s="7">
        <v>62.75</v>
      </c>
      <c r="AI374" s="7">
        <v>0</v>
      </c>
    </row>
    <row r="375" spans="1:35">
      <c r="A375" s="5">
        <v>2021</v>
      </c>
      <c r="B375" s="2" t="s">
        <v>755</v>
      </c>
      <c r="C375" s="2" t="s">
        <v>748</v>
      </c>
      <c r="D375" s="2" t="s">
        <v>673</v>
      </c>
      <c r="E375" s="2">
        <v>17983064</v>
      </c>
      <c r="F375" s="2">
        <v>0</v>
      </c>
      <c r="G375" s="2">
        <v>0</v>
      </c>
      <c r="H375" s="2">
        <v>5022417</v>
      </c>
      <c r="I375" s="2">
        <v>0</v>
      </c>
      <c r="J375" s="2">
        <v>0</v>
      </c>
      <c r="K375" s="2">
        <v>0</v>
      </c>
      <c r="L375" s="2">
        <v>0</v>
      </c>
      <c r="M375" s="2">
        <v>0</v>
      </c>
      <c r="N375" s="2">
        <v>0</v>
      </c>
      <c r="O375" s="2">
        <v>0</v>
      </c>
      <c r="P375" s="2">
        <v>0</v>
      </c>
      <c r="Q375" s="2">
        <v>0</v>
      </c>
      <c r="R375" s="2">
        <v>0</v>
      </c>
      <c r="S375" s="2"/>
      <c r="T375" s="2">
        <v>0</v>
      </c>
      <c r="U375" s="7">
        <v>10.59</v>
      </c>
      <c r="V375" s="7">
        <v>4.9400000000000004</v>
      </c>
      <c r="W375" s="7">
        <v>0</v>
      </c>
      <c r="X375" s="7">
        <v>0</v>
      </c>
      <c r="Y375" s="7">
        <v>0</v>
      </c>
      <c r="AB375" s="7">
        <v>1.48</v>
      </c>
      <c r="AC375" s="7">
        <v>104.16</v>
      </c>
      <c r="AD375" s="7">
        <v>60.72</v>
      </c>
      <c r="AE375" s="7">
        <v>28.83</v>
      </c>
      <c r="AF375" s="7">
        <v>69.09</v>
      </c>
      <c r="AG375" s="7">
        <v>41.27</v>
      </c>
      <c r="AH375" s="7">
        <v>15.71</v>
      </c>
      <c r="AI375" s="7">
        <v>0</v>
      </c>
    </row>
    <row r="376" spans="1:35">
      <c r="A376" s="5">
        <v>2021</v>
      </c>
      <c r="B376" s="2" t="s">
        <v>755</v>
      </c>
      <c r="C376" s="2" t="s">
        <v>749</v>
      </c>
      <c r="D376" s="2" t="s">
        <v>673</v>
      </c>
      <c r="E376" s="2">
        <v>19510213</v>
      </c>
      <c r="F376" s="2">
        <v>0</v>
      </c>
      <c r="G376" s="2">
        <v>0</v>
      </c>
      <c r="H376" s="2">
        <v>1623428</v>
      </c>
      <c r="I376" s="2">
        <v>0</v>
      </c>
      <c r="J376" s="2">
        <v>0</v>
      </c>
      <c r="K376" s="2">
        <v>0</v>
      </c>
      <c r="L376" s="2">
        <v>0</v>
      </c>
      <c r="M376" s="2">
        <v>0</v>
      </c>
      <c r="N376" s="2">
        <v>0</v>
      </c>
      <c r="O376" s="2">
        <v>0</v>
      </c>
      <c r="P376" s="2">
        <v>0</v>
      </c>
      <c r="Q376" s="2">
        <v>0</v>
      </c>
      <c r="R376" s="2">
        <v>0</v>
      </c>
      <c r="S376" s="2"/>
      <c r="T376" s="2">
        <v>0</v>
      </c>
      <c r="U376" s="7">
        <v>5.4</v>
      </c>
      <c r="V376" s="7">
        <v>2.16</v>
      </c>
      <c r="W376" s="7">
        <v>0</v>
      </c>
      <c r="X376" s="7">
        <v>0</v>
      </c>
      <c r="Y376" s="7">
        <v>0</v>
      </c>
      <c r="AB376" s="7">
        <v>0</v>
      </c>
      <c r="AC376" s="7">
        <v>78.75</v>
      </c>
      <c r="AD376" s="7">
        <v>96.83</v>
      </c>
      <c r="AE376" s="7">
        <v>44.55</v>
      </c>
      <c r="AF376" s="7">
        <v>56.06</v>
      </c>
      <c r="AG376" s="7">
        <v>54.91</v>
      </c>
      <c r="AH376" s="7">
        <v>23.47</v>
      </c>
      <c r="AI376" s="7">
        <v>0</v>
      </c>
    </row>
    <row r="377" spans="1:35">
      <c r="A377" s="5">
        <v>2021</v>
      </c>
      <c r="B377" s="2" t="s">
        <v>755</v>
      </c>
      <c r="C377" s="2" t="s">
        <v>750</v>
      </c>
      <c r="D377" s="2" t="s">
        <v>673</v>
      </c>
      <c r="E377" s="2">
        <v>9836214</v>
      </c>
      <c r="F377" s="2">
        <v>0</v>
      </c>
      <c r="G377" s="2">
        <v>0</v>
      </c>
      <c r="H377" s="2">
        <v>1122604</v>
      </c>
      <c r="I377" s="2">
        <v>0</v>
      </c>
      <c r="J377" s="2">
        <v>0</v>
      </c>
      <c r="K377" s="2">
        <v>0</v>
      </c>
      <c r="L377" s="2">
        <v>0</v>
      </c>
      <c r="M377" s="2">
        <v>0</v>
      </c>
      <c r="N377" s="2">
        <v>0</v>
      </c>
      <c r="O377" s="2">
        <v>0</v>
      </c>
      <c r="P377" s="2">
        <v>0</v>
      </c>
      <c r="Q377" s="2">
        <v>0</v>
      </c>
      <c r="R377" s="2">
        <v>0</v>
      </c>
      <c r="S377" s="2"/>
      <c r="T377" s="2">
        <v>0</v>
      </c>
      <c r="U377" s="7">
        <v>7.66</v>
      </c>
      <c r="V377" s="7">
        <v>3.09</v>
      </c>
      <c r="W377" s="7">
        <v>0</v>
      </c>
      <c r="X377" s="7">
        <v>0</v>
      </c>
      <c r="Y377" s="7">
        <v>0</v>
      </c>
      <c r="AB377" s="7">
        <v>0.92</v>
      </c>
      <c r="AC377" s="7">
        <v>88</v>
      </c>
      <c r="AD377" s="7">
        <v>53.66</v>
      </c>
      <c r="AE377" s="7">
        <v>10.56</v>
      </c>
      <c r="AF377" s="7">
        <v>73.849999999999994</v>
      </c>
      <c r="AG377" s="7">
        <v>44.02</v>
      </c>
      <c r="AH377" s="7">
        <v>8.25</v>
      </c>
      <c r="AI377" s="7">
        <v>0</v>
      </c>
    </row>
    <row r="378" spans="1:35">
      <c r="A378" s="5">
        <v>2021</v>
      </c>
      <c r="B378" s="2" t="s">
        <v>755</v>
      </c>
      <c r="C378" s="2" t="s">
        <v>751</v>
      </c>
      <c r="D378" s="2" t="s">
        <v>673</v>
      </c>
      <c r="E378" s="2">
        <v>18458478</v>
      </c>
      <c r="F378" s="2">
        <v>0</v>
      </c>
      <c r="G378" s="2">
        <v>0</v>
      </c>
      <c r="H378" s="2">
        <v>3519349</v>
      </c>
      <c r="I378" s="2">
        <v>0</v>
      </c>
      <c r="J378" s="2">
        <v>0</v>
      </c>
      <c r="K378" s="2">
        <v>0</v>
      </c>
      <c r="L378" s="2">
        <v>0</v>
      </c>
      <c r="M378" s="2">
        <v>0</v>
      </c>
      <c r="N378" s="2">
        <v>0</v>
      </c>
      <c r="O378" s="2">
        <v>0</v>
      </c>
      <c r="P378" s="2">
        <v>0</v>
      </c>
      <c r="Q378" s="2">
        <v>0</v>
      </c>
      <c r="R378" s="2">
        <v>0</v>
      </c>
      <c r="S378" s="2"/>
      <c r="T378" s="2">
        <v>0</v>
      </c>
      <c r="U378" s="7">
        <v>9.82</v>
      </c>
      <c r="V378" s="7">
        <v>3.25</v>
      </c>
      <c r="W378" s="7">
        <v>0</v>
      </c>
      <c r="X378" s="7">
        <v>0</v>
      </c>
      <c r="Y378" s="7">
        <v>0</v>
      </c>
      <c r="AB378" s="7">
        <v>56.08</v>
      </c>
      <c r="AC378" s="7">
        <v>120.38</v>
      </c>
      <c r="AD378" s="7">
        <v>73.7</v>
      </c>
      <c r="AE378" s="7">
        <v>100.6</v>
      </c>
      <c r="AF378" s="7">
        <v>90.44</v>
      </c>
      <c r="AG378" s="7">
        <v>47.11</v>
      </c>
      <c r="AH378" s="7">
        <v>62.09</v>
      </c>
      <c r="AI378" s="7">
        <v>0</v>
      </c>
    </row>
    <row r="379" spans="1:35">
      <c r="A379" s="5">
        <v>2021</v>
      </c>
      <c r="B379" s="2" t="s">
        <v>724</v>
      </c>
      <c r="C379" s="2" t="s">
        <v>726</v>
      </c>
      <c r="D379" s="2" t="s">
        <v>682</v>
      </c>
      <c r="E379" s="2">
        <v>0</v>
      </c>
      <c r="F379" s="2">
        <v>0</v>
      </c>
      <c r="G379" s="2">
        <v>0</v>
      </c>
      <c r="H379" s="2">
        <v>0</v>
      </c>
      <c r="I379" s="2">
        <v>0</v>
      </c>
      <c r="J379" s="2">
        <v>0</v>
      </c>
      <c r="K379" s="2">
        <v>0</v>
      </c>
      <c r="L379" s="2">
        <v>0</v>
      </c>
      <c r="M379" s="2">
        <v>0</v>
      </c>
      <c r="N379" s="2">
        <v>0</v>
      </c>
      <c r="O379" s="2">
        <v>0</v>
      </c>
      <c r="P379" s="2">
        <v>0</v>
      </c>
      <c r="Q379" s="2">
        <v>0</v>
      </c>
      <c r="R379" s="2">
        <v>0</v>
      </c>
      <c r="S379" s="2"/>
      <c r="T379" s="2">
        <v>0</v>
      </c>
      <c r="U379" s="2">
        <v>0</v>
      </c>
      <c r="V379" s="2">
        <v>0</v>
      </c>
      <c r="W379" s="7">
        <v>0</v>
      </c>
      <c r="X379" s="7">
        <v>0</v>
      </c>
      <c r="Y379" s="7">
        <v>0</v>
      </c>
      <c r="AB379" s="7"/>
      <c r="AC379" s="7"/>
      <c r="AD379" s="7"/>
      <c r="AE379" s="7"/>
      <c r="AF379" s="7"/>
      <c r="AG379" s="7"/>
      <c r="AH379" s="7"/>
      <c r="AI379" s="7">
        <v>0</v>
      </c>
    </row>
    <row r="380" spans="1:35">
      <c r="A380" s="5">
        <v>2021</v>
      </c>
      <c r="B380" s="2" t="s">
        <v>724</v>
      </c>
      <c r="C380" s="2" t="s">
        <v>727</v>
      </c>
      <c r="D380" s="2" t="s">
        <v>682</v>
      </c>
      <c r="E380" s="2">
        <v>0</v>
      </c>
      <c r="F380" s="2">
        <v>0</v>
      </c>
      <c r="G380" s="2">
        <v>0</v>
      </c>
      <c r="H380" s="2">
        <v>0</v>
      </c>
      <c r="I380" s="2">
        <v>0</v>
      </c>
      <c r="J380" s="2">
        <v>0</v>
      </c>
      <c r="K380" s="2">
        <v>0</v>
      </c>
      <c r="L380" s="2">
        <v>0</v>
      </c>
      <c r="M380" s="2">
        <v>0</v>
      </c>
      <c r="N380" s="2">
        <v>0</v>
      </c>
      <c r="O380" s="2">
        <v>0</v>
      </c>
      <c r="P380" s="2">
        <v>0</v>
      </c>
      <c r="Q380" s="2">
        <v>0</v>
      </c>
      <c r="R380" s="2">
        <v>0</v>
      </c>
      <c r="S380" s="2"/>
      <c r="T380" s="2">
        <v>0</v>
      </c>
      <c r="U380" s="2">
        <v>0</v>
      </c>
      <c r="V380" s="2">
        <v>0</v>
      </c>
      <c r="W380" s="7">
        <v>0</v>
      </c>
      <c r="X380" s="7">
        <v>0</v>
      </c>
      <c r="Y380" s="7">
        <v>0</v>
      </c>
      <c r="AB380" s="7"/>
      <c r="AC380" s="7"/>
      <c r="AD380" s="7"/>
      <c r="AE380" s="7"/>
      <c r="AF380" s="7"/>
      <c r="AG380" s="7"/>
      <c r="AH380" s="7"/>
      <c r="AI380" s="7">
        <v>0</v>
      </c>
    </row>
    <row r="381" spans="1:35">
      <c r="A381" s="5">
        <v>2021</v>
      </c>
      <c r="B381" s="2" t="s">
        <v>724</v>
      </c>
      <c r="C381" s="2" t="s">
        <v>728</v>
      </c>
      <c r="D381" s="2" t="s">
        <v>682</v>
      </c>
      <c r="E381" s="2">
        <v>0</v>
      </c>
      <c r="F381" s="2">
        <v>0</v>
      </c>
      <c r="G381" s="2">
        <v>0</v>
      </c>
      <c r="H381" s="2">
        <v>0</v>
      </c>
      <c r="I381" s="2">
        <v>0</v>
      </c>
      <c r="J381" s="2">
        <v>0</v>
      </c>
      <c r="K381" s="2">
        <v>0</v>
      </c>
      <c r="L381" s="2">
        <v>0</v>
      </c>
      <c r="M381" s="2">
        <v>0</v>
      </c>
      <c r="N381" s="2">
        <v>0</v>
      </c>
      <c r="O381" s="2">
        <v>0</v>
      </c>
      <c r="P381" s="2">
        <v>0</v>
      </c>
      <c r="Q381" s="2">
        <v>0</v>
      </c>
      <c r="R381" s="2">
        <v>0</v>
      </c>
      <c r="S381" s="2"/>
      <c r="T381" s="2">
        <v>0</v>
      </c>
      <c r="U381" s="2">
        <v>0</v>
      </c>
      <c r="V381" s="2">
        <v>0</v>
      </c>
      <c r="W381" s="7">
        <v>0</v>
      </c>
      <c r="X381" s="7">
        <v>0</v>
      </c>
      <c r="Y381" s="7">
        <v>0</v>
      </c>
      <c r="AB381" s="7"/>
      <c r="AC381" s="7"/>
      <c r="AD381" s="7"/>
      <c r="AE381" s="7"/>
      <c r="AF381" s="7"/>
      <c r="AG381" s="7"/>
      <c r="AH381" s="7"/>
      <c r="AI381" s="7">
        <v>0</v>
      </c>
    </row>
    <row r="382" spans="1:35">
      <c r="A382" s="5">
        <v>2021</v>
      </c>
      <c r="B382" s="2" t="s">
        <v>724</v>
      </c>
      <c r="C382" s="2" t="s">
        <v>729</v>
      </c>
      <c r="D382" s="2" t="s">
        <v>682</v>
      </c>
      <c r="E382" s="2">
        <v>0</v>
      </c>
      <c r="F382" s="2">
        <v>0</v>
      </c>
      <c r="G382" s="2">
        <v>0</v>
      </c>
      <c r="H382" s="2">
        <v>0</v>
      </c>
      <c r="I382" s="2">
        <v>0</v>
      </c>
      <c r="J382" s="2">
        <v>0</v>
      </c>
      <c r="K382" s="2">
        <v>0</v>
      </c>
      <c r="L382" s="2">
        <v>0</v>
      </c>
      <c r="M382" s="2">
        <v>0</v>
      </c>
      <c r="N382" s="2">
        <v>0</v>
      </c>
      <c r="O382" s="2">
        <v>0</v>
      </c>
      <c r="P382" s="2">
        <v>0</v>
      </c>
      <c r="Q382" s="2">
        <v>0</v>
      </c>
      <c r="R382" s="2">
        <v>0</v>
      </c>
      <c r="S382" s="2"/>
      <c r="T382" s="2">
        <v>0</v>
      </c>
      <c r="U382" s="2">
        <v>0</v>
      </c>
      <c r="V382" s="2">
        <v>0</v>
      </c>
      <c r="W382" s="7">
        <v>0</v>
      </c>
      <c r="X382" s="7">
        <v>0</v>
      </c>
      <c r="Y382" s="7">
        <v>0</v>
      </c>
      <c r="AB382" s="7"/>
      <c r="AC382" s="7"/>
      <c r="AD382" s="7"/>
      <c r="AE382" s="7"/>
      <c r="AF382" s="7"/>
      <c r="AG382" s="7"/>
      <c r="AH382" s="7"/>
      <c r="AI382" s="7">
        <v>0</v>
      </c>
    </row>
    <row r="383" spans="1:35">
      <c r="A383" s="5">
        <v>2021</v>
      </c>
      <c r="B383" s="2" t="s">
        <v>724</v>
      </c>
      <c r="C383" s="2" t="s">
        <v>730</v>
      </c>
      <c r="D383" s="2" t="s">
        <v>682</v>
      </c>
      <c r="E383" s="2">
        <v>0</v>
      </c>
      <c r="F383" s="2">
        <v>0</v>
      </c>
      <c r="G383" s="2">
        <v>0</v>
      </c>
      <c r="H383" s="2">
        <v>0</v>
      </c>
      <c r="I383" s="2">
        <v>0</v>
      </c>
      <c r="J383" s="2">
        <v>0</v>
      </c>
      <c r="K383" s="2">
        <v>0</v>
      </c>
      <c r="L383" s="2">
        <v>0</v>
      </c>
      <c r="M383" s="2">
        <v>0</v>
      </c>
      <c r="N383" s="2">
        <v>0</v>
      </c>
      <c r="O383" s="2">
        <v>0</v>
      </c>
      <c r="P383" s="2">
        <v>0</v>
      </c>
      <c r="Q383" s="2">
        <v>0</v>
      </c>
      <c r="R383" s="2">
        <v>0</v>
      </c>
      <c r="S383" s="2"/>
      <c r="T383" s="2">
        <v>0</v>
      </c>
      <c r="U383" s="2">
        <v>0</v>
      </c>
      <c r="V383" s="2">
        <v>0</v>
      </c>
      <c r="W383" s="7">
        <v>0</v>
      </c>
      <c r="X383" s="7">
        <v>0</v>
      </c>
      <c r="Y383" s="7">
        <v>0</v>
      </c>
      <c r="AB383" s="7"/>
      <c r="AC383" s="7"/>
      <c r="AD383" s="7"/>
      <c r="AE383" s="7"/>
      <c r="AF383" s="7"/>
      <c r="AG383" s="7"/>
      <c r="AH383" s="7"/>
      <c r="AI383" s="7">
        <v>0</v>
      </c>
    </row>
    <row r="384" spans="1:35">
      <c r="A384" s="5">
        <v>2021</v>
      </c>
      <c r="B384" s="2" t="s">
        <v>724</v>
      </c>
      <c r="C384" s="2" t="s">
        <v>731</v>
      </c>
      <c r="D384" s="2" t="s">
        <v>682</v>
      </c>
      <c r="E384" s="2">
        <v>0</v>
      </c>
      <c r="F384" s="2">
        <v>0</v>
      </c>
      <c r="G384" s="2">
        <v>0</v>
      </c>
      <c r="H384" s="2">
        <v>0</v>
      </c>
      <c r="I384" s="2">
        <v>0</v>
      </c>
      <c r="J384" s="2">
        <v>0</v>
      </c>
      <c r="K384" s="2">
        <v>0</v>
      </c>
      <c r="L384" s="2">
        <v>0</v>
      </c>
      <c r="M384" s="2">
        <v>0</v>
      </c>
      <c r="N384" s="2">
        <v>0</v>
      </c>
      <c r="O384" s="2">
        <v>0</v>
      </c>
      <c r="P384" s="2">
        <v>0</v>
      </c>
      <c r="Q384" s="2">
        <v>0</v>
      </c>
      <c r="R384" s="2">
        <v>0</v>
      </c>
      <c r="S384" s="2"/>
      <c r="T384" s="2">
        <v>0</v>
      </c>
      <c r="U384" s="2">
        <v>0</v>
      </c>
      <c r="V384" s="2">
        <v>0</v>
      </c>
      <c r="W384" s="7">
        <v>0</v>
      </c>
      <c r="X384" s="7">
        <v>0</v>
      </c>
      <c r="Y384" s="7">
        <v>0</v>
      </c>
      <c r="AB384" s="7"/>
      <c r="AC384" s="7"/>
      <c r="AD384" s="7"/>
      <c r="AE384" s="7"/>
      <c r="AF384" s="7"/>
      <c r="AG384" s="7"/>
      <c r="AH384" s="7"/>
      <c r="AI384" s="7">
        <v>0</v>
      </c>
    </row>
    <row r="385" spans="1:35">
      <c r="A385" s="5">
        <v>2021</v>
      </c>
      <c r="B385" s="2" t="s">
        <v>724</v>
      </c>
      <c r="C385" s="2" t="s">
        <v>732</v>
      </c>
      <c r="D385" s="2" t="s">
        <v>682</v>
      </c>
      <c r="E385" s="2">
        <v>0</v>
      </c>
      <c r="F385" s="2">
        <v>0</v>
      </c>
      <c r="G385" s="2">
        <v>0</v>
      </c>
      <c r="H385" s="2">
        <v>0</v>
      </c>
      <c r="I385" s="2">
        <v>0</v>
      </c>
      <c r="J385" s="2">
        <v>0</v>
      </c>
      <c r="K385" s="2">
        <v>0</v>
      </c>
      <c r="L385" s="2">
        <v>0</v>
      </c>
      <c r="M385" s="2">
        <v>0</v>
      </c>
      <c r="N385" s="2">
        <v>0</v>
      </c>
      <c r="O385" s="2">
        <v>0</v>
      </c>
      <c r="P385" s="2">
        <v>0</v>
      </c>
      <c r="Q385" s="2">
        <v>0</v>
      </c>
      <c r="R385" s="2">
        <v>0</v>
      </c>
      <c r="S385" s="2"/>
      <c r="T385" s="2">
        <v>0</v>
      </c>
      <c r="U385" s="2">
        <v>0</v>
      </c>
      <c r="V385" s="2">
        <v>0</v>
      </c>
      <c r="W385" s="7">
        <v>0</v>
      </c>
      <c r="X385" s="7">
        <v>0</v>
      </c>
      <c r="Y385" s="7">
        <v>0</v>
      </c>
      <c r="AB385" s="7"/>
      <c r="AC385" s="7"/>
      <c r="AD385" s="7"/>
      <c r="AE385" s="7"/>
      <c r="AF385" s="7"/>
      <c r="AG385" s="7"/>
      <c r="AH385" s="7"/>
      <c r="AI385" s="7">
        <v>0</v>
      </c>
    </row>
    <row r="386" spans="1:35">
      <c r="A386" s="5">
        <v>2021</v>
      </c>
      <c r="B386" s="2" t="s">
        <v>724</v>
      </c>
      <c r="C386" s="2" t="s">
        <v>733</v>
      </c>
      <c r="D386" s="2" t="s">
        <v>682</v>
      </c>
      <c r="E386" s="2">
        <v>0</v>
      </c>
      <c r="F386" s="2">
        <v>0</v>
      </c>
      <c r="G386" s="2">
        <v>0</v>
      </c>
      <c r="H386" s="2">
        <v>0</v>
      </c>
      <c r="I386" s="2">
        <v>0</v>
      </c>
      <c r="J386" s="2">
        <v>0</v>
      </c>
      <c r="K386" s="2">
        <v>0</v>
      </c>
      <c r="L386" s="2">
        <v>0</v>
      </c>
      <c r="M386" s="2">
        <v>0</v>
      </c>
      <c r="N386" s="2">
        <v>0</v>
      </c>
      <c r="O386" s="2">
        <v>0</v>
      </c>
      <c r="P386" s="2">
        <v>0</v>
      </c>
      <c r="Q386" s="2">
        <v>0</v>
      </c>
      <c r="R386" s="2">
        <v>0</v>
      </c>
      <c r="S386" s="2"/>
      <c r="T386" s="2">
        <v>0</v>
      </c>
      <c r="U386" s="2">
        <v>0</v>
      </c>
      <c r="V386" s="2">
        <v>0</v>
      </c>
      <c r="W386" s="7">
        <v>0</v>
      </c>
      <c r="X386" s="7">
        <v>0</v>
      </c>
      <c r="Y386" s="7">
        <v>0</v>
      </c>
      <c r="AB386" s="7"/>
      <c r="AC386" s="7"/>
      <c r="AD386" s="7"/>
      <c r="AE386" s="7"/>
      <c r="AF386" s="7"/>
      <c r="AG386" s="7"/>
      <c r="AH386" s="7"/>
      <c r="AI386" s="7">
        <v>0</v>
      </c>
    </row>
    <row r="387" spans="1:35">
      <c r="A387" s="5">
        <v>2021</v>
      </c>
      <c r="B387" s="2" t="s">
        <v>754</v>
      </c>
      <c r="C387" s="2" t="s">
        <v>752</v>
      </c>
      <c r="D387" s="2" t="s">
        <v>682</v>
      </c>
      <c r="E387" s="2">
        <v>0</v>
      </c>
      <c r="F387" s="2">
        <v>0</v>
      </c>
      <c r="G387" s="2">
        <v>0</v>
      </c>
      <c r="H387" s="2">
        <v>0</v>
      </c>
      <c r="I387" s="2">
        <v>0</v>
      </c>
      <c r="J387" s="2">
        <v>0</v>
      </c>
      <c r="K387" s="2">
        <v>0</v>
      </c>
      <c r="L387" s="2">
        <v>0</v>
      </c>
      <c r="M387" s="2">
        <v>0</v>
      </c>
      <c r="N387" s="2">
        <v>0</v>
      </c>
      <c r="O387" s="2">
        <v>0</v>
      </c>
      <c r="P387" s="2">
        <v>0</v>
      </c>
      <c r="Q387" s="2">
        <v>0</v>
      </c>
      <c r="R387" s="2">
        <v>0</v>
      </c>
      <c r="S387" s="2"/>
      <c r="T387" s="2">
        <v>0</v>
      </c>
      <c r="U387" s="2">
        <v>0</v>
      </c>
      <c r="V387" s="2">
        <v>0</v>
      </c>
      <c r="W387" s="7">
        <v>0</v>
      </c>
      <c r="X387" s="7">
        <v>0</v>
      </c>
      <c r="Y387" s="7">
        <v>0</v>
      </c>
      <c r="AB387" s="7"/>
      <c r="AC387" s="7"/>
      <c r="AD387" s="7"/>
      <c r="AE387" s="7"/>
      <c r="AF387" s="7"/>
      <c r="AG387" s="7"/>
      <c r="AH387" s="7"/>
      <c r="AI387" s="7">
        <v>0</v>
      </c>
    </row>
    <row r="388" spans="1:35">
      <c r="A388" s="5">
        <v>2021</v>
      </c>
      <c r="B388" s="2" t="s">
        <v>754</v>
      </c>
      <c r="C388" s="2" t="s">
        <v>549</v>
      </c>
      <c r="D388" s="2" t="s">
        <v>682</v>
      </c>
      <c r="E388" s="2">
        <v>0</v>
      </c>
      <c r="F388" s="2">
        <v>0</v>
      </c>
      <c r="G388" s="2">
        <v>0</v>
      </c>
      <c r="H388" s="2">
        <v>0</v>
      </c>
      <c r="I388" s="2">
        <v>0</v>
      </c>
      <c r="J388" s="2">
        <v>0</v>
      </c>
      <c r="K388" s="2">
        <v>0</v>
      </c>
      <c r="L388" s="2">
        <v>0</v>
      </c>
      <c r="M388" s="2">
        <v>0</v>
      </c>
      <c r="N388" s="2">
        <v>0</v>
      </c>
      <c r="O388" s="2">
        <v>0</v>
      </c>
      <c r="P388" s="2">
        <v>0</v>
      </c>
      <c r="Q388" s="2">
        <v>0</v>
      </c>
      <c r="R388" s="2">
        <v>0</v>
      </c>
      <c r="S388" s="2"/>
      <c r="T388" s="2">
        <v>0</v>
      </c>
      <c r="U388" s="2">
        <v>0</v>
      </c>
      <c r="V388" s="2">
        <v>0</v>
      </c>
      <c r="W388" s="7">
        <v>0</v>
      </c>
      <c r="X388" s="7">
        <v>0</v>
      </c>
      <c r="Y388" s="7">
        <v>0</v>
      </c>
      <c r="AB388" s="7"/>
      <c r="AC388" s="7"/>
      <c r="AD388" s="7"/>
      <c r="AE388" s="7"/>
      <c r="AF388" s="7"/>
      <c r="AG388" s="7"/>
      <c r="AH388" s="7"/>
      <c r="AI388" s="7">
        <v>0</v>
      </c>
    </row>
    <row r="389" spans="1:35">
      <c r="A389" s="5">
        <v>2021</v>
      </c>
      <c r="B389" s="2" t="s">
        <v>754</v>
      </c>
      <c r="C389" s="2" t="s">
        <v>734</v>
      </c>
      <c r="D389" s="2" t="s">
        <v>682</v>
      </c>
      <c r="E389" s="2">
        <v>0</v>
      </c>
      <c r="F389" s="2">
        <v>0</v>
      </c>
      <c r="G389" s="2">
        <v>0</v>
      </c>
      <c r="H389" s="2">
        <v>0</v>
      </c>
      <c r="I389" s="2">
        <v>0</v>
      </c>
      <c r="J389" s="2">
        <v>0</v>
      </c>
      <c r="K389" s="2">
        <v>0</v>
      </c>
      <c r="L389" s="2">
        <v>0</v>
      </c>
      <c r="M389" s="2">
        <v>0</v>
      </c>
      <c r="N389" s="2">
        <v>0</v>
      </c>
      <c r="O389" s="2">
        <v>0</v>
      </c>
      <c r="P389" s="2">
        <v>0</v>
      </c>
      <c r="Q389" s="2">
        <v>0</v>
      </c>
      <c r="R389" s="2">
        <v>0</v>
      </c>
      <c r="S389" s="2"/>
      <c r="T389" s="2">
        <v>0</v>
      </c>
      <c r="U389" s="2">
        <v>0</v>
      </c>
      <c r="V389" s="2">
        <v>0</v>
      </c>
      <c r="W389" s="7">
        <v>0</v>
      </c>
      <c r="X389" s="7">
        <v>0</v>
      </c>
      <c r="Y389" s="7">
        <v>0</v>
      </c>
      <c r="AB389" s="7"/>
      <c r="AC389" s="7"/>
      <c r="AD389" s="7"/>
      <c r="AE389" s="7"/>
      <c r="AF389" s="7"/>
      <c r="AG389" s="7"/>
      <c r="AH389" s="7"/>
      <c r="AI389" s="7">
        <v>0</v>
      </c>
    </row>
    <row r="390" spans="1:35">
      <c r="A390" s="5">
        <v>2021</v>
      </c>
      <c r="B390" s="2" t="s">
        <v>754</v>
      </c>
      <c r="C390" s="2" t="s">
        <v>735</v>
      </c>
      <c r="D390" s="2" t="s">
        <v>682</v>
      </c>
      <c r="E390" s="2">
        <v>0</v>
      </c>
      <c r="F390" s="2">
        <v>0</v>
      </c>
      <c r="G390" s="2">
        <v>0</v>
      </c>
      <c r="H390" s="2">
        <v>0</v>
      </c>
      <c r="I390" s="2">
        <v>0</v>
      </c>
      <c r="J390" s="2">
        <v>0</v>
      </c>
      <c r="K390" s="2">
        <v>0</v>
      </c>
      <c r="L390" s="2">
        <v>0</v>
      </c>
      <c r="M390" s="2">
        <v>0</v>
      </c>
      <c r="N390" s="2">
        <v>0</v>
      </c>
      <c r="O390" s="2">
        <v>0</v>
      </c>
      <c r="P390" s="2">
        <v>0</v>
      </c>
      <c r="Q390" s="2">
        <v>0</v>
      </c>
      <c r="R390" s="2">
        <v>0</v>
      </c>
      <c r="S390" s="2"/>
      <c r="T390" s="2">
        <v>0</v>
      </c>
      <c r="U390" s="2">
        <v>0</v>
      </c>
      <c r="V390" s="2">
        <v>0</v>
      </c>
      <c r="W390" s="7">
        <v>0</v>
      </c>
      <c r="X390" s="7">
        <v>0</v>
      </c>
      <c r="Y390" s="7">
        <v>0</v>
      </c>
      <c r="AB390" s="7"/>
      <c r="AC390" s="7"/>
      <c r="AD390" s="7"/>
      <c r="AE390" s="7"/>
      <c r="AF390" s="7"/>
      <c r="AG390" s="7"/>
      <c r="AH390" s="7"/>
      <c r="AI390" s="7">
        <v>0</v>
      </c>
    </row>
    <row r="391" spans="1:35">
      <c r="A391" s="5">
        <v>2021</v>
      </c>
      <c r="B391" s="2" t="s">
        <v>754</v>
      </c>
      <c r="C391" s="2" t="s">
        <v>736</v>
      </c>
      <c r="D391" s="2" t="s">
        <v>682</v>
      </c>
      <c r="E391" s="2">
        <v>0</v>
      </c>
      <c r="F391" s="2">
        <v>0</v>
      </c>
      <c r="G391" s="2">
        <v>0</v>
      </c>
      <c r="H391" s="2">
        <v>0</v>
      </c>
      <c r="I391" s="2">
        <v>0</v>
      </c>
      <c r="J391" s="2">
        <v>0</v>
      </c>
      <c r="K391" s="2">
        <v>0</v>
      </c>
      <c r="L391" s="2">
        <v>0</v>
      </c>
      <c r="M391" s="2">
        <v>0</v>
      </c>
      <c r="N391" s="2">
        <v>0</v>
      </c>
      <c r="O391" s="2">
        <v>0</v>
      </c>
      <c r="P391" s="2">
        <v>0</v>
      </c>
      <c r="Q391" s="2">
        <v>0</v>
      </c>
      <c r="R391" s="2">
        <v>0</v>
      </c>
      <c r="S391" s="2"/>
      <c r="T391" s="2">
        <v>0</v>
      </c>
      <c r="U391" s="2">
        <v>0</v>
      </c>
      <c r="V391" s="2">
        <v>0</v>
      </c>
      <c r="W391" s="7">
        <v>0</v>
      </c>
      <c r="X391" s="7">
        <v>0</v>
      </c>
      <c r="Y391" s="7">
        <v>0</v>
      </c>
      <c r="AB391" s="7"/>
      <c r="AC391" s="7"/>
      <c r="AD391" s="7"/>
      <c r="AE391" s="7"/>
      <c r="AF391" s="7"/>
      <c r="AG391" s="7"/>
      <c r="AH391" s="7"/>
      <c r="AI391" s="7">
        <v>0</v>
      </c>
    </row>
    <row r="392" spans="1:35">
      <c r="A392" s="5">
        <v>2021</v>
      </c>
      <c r="B392" s="2" t="s">
        <v>754</v>
      </c>
      <c r="C392" s="2" t="s">
        <v>753</v>
      </c>
      <c r="D392" s="2" t="s">
        <v>682</v>
      </c>
      <c r="E392" s="2">
        <v>0</v>
      </c>
      <c r="F392" s="2">
        <v>0</v>
      </c>
      <c r="G392" s="2">
        <v>0</v>
      </c>
      <c r="H392" s="2">
        <v>0</v>
      </c>
      <c r="I392" s="2">
        <v>0</v>
      </c>
      <c r="J392" s="2">
        <v>0</v>
      </c>
      <c r="K392" s="2">
        <v>0</v>
      </c>
      <c r="L392" s="2">
        <v>0</v>
      </c>
      <c r="M392" s="2">
        <v>0</v>
      </c>
      <c r="N392" s="2">
        <v>0</v>
      </c>
      <c r="O392" s="2">
        <v>0</v>
      </c>
      <c r="P392" s="2">
        <v>0</v>
      </c>
      <c r="Q392" s="2">
        <v>0</v>
      </c>
      <c r="R392" s="2">
        <v>0</v>
      </c>
      <c r="S392" s="2"/>
      <c r="T392" s="2">
        <v>0</v>
      </c>
      <c r="U392" s="2">
        <v>0</v>
      </c>
      <c r="V392" s="2">
        <v>0</v>
      </c>
      <c r="W392" s="7">
        <v>0</v>
      </c>
      <c r="X392" s="7">
        <v>0</v>
      </c>
      <c r="Y392" s="7">
        <v>0</v>
      </c>
      <c r="AB392" s="7"/>
      <c r="AC392" s="7"/>
      <c r="AD392" s="7"/>
      <c r="AE392" s="7"/>
      <c r="AF392" s="7"/>
      <c r="AG392" s="7"/>
      <c r="AH392" s="7"/>
      <c r="AI392" s="7">
        <v>0</v>
      </c>
    </row>
    <row r="393" spans="1:35">
      <c r="A393" s="5">
        <v>2021</v>
      </c>
      <c r="B393" s="2" t="s">
        <v>754</v>
      </c>
      <c r="C393" s="2" t="s">
        <v>737</v>
      </c>
      <c r="D393" s="2" t="s">
        <v>682</v>
      </c>
      <c r="E393" s="2">
        <v>0</v>
      </c>
      <c r="F393" s="2">
        <v>0</v>
      </c>
      <c r="G393" s="2">
        <v>0</v>
      </c>
      <c r="H393" s="2">
        <v>0</v>
      </c>
      <c r="I393" s="2">
        <v>0</v>
      </c>
      <c r="J393" s="2">
        <v>0</v>
      </c>
      <c r="K393" s="2">
        <v>0</v>
      </c>
      <c r="L393" s="2">
        <v>0</v>
      </c>
      <c r="M393" s="2">
        <v>0</v>
      </c>
      <c r="N393" s="2">
        <v>0</v>
      </c>
      <c r="O393" s="2">
        <v>0</v>
      </c>
      <c r="P393" s="2">
        <v>0</v>
      </c>
      <c r="Q393" s="2">
        <v>0</v>
      </c>
      <c r="R393" s="2">
        <v>0</v>
      </c>
      <c r="S393" s="2"/>
      <c r="T393" s="2">
        <v>0</v>
      </c>
      <c r="U393" s="2">
        <v>0</v>
      </c>
      <c r="V393" s="2">
        <v>0</v>
      </c>
      <c r="W393" s="7">
        <v>0</v>
      </c>
      <c r="X393" s="7">
        <v>0</v>
      </c>
      <c r="Y393" s="7">
        <v>0</v>
      </c>
      <c r="AB393" s="7"/>
      <c r="AC393" s="7"/>
      <c r="AD393" s="7"/>
      <c r="AE393" s="7"/>
      <c r="AF393" s="7"/>
      <c r="AG393" s="7"/>
      <c r="AH393" s="7"/>
      <c r="AI393" s="7">
        <v>0</v>
      </c>
    </row>
    <row r="394" spans="1:35">
      <c r="A394" s="5">
        <v>2021</v>
      </c>
      <c r="B394" s="2" t="s">
        <v>725</v>
      </c>
      <c r="C394" s="2" t="s">
        <v>738</v>
      </c>
      <c r="D394" s="2" t="s">
        <v>682</v>
      </c>
      <c r="E394" s="2">
        <v>0</v>
      </c>
      <c r="F394" s="2">
        <v>0</v>
      </c>
      <c r="G394" s="2">
        <v>0</v>
      </c>
      <c r="H394" s="2">
        <v>0</v>
      </c>
      <c r="I394" s="2">
        <v>0</v>
      </c>
      <c r="J394" s="2">
        <v>0</v>
      </c>
      <c r="K394" s="2">
        <v>0</v>
      </c>
      <c r="L394" s="2">
        <v>0</v>
      </c>
      <c r="M394" s="2">
        <v>0</v>
      </c>
      <c r="N394" s="2">
        <v>0</v>
      </c>
      <c r="O394" s="2">
        <v>0</v>
      </c>
      <c r="P394" s="2">
        <v>0</v>
      </c>
      <c r="Q394" s="2">
        <v>0</v>
      </c>
      <c r="R394" s="2">
        <v>0</v>
      </c>
      <c r="S394" s="2"/>
      <c r="T394" s="2">
        <v>0</v>
      </c>
      <c r="U394" s="2">
        <v>0</v>
      </c>
      <c r="V394" s="2">
        <v>0</v>
      </c>
      <c r="W394" s="7">
        <v>0</v>
      </c>
      <c r="X394" s="7">
        <v>0</v>
      </c>
      <c r="Y394" s="7">
        <v>0</v>
      </c>
      <c r="AB394" s="7"/>
      <c r="AC394" s="7"/>
      <c r="AD394" s="7"/>
      <c r="AE394" s="7"/>
      <c r="AF394" s="7"/>
      <c r="AG394" s="7"/>
      <c r="AH394" s="7"/>
      <c r="AI394" s="7">
        <v>0</v>
      </c>
    </row>
    <row r="395" spans="1:35">
      <c r="A395" s="5">
        <v>2021</v>
      </c>
      <c r="B395" s="2" t="s">
        <v>725</v>
      </c>
      <c r="C395" s="2" t="s">
        <v>739</v>
      </c>
      <c r="D395" s="2" t="s">
        <v>682</v>
      </c>
      <c r="E395" s="2">
        <v>0</v>
      </c>
      <c r="F395" s="2">
        <v>0</v>
      </c>
      <c r="G395" s="2">
        <v>0</v>
      </c>
      <c r="H395" s="2">
        <v>0</v>
      </c>
      <c r="I395" s="2">
        <v>0</v>
      </c>
      <c r="J395" s="2">
        <v>0</v>
      </c>
      <c r="K395" s="2">
        <v>0</v>
      </c>
      <c r="L395" s="2">
        <v>0</v>
      </c>
      <c r="M395" s="2">
        <v>0</v>
      </c>
      <c r="N395" s="2">
        <v>0</v>
      </c>
      <c r="O395" s="2">
        <v>0</v>
      </c>
      <c r="P395" s="2">
        <v>0</v>
      </c>
      <c r="Q395" s="2">
        <v>0</v>
      </c>
      <c r="R395" s="2">
        <v>0</v>
      </c>
      <c r="S395" s="2"/>
      <c r="T395" s="2">
        <v>0</v>
      </c>
      <c r="U395" s="2">
        <v>0</v>
      </c>
      <c r="V395" s="2">
        <v>0</v>
      </c>
      <c r="W395" s="7">
        <v>0</v>
      </c>
      <c r="X395" s="7">
        <v>0</v>
      </c>
      <c r="Y395" s="7">
        <v>0</v>
      </c>
      <c r="AB395" s="7"/>
      <c r="AC395" s="7"/>
      <c r="AD395" s="7"/>
      <c r="AE395" s="7"/>
      <c r="AF395" s="7"/>
      <c r="AG395" s="7"/>
      <c r="AH395" s="7"/>
      <c r="AI395" s="7">
        <v>0</v>
      </c>
    </row>
    <row r="396" spans="1:35">
      <c r="A396" s="5">
        <v>2021</v>
      </c>
      <c r="B396" s="2" t="s">
        <v>725</v>
      </c>
      <c r="C396" s="2" t="s">
        <v>740</v>
      </c>
      <c r="D396" s="2" t="s">
        <v>682</v>
      </c>
      <c r="E396" s="2">
        <v>0</v>
      </c>
      <c r="F396" s="2">
        <v>0</v>
      </c>
      <c r="G396" s="2">
        <v>0</v>
      </c>
      <c r="H396" s="2">
        <v>0</v>
      </c>
      <c r="I396" s="2">
        <v>0</v>
      </c>
      <c r="J396" s="2">
        <v>0</v>
      </c>
      <c r="K396" s="2">
        <v>0</v>
      </c>
      <c r="L396" s="2">
        <v>0</v>
      </c>
      <c r="M396" s="2">
        <v>0</v>
      </c>
      <c r="N396" s="2">
        <v>0</v>
      </c>
      <c r="O396" s="2">
        <v>0</v>
      </c>
      <c r="P396" s="2">
        <v>0</v>
      </c>
      <c r="Q396" s="2">
        <v>0</v>
      </c>
      <c r="R396" s="2">
        <v>0</v>
      </c>
      <c r="S396" s="2"/>
      <c r="T396" s="2">
        <v>0</v>
      </c>
      <c r="U396" s="2">
        <v>0</v>
      </c>
      <c r="V396" s="2">
        <v>0</v>
      </c>
      <c r="W396" s="7">
        <v>0</v>
      </c>
      <c r="X396" s="7">
        <v>0</v>
      </c>
      <c r="Y396" s="7">
        <v>0</v>
      </c>
      <c r="AB396" s="7"/>
      <c r="AC396" s="7"/>
      <c r="AD396" s="7"/>
      <c r="AE396" s="7"/>
      <c r="AF396" s="7"/>
      <c r="AG396" s="7"/>
      <c r="AH396" s="7"/>
      <c r="AI396" s="7">
        <v>0</v>
      </c>
    </row>
    <row r="397" spans="1:35">
      <c r="A397" s="5">
        <v>2021</v>
      </c>
      <c r="B397" s="2" t="s">
        <v>725</v>
      </c>
      <c r="C397" s="2" t="s">
        <v>741</v>
      </c>
      <c r="D397" s="2" t="s">
        <v>682</v>
      </c>
      <c r="E397" s="2">
        <v>0</v>
      </c>
      <c r="F397" s="2">
        <v>0</v>
      </c>
      <c r="G397" s="2">
        <v>0</v>
      </c>
      <c r="H397" s="2">
        <v>0</v>
      </c>
      <c r="I397" s="2">
        <v>0</v>
      </c>
      <c r="J397" s="2">
        <v>0</v>
      </c>
      <c r="K397" s="2">
        <v>0</v>
      </c>
      <c r="L397" s="2">
        <v>0</v>
      </c>
      <c r="M397" s="2">
        <v>0</v>
      </c>
      <c r="N397" s="2">
        <v>0</v>
      </c>
      <c r="O397" s="2">
        <v>0</v>
      </c>
      <c r="P397" s="2">
        <v>0</v>
      </c>
      <c r="Q397" s="2">
        <v>0</v>
      </c>
      <c r="R397" s="2">
        <v>0</v>
      </c>
      <c r="S397" s="2"/>
      <c r="T397" s="2">
        <v>0</v>
      </c>
      <c r="U397" s="2">
        <v>0</v>
      </c>
      <c r="V397" s="2">
        <v>0</v>
      </c>
      <c r="W397" s="7">
        <v>0</v>
      </c>
      <c r="X397" s="7">
        <v>0</v>
      </c>
      <c r="Y397" s="7">
        <v>0</v>
      </c>
      <c r="AB397" s="7"/>
      <c r="AC397" s="7"/>
      <c r="AD397" s="7"/>
      <c r="AE397" s="7"/>
      <c r="AF397" s="7"/>
      <c r="AG397" s="7"/>
      <c r="AH397" s="7"/>
      <c r="AI397" s="7">
        <v>0</v>
      </c>
    </row>
    <row r="398" spans="1:35">
      <c r="A398" s="5">
        <v>2021</v>
      </c>
      <c r="B398" s="2" t="s">
        <v>725</v>
      </c>
      <c r="C398" s="2" t="s">
        <v>742</v>
      </c>
      <c r="D398" s="2" t="s">
        <v>682</v>
      </c>
      <c r="E398" s="2">
        <v>0</v>
      </c>
      <c r="F398" s="2">
        <v>0</v>
      </c>
      <c r="G398" s="2">
        <v>0</v>
      </c>
      <c r="H398" s="2">
        <v>0</v>
      </c>
      <c r="I398" s="2">
        <v>0</v>
      </c>
      <c r="J398" s="2">
        <v>0</v>
      </c>
      <c r="K398" s="2">
        <v>0</v>
      </c>
      <c r="L398" s="2">
        <v>0</v>
      </c>
      <c r="M398" s="2">
        <v>0</v>
      </c>
      <c r="N398" s="2">
        <v>0</v>
      </c>
      <c r="O398" s="2">
        <v>0</v>
      </c>
      <c r="P398" s="2">
        <v>0</v>
      </c>
      <c r="Q398" s="2">
        <v>0</v>
      </c>
      <c r="R398" s="2">
        <v>0</v>
      </c>
      <c r="S398" s="2"/>
      <c r="T398" s="2">
        <v>0</v>
      </c>
      <c r="U398" s="2">
        <v>0</v>
      </c>
      <c r="V398" s="2">
        <v>0</v>
      </c>
      <c r="W398" s="7">
        <v>0</v>
      </c>
      <c r="X398" s="7">
        <v>0</v>
      </c>
      <c r="Y398" s="7">
        <v>0</v>
      </c>
      <c r="AB398" s="7"/>
      <c r="AC398" s="7"/>
      <c r="AD398" s="7"/>
      <c r="AE398" s="7"/>
      <c r="AF398" s="7"/>
      <c r="AG398" s="7"/>
      <c r="AH398" s="7"/>
      <c r="AI398" s="7">
        <v>0</v>
      </c>
    </row>
    <row r="399" spans="1:35">
      <c r="A399" s="5">
        <v>2021</v>
      </c>
      <c r="B399" s="2" t="s">
        <v>725</v>
      </c>
      <c r="C399" s="2" t="s">
        <v>743</v>
      </c>
      <c r="D399" s="2" t="s">
        <v>682</v>
      </c>
      <c r="E399" s="2">
        <v>0</v>
      </c>
      <c r="F399" s="2">
        <v>0</v>
      </c>
      <c r="G399" s="2">
        <v>0</v>
      </c>
      <c r="H399" s="2">
        <v>0</v>
      </c>
      <c r="I399" s="2">
        <v>0</v>
      </c>
      <c r="J399" s="2">
        <v>0</v>
      </c>
      <c r="K399" s="2">
        <v>0</v>
      </c>
      <c r="L399" s="2">
        <v>0</v>
      </c>
      <c r="M399" s="2">
        <v>0</v>
      </c>
      <c r="N399" s="2">
        <v>0</v>
      </c>
      <c r="O399" s="2">
        <v>0</v>
      </c>
      <c r="P399" s="2">
        <v>0</v>
      </c>
      <c r="Q399" s="2">
        <v>0</v>
      </c>
      <c r="R399" s="2">
        <v>0</v>
      </c>
      <c r="S399" s="2"/>
      <c r="T399" s="2">
        <v>0</v>
      </c>
      <c r="U399" s="2">
        <v>0</v>
      </c>
      <c r="V399" s="2">
        <v>0</v>
      </c>
      <c r="W399" s="7">
        <v>0</v>
      </c>
      <c r="X399" s="7">
        <v>0</v>
      </c>
      <c r="Y399" s="7">
        <v>0</v>
      </c>
      <c r="AB399" s="7"/>
      <c r="AC399" s="7"/>
      <c r="AD399" s="7"/>
      <c r="AE399" s="7"/>
      <c r="AF399" s="7"/>
      <c r="AG399" s="7"/>
      <c r="AH399" s="7"/>
      <c r="AI399" s="7">
        <v>0</v>
      </c>
    </row>
    <row r="400" spans="1:35">
      <c r="A400" s="5">
        <v>2021</v>
      </c>
      <c r="B400" s="2" t="s">
        <v>725</v>
      </c>
      <c r="C400" s="2" t="s">
        <v>744</v>
      </c>
      <c r="D400" s="2" t="s">
        <v>682</v>
      </c>
      <c r="E400" s="2">
        <v>0</v>
      </c>
      <c r="F400" s="2">
        <v>0</v>
      </c>
      <c r="G400" s="2">
        <v>0</v>
      </c>
      <c r="H400" s="2">
        <v>0</v>
      </c>
      <c r="I400" s="2">
        <v>0</v>
      </c>
      <c r="J400" s="2">
        <v>0</v>
      </c>
      <c r="K400" s="2">
        <v>0</v>
      </c>
      <c r="L400" s="2">
        <v>0</v>
      </c>
      <c r="M400" s="2">
        <v>0</v>
      </c>
      <c r="N400" s="2">
        <v>0</v>
      </c>
      <c r="O400" s="2">
        <v>0</v>
      </c>
      <c r="P400" s="2">
        <v>0</v>
      </c>
      <c r="Q400" s="2">
        <v>0</v>
      </c>
      <c r="R400" s="2">
        <v>0</v>
      </c>
      <c r="S400" s="2"/>
      <c r="T400" s="2">
        <v>0</v>
      </c>
      <c r="U400" s="2">
        <v>0</v>
      </c>
      <c r="V400" s="2">
        <v>0</v>
      </c>
      <c r="W400" s="7">
        <v>0</v>
      </c>
      <c r="X400" s="7">
        <v>0</v>
      </c>
      <c r="Y400" s="7">
        <v>0</v>
      </c>
      <c r="AB400" s="7"/>
      <c r="AC400" s="7"/>
      <c r="AD400" s="7"/>
      <c r="AE400" s="7"/>
      <c r="AF400" s="7"/>
      <c r="AG400" s="7"/>
      <c r="AH400" s="7"/>
      <c r="AI400" s="7">
        <v>0</v>
      </c>
    </row>
    <row r="401" spans="1:35">
      <c r="A401" s="5">
        <v>2021</v>
      </c>
      <c r="B401" s="2" t="s">
        <v>755</v>
      </c>
      <c r="C401" s="2" t="s">
        <v>745</v>
      </c>
      <c r="D401" s="2" t="s">
        <v>682</v>
      </c>
      <c r="E401" s="2">
        <v>0</v>
      </c>
      <c r="F401" s="2">
        <v>0</v>
      </c>
      <c r="G401" s="2">
        <v>0</v>
      </c>
      <c r="H401" s="2">
        <v>0</v>
      </c>
      <c r="I401" s="2">
        <v>0</v>
      </c>
      <c r="J401" s="2">
        <v>0</v>
      </c>
      <c r="K401" s="2">
        <v>0</v>
      </c>
      <c r="L401" s="2">
        <v>0</v>
      </c>
      <c r="M401" s="2">
        <v>0</v>
      </c>
      <c r="N401" s="2">
        <v>0</v>
      </c>
      <c r="O401" s="2">
        <v>0</v>
      </c>
      <c r="P401" s="2">
        <v>0</v>
      </c>
      <c r="Q401" s="2">
        <v>0</v>
      </c>
      <c r="R401" s="2">
        <v>0</v>
      </c>
      <c r="S401" s="2"/>
      <c r="T401" s="2">
        <v>0</v>
      </c>
      <c r="U401" s="2">
        <v>0</v>
      </c>
      <c r="V401" s="2">
        <v>0</v>
      </c>
      <c r="W401" s="7">
        <v>0</v>
      </c>
      <c r="X401" s="7">
        <v>0</v>
      </c>
      <c r="Y401" s="7">
        <v>0</v>
      </c>
      <c r="AB401" s="7"/>
      <c r="AC401" s="7"/>
      <c r="AD401" s="7"/>
      <c r="AE401" s="7"/>
      <c r="AF401" s="7"/>
      <c r="AG401" s="7"/>
      <c r="AH401" s="7"/>
      <c r="AI401" s="7">
        <v>0</v>
      </c>
    </row>
    <row r="402" spans="1:35">
      <c r="A402" s="5">
        <v>2021</v>
      </c>
      <c r="B402" s="2" t="s">
        <v>755</v>
      </c>
      <c r="C402" s="2" t="s">
        <v>746</v>
      </c>
      <c r="D402" s="2" t="s">
        <v>682</v>
      </c>
      <c r="E402" s="2">
        <v>0</v>
      </c>
      <c r="F402" s="2">
        <v>0</v>
      </c>
      <c r="G402" s="2">
        <v>0</v>
      </c>
      <c r="H402" s="2">
        <v>0</v>
      </c>
      <c r="I402" s="2">
        <v>0</v>
      </c>
      <c r="J402" s="2">
        <v>0</v>
      </c>
      <c r="K402" s="2">
        <v>0</v>
      </c>
      <c r="L402" s="2">
        <v>0</v>
      </c>
      <c r="M402" s="2">
        <v>0</v>
      </c>
      <c r="N402" s="2">
        <v>0</v>
      </c>
      <c r="O402" s="2">
        <v>0</v>
      </c>
      <c r="P402" s="2">
        <v>0</v>
      </c>
      <c r="Q402" s="2">
        <v>0</v>
      </c>
      <c r="R402" s="2">
        <v>0</v>
      </c>
      <c r="S402" s="2"/>
      <c r="T402" s="2">
        <v>0</v>
      </c>
      <c r="U402" s="2">
        <v>0</v>
      </c>
      <c r="V402" s="2">
        <v>0</v>
      </c>
      <c r="W402" s="7">
        <v>0</v>
      </c>
      <c r="X402" s="7">
        <v>0</v>
      </c>
      <c r="Y402" s="7">
        <v>0</v>
      </c>
      <c r="AB402" s="7"/>
      <c r="AC402" s="7"/>
      <c r="AD402" s="7"/>
      <c r="AE402" s="7"/>
      <c r="AF402" s="7"/>
      <c r="AG402" s="7"/>
      <c r="AH402" s="7"/>
      <c r="AI402" s="7">
        <v>0</v>
      </c>
    </row>
    <row r="403" spans="1:35">
      <c r="A403" s="5">
        <v>2021</v>
      </c>
      <c r="B403" s="2" t="s">
        <v>755</v>
      </c>
      <c r="C403" s="2" t="s">
        <v>747</v>
      </c>
      <c r="D403" s="2" t="s">
        <v>682</v>
      </c>
      <c r="E403" s="2">
        <v>0</v>
      </c>
      <c r="F403" s="2">
        <v>0</v>
      </c>
      <c r="G403" s="2">
        <v>0</v>
      </c>
      <c r="H403" s="2">
        <v>0</v>
      </c>
      <c r="I403" s="2">
        <v>0</v>
      </c>
      <c r="J403" s="2">
        <v>0</v>
      </c>
      <c r="K403" s="2">
        <v>0</v>
      </c>
      <c r="L403" s="2">
        <v>0</v>
      </c>
      <c r="M403" s="2">
        <v>0</v>
      </c>
      <c r="N403" s="2">
        <v>0</v>
      </c>
      <c r="O403" s="2">
        <v>0</v>
      </c>
      <c r="P403" s="2">
        <v>0</v>
      </c>
      <c r="Q403" s="2">
        <v>0</v>
      </c>
      <c r="R403" s="2">
        <v>0</v>
      </c>
      <c r="S403" s="2"/>
      <c r="T403" s="2">
        <v>0</v>
      </c>
      <c r="U403" s="2">
        <v>0</v>
      </c>
      <c r="V403" s="2">
        <v>0</v>
      </c>
      <c r="W403" s="7">
        <v>0</v>
      </c>
      <c r="X403" s="7">
        <v>0</v>
      </c>
      <c r="Y403" s="7">
        <v>0</v>
      </c>
      <c r="AB403" s="7"/>
      <c r="AC403" s="7"/>
      <c r="AD403" s="7"/>
      <c r="AE403" s="7"/>
      <c r="AF403" s="7"/>
      <c r="AG403" s="7"/>
      <c r="AH403" s="7"/>
      <c r="AI403" s="7">
        <v>0</v>
      </c>
    </row>
    <row r="404" spans="1:35">
      <c r="A404" s="5">
        <v>2021</v>
      </c>
      <c r="B404" s="2" t="s">
        <v>755</v>
      </c>
      <c r="C404" s="2" t="s">
        <v>748</v>
      </c>
      <c r="D404" s="2" t="s">
        <v>682</v>
      </c>
      <c r="E404" s="2">
        <v>0</v>
      </c>
      <c r="F404" s="2">
        <v>0</v>
      </c>
      <c r="G404" s="2">
        <v>0</v>
      </c>
      <c r="H404" s="2">
        <v>0</v>
      </c>
      <c r="I404" s="2">
        <v>0</v>
      </c>
      <c r="J404" s="2">
        <v>0</v>
      </c>
      <c r="K404" s="2">
        <v>0</v>
      </c>
      <c r="L404" s="2">
        <v>0</v>
      </c>
      <c r="M404" s="2">
        <v>0</v>
      </c>
      <c r="N404" s="2">
        <v>0</v>
      </c>
      <c r="O404" s="2">
        <v>0</v>
      </c>
      <c r="P404" s="2">
        <v>0</v>
      </c>
      <c r="Q404" s="2">
        <v>0</v>
      </c>
      <c r="R404" s="2">
        <v>0</v>
      </c>
      <c r="S404" s="2"/>
      <c r="T404" s="2">
        <v>0</v>
      </c>
      <c r="U404" s="2">
        <v>0</v>
      </c>
      <c r="V404" s="2">
        <v>0</v>
      </c>
      <c r="W404" s="7">
        <v>0</v>
      </c>
      <c r="X404" s="7">
        <v>0</v>
      </c>
      <c r="Y404" s="7">
        <v>0</v>
      </c>
      <c r="AB404" s="7"/>
      <c r="AC404" s="7"/>
      <c r="AD404" s="7"/>
      <c r="AE404" s="7"/>
      <c r="AF404" s="7"/>
      <c r="AG404" s="7"/>
      <c r="AH404" s="7"/>
      <c r="AI404" s="7">
        <v>0</v>
      </c>
    </row>
    <row r="405" spans="1:35">
      <c r="A405" s="5">
        <v>2021</v>
      </c>
      <c r="B405" s="2" t="s">
        <v>755</v>
      </c>
      <c r="C405" s="2" t="s">
        <v>749</v>
      </c>
      <c r="D405" s="2" t="s">
        <v>682</v>
      </c>
      <c r="E405" s="2">
        <v>0</v>
      </c>
      <c r="F405" s="2">
        <v>0</v>
      </c>
      <c r="G405" s="2">
        <v>0</v>
      </c>
      <c r="H405" s="2">
        <v>0</v>
      </c>
      <c r="I405" s="2">
        <v>0</v>
      </c>
      <c r="J405" s="2">
        <v>0</v>
      </c>
      <c r="K405" s="2">
        <v>0</v>
      </c>
      <c r="L405" s="2">
        <v>0</v>
      </c>
      <c r="M405" s="2">
        <v>0</v>
      </c>
      <c r="N405" s="2">
        <v>0</v>
      </c>
      <c r="O405" s="2">
        <v>0</v>
      </c>
      <c r="P405" s="2">
        <v>0</v>
      </c>
      <c r="Q405" s="2">
        <v>0</v>
      </c>
      <c r="R405" s="2">
        <v>0</v>
      </c>
      <c r="S405" s="2"/>
      <c r="T405" s="2">
        <v>0</v>
      </c>
      <c r="U405" s="2">
        <v>0</v>
      </c>
      <c r="V405" s="2">
        <v>0</v>
      </c>
      <c r="W405" s="7">
        <v>0</v>
      </c>
      <c r="X405" s="7">
        <v>0</v>
      </c>
      <c r="Y405" s="7">
        <v>0</v>
      </c>
      <c r="AB405" s="7"/>
      <c r="AC405" s="7"/>
      <c r="AD405" s="7"/>
      <c r="AE405" s="7"/>
      <c r="AF405" s="7"/>
      <c r="AG405" s="7"/>
      <c r="AH405" s="7"/>
      <c r="AI405" s="7">
        <v>0</v>
      </c>
    </row>
    <row r="406" spans="1:35">
      <c r="A406" s="5">
        <v>2021</v>
      </c>
      <c r="B406" s="2" t="s">
        <v>755</v>
      </c>
      <c r="C406" s="2" t="s">
        <v>750</v>
      </c>
      <c r="D406" s="2" t="s">
        <v>682</v>
      </c>
      <c r="E406" s="2">
        <v>0</v>
      </c>
      <c r="F406" s="2">
        <v>0</v>
      </c>
      <c r="G406" s="2">
        <v>0</v>
      </c>
      <c r="H406" s="2">
        <v>0</v>
      </c>
      <c r="I406" s="2">
        <v>0</v>
      </c>
      <c r="J406" s="2">
        <v>0</v>
      </c>
      <c r="K406" s="2">
        <v>0</v>
      </c>
      <c r="L406" s="2">
        <v>0</v>
      </c>
      <c r="M406" s="2">
        <v>0</v>
      </c>
      <c r="N406" s="2">
        <v>0</v>
      </c>
      <c r="O406" s="2">
        <v>0</v>
      </c>
      <c r="P406" s="2">
        <v>0</v>
      </c>
      <c r="Q406" s="2">
        <v>0</v>
      </c>
      <c r="R406" s="2">
        <v>0</v>
      </c>
      <c r="S406" s="2"/>
      <c r="T406" s="2">
        <v>0</v>
      </c>
      <c r="U406" s="2">
        <v>0</v>
      </c>
      <c r="V406" s="2">
        <v>0</v>
      </c>
      <c r="W406" s="7">
        <v>0</v>
      </c>
      <c r="X406" s="7">
        <v>0</v>
      </c>
      <c r="Y406" s="7">
        <v>0</v>
      </c>
      <c r="AB406" s="7"/>
      <c r="AC406" s="7"/>
      <c r="AD406" s="7"/>
      <c r="AE406" s="7"/>
      <c r="AF406" s="7"/>
      <c r="AG406" s="7"/>
      <c r="AH406" s="7"/>
      <c r="AI406" s="7">
        <v>0</v>
      </c>
    </row>
    <row r="407" spans="1:35">
      <c r="A407" s="5">
        <v>2021</v>
      </c>
      <c r="B407" s="2" t="s">
        <v>755</v>
      </c>
      <c r="C407" s="2" t="s">
        <v>751</v>
      </c>
      <c r="D407" s="2" t="s">
        <v>682</v>
      </c>
      <c r="E407" s="2">
        <v>0</v>
      </c>
      <c r="F407" s="2">
        <v>0</v>
      </c>
      <c r="G407" s="2">
        <v>0</v>
      </c>
      <c r="H407" s="2">
        <v>0</v>
      </c>
      <c r="I407" s="2">
        <v>0</v>
      </c>
      <c r="J407" s="2">
        <v>0</v>
      </c>
      <c r="K407" s="2">
        <v>0</v>
      </c>
      <c r="L407" s="2">
        <v>0</v>
      </c>
      <c r="M407" s="2">
        <v>0</v>
      </c>
      <c r="N407" s="2">
        <v>0</v>
      </c>
      <c r="O407" s="2">
        <v>0</v>
      </c>
      <c r="P407" s="2">
        <v>0</v>
      </c>
      <c r="Q407" s="2">
        <v>0</v>
      </c>
      <c r="R407" s="2">
        <v>0</v>
      </c>
      <c r="S407" s="2"/>
      <c r="T407" s="2">
        <v>0</v>
      </c>
      <c r="U407" s="2">
        <v>0</v>
      </c>
      <c r="V407" s="2">
        <v>0</v>
      </c>
      <c r="W407" s="7">
        <v>0</v>
      </c>
      <c r="X407" s="7">
        <v>0</v>
      </c>
      <c r="Y407" s="7">
        <v>0</v>
      </c>
      <c r="AB407" s="7"/>
      <c r="AC407" s="7"/>
      <c r="AD407" s="7"/>
      <c r="AE407" s="7"/>
      <c r="AF407" s="7"/>
      <c r="AG407" s="7"/>
      <c r="AH407" s="7"/>
      <c r="AI407" s="7">
        <v>0</v>
      </c>
    </row>
    <row r="408" spans="1:35">
      <c r="A408" s="5">
        <v>2021</v>
      </c>
      <c r="B408" s="2" t="s">
        <v>724</v>
      </c>
      <c r="C408" s="2" t="s">
        <v>726</v>
      </c>
      <c r="D408" s="2" t="s">
        <v>674</v>
      </c>
      <c r="E408" s="2">
        <v>93009751</v>
      </c>
      <c r="F408" s="2">
        <v>2666875</v>
      </c>
      <c r="G408" s="2">
        <v>0</v>
      </c>
      <c r="H408" s="2">
        <v>27807291</v>
      </c>
      <c r="I408" s="2">
        <v>0</v>
      </c>
      <c r="J408" s="2">
        <v>0</v>
      </c>
      <c r="K408" s="2">
        <v>0</v>
      </c>
      <c r="L408" s="2">
        <v>0</v>
      </c>
      <c r="M408" s="2">
        <v>0</v>
      </c>
      <c r="N408" s="2">
        <v>0</v>
      </c>
      <c r="O408" s="2">
        <v>0</v>
      </c>
      <c r="P408" s="2">
        <v>0</v>
      </c>
      <c r="Q408" s="2">
        <v>0</v>
      </c>
      <c r="R408" s="2">
        <v>0</v>
      </c>
      <c r="S408" s="2"/>
      <c r="T408" s="7">
        <v>68.290000000000006</v>
      </c>
      <c r="U408" s="2">
        <v>0</v>
      </c>
      <c r="V408" s="2">
        <v>0</v>
      </c>
      <c r="W408" s="7">
        <v>0</v>
      </c>
      <c r="X408" s="7">
        <v>0</v>
      </c>
      <c r="Y408" s="7">
        <v>0</v>
      </c>
      <c r="AB408" s="7"/>
      <c r="AC408" s="7"/>
      <c r="AD408" s="7"/>
      <c r="AE408" s="7"/>
      <c r="AF408" s="7"/>
      <c r="AG408" s="7"/>
      <c r="AH408" s="7"/>
      <c r="AI408" s="7">
        <v>0</v>
      </c>
    </row>
    <row r="409" spans="1:35">
      <c r="A409" s="5">
        <v>2021</v>
      </c>
      <c r="B409" s="2" t="s">
        <v>724</v>
      </c>
      <c r="C409" s="2" t="s">
        <v>727</v>
      </c>
      <c r="D409" s="2" t="s">
        <v>674</v>
      </c>
      <c r="E409" s="2">
        <v>28755935</v>
      </c>
      <c r="F409" s="2">
        <v>340150</v>
      </c>
      <c r="G409" s="2">
        <v>0</v>
      </c>
      <c r="H409" s="2">
        <v>30138928</v>
      </c>
      <c r="I409" s="2">
        <v>0</v>
      </c>
      <c r="J409" s="2">
        <v>0</v>
      </c>
      <c r="K409" s="2">
        <v>0</v>
      </c>
      <c r="L409" s="2">
        <v>0</v>
      </c>
      <c r="M409" s="2">
        <v>0</v>
      </c>
      <c r="N409" s="2">
        <v>0</v>
      </c>
      <c r="O409" s="2">
        <v>0</v>
      </c>
      <c r="P409" s="2">
        <v>0</v>
      </c>
      <c r="Q409" s="2">
        <v>0</v>
      </c>
      <c r="R409" s="2">
        <v>0</v>
      </c>
      <c r="S409" s="2"/>
      <c r="T409" s="7">
        <v>67.16</v>
      </c>
      <c r="U409" s="2">
        <v>0</v>
      </c>
      <c r="V409" s="2">
        <v>0</v>
      </c>
      <c r="W409" s="7">
        <v>0</v>
      </c>
      <c r="X409" s="7">
        <v>0</v>
      </c>
      <c r="Y409" s="7">
        <v>0</v>
      </c>
      <c r="AB409" s="7"/>
      <c r="AC409" s="7"/>
      <c r="AD409" s="7"/>
      <c r="AE409" s="7"/>
      <c r="AF409" s="7"/>
      <c r="AG409" s="7"/>
      <c r="AH409" s="7"/>
      <c r="AI409" s="7">
        <v>0</v>
      </c>
    </row>
    <row r="410" spans="1:35">
      <c r="A410" s="5">
        <v>2021</v>
      </c>
      <c r="B410" s="2" t="s">
        <v>724</v>
      </c>
      <c r="C410" s="2" t="s">
        <v>728</v>
      </c>
      <c r="D410" s="2" t="s">
        <v>674</v>
      </c>
      <c r="E410" s="2">
        <v>84980262</v>
      </c>
      <c r="F410" s="2">
        <v>300700</v>
      </c>
      <c r="G410" s="2">
        <v>0</v>
      </c>
      <c r="H410" s="2">
        <v>25414640</v>
      </c>
      <c r="I410" s="2">
        <v>0</v>
      </c>
      <c r="J410" s="2">
        <v>0</v>
      </c>
      <c r="K410" s="2">
        <v>0</v>
      </c>
      <c r="L410" s="2">
        <v>0</v>
      </c>
      <c r="M410" s="2">
        <v>0</v>
      </c>
      <c r="N410" s="2">
        <v>0</v>
      </c>
      <c r="O410" s="2">
        <v>0</v>
      </c>
      <c r="P410" s="2">
        <v>0</v>
      </c>
      <c r="Q410" s="2">
        <v>0</v>
      </c>
      <c r="R410" s="2">
        <v>0</v>
      </c>
      <c r="S410" s="2"/>
      <c r="T410" s="7">
        <v>59.9</v>
      </c>
      <c r="U410" s="2">
        <v>0</v>
      </c>
      <c r="V410" s="2">
        <v>0</v>
      </c>
      <c r="W410" s="7">
        <v>0</v>
      </c>
      <c r="X410" s="7">
        <v>0</v>
      </c>
      <c r="Y410" s="7">
        <v>0</v>
      </c>
      <c r="AB410" s="7"/>
      <c r="AC410" s="7"/>
      <c r="AD410" s="7"/>
      <c r="AE410" s="7"/>
      <c r="AF410" s="7"/>
      <c r="AG410" s="7"/>
      <c r="AH410" s="7"/>
      <c r="AI410" s="7">
        <v>0</v>
      </c>
    </row>
    <row r="411" spans="1:35">
      <c r="A411" s="5">
        <v>2021</v>
      </c>
      <c r="B411" s="2" t="s">
        <v>724</v>
      </c>
      <c r="C411" s="2" t="s">
        <v>729</v>
      </c>
      <c r="D411" s="2" t="s">
        <v>674</v>
      </c>
      <c r="E411" s="2">
        <v>29809311</v>
      </c>
      <c r="F411" s="2">
        <v>764000</v>
      </c>
      <c r="G411" s="2">
        <v>0</v>
      </c>
      <c r="H411" s="2">
        <v>40544300</v>
      </c>
      <c r="I411" s="2">
        <v>0</v>
      </c>
      <c r="J411" s="2">
        <v>0</v>
      </c>
      <c r="K411" s="2">
        <v>0</v>
      </c>
      <c r="L411" s="2">
        <v>0</v>
      </c>
      <c r="M411" s="2">
        <v>0</v>
      </c>
      <c r="N411" s="2">
        <v>0</v>
      </c>
      <c r="O411" s="2">
        <v>0</v>
      </c>
      <c r="P411" s="2">
        <v>0</v>
      </c>
      <c r="Q411" s="2">
        <v>0</v>
      </c>
      <c r="R411" s="2">
        <v>0</v>
      </c>
      <c r="S411" s="2"/>
      <c r="T411" s="7">
        <v>67.069999999999993</v>
      </c>
      <c r="U411" s="2">
        <v>0</v>
      </c>
      <c r="V411" s="2">
        <v>0</v>
      </c>
      <c r="W411" s="7">
        <v>0</v>
      </c>
      <c r="X411" s="7">
        <v>0</v>
      </c>
      <c r="Y411" s="7">
        <v>0</v>
      </c>
      <c r="AB411" s="7"/>
      <c r="AC411" s="7"/>
      <c r="AD411" s="7"/>
      <c r="AE411" s="7"/>
      <c r="AF411" s="7"/>
      <c r="AG411" s="7"/>
      <c r="AH411" s="7"/>
      <c r="AI411" s="7">
        <v>0</v>
      </c>
    </row>
    <row r="412" spans="1:35">
      <c r="A412" s="5">
        <v>2021</v>
      </c>
      <c r="B412" s="2" t="s">
        <v>724</v>
      </c>
      <c r="C412" s="2" t="s">
        <v>730</v>
      </c>
      <c r="D412" s="2" t="s">
        <v>674</v>
      </c>
      <c r="E412" s="2">
        <v>31146900</v>
      </c>
      <c r="F412" s="2">
        <v>76040742</v>
      </c>
      <c r="G412" s="2">
        <v>0</v>
      </c>
      <c r="H412" s="2">
        <v>26684192</v>
      </c>
      <c r="I412" s="2">
        <v>0</v>
      </c>
      <c r="J412" s="2">
        <v>0</v>
      </c>
      <c r="K412" s="2">
        <v>0</v>
      </c>
      <c r="L412" s="2">
        <v>0</v>
      </c>
      <c r="M412" s="2">
        <v>0</v>
      </c>
      <c r="N412" s="2">
        <v>0</v>
      </c>
      <c r="O412" s="2">
        <v>0</v>
      </c>
      <c r="P412" s="2">
        <v>0</v>
      </c>
      <c r="Q412" s="2">
        <v>0</v>
      </c>
      <c r="R412" s="2">
        <v>0</v>
      </c>
      <c r="S412" s="2"/>
      <c r="T412" s="7">
        <v>72.36</v>
      </c>
      <c r="U412" s="2">
        <v>0</v>
      </c>
      <c r="V412" s="2">
        <v>0</v>
      </c>
      <c r="W412" s="7">
        <v>0</v>
      </c>
      <c r="X412" s="7">
        <v>0</v>
      </c>
      <c r="Y412" s="7">
        <v>0</v>
      </c>
      <c r="AB412" s="7"/>
      <c r="AC412" s="7"/>
      <c r="AD412" s="7"/>
      <c r="AE412" s="7"/>
      <c r="AF412" s="7"/>
      <c r="AG412" s="7"/>
      <c r="AH412" s="7"/>
      <c r="AI412" s="7">
        <v>0</v>
      </c>
    </row>
    <row r="413" spans="1:35">
      <c r="A413" s="5">
        <v>2021</v>
      </c>
      <c r="B413" s="2" t="s">
        <v>724</v>
      </c>
      <c r="C413" s="2" t="s">
        <v>731</v>
      </c>
      <c r="D413" s="2" t="s">
        <v>674</v>
      </c>
      <c r="E413" s="2">
        <v>46892041</v>
      </c>
      <c r="F413" s="2">
        <v>1366150</v>
      </c>
      <c r="G413" s="2">
        <v>0</v>
      </c>
      <c r="H413" s="2">
        <v>41579957</v>
      </c>
      <c r="I413" s="2">
        <v>0</v>
      </c>
      <c r="J413" s="2">
        <v>0</v>
      </c>
      <c r="K413" s="2">
        <v>0</v>
      </c>
      <c r="L413" s="2">
        <v>0</v>
      </c>
      <c r="M413" s="2">
        <v>0</v>
      </c>
      <c r="N413" s="2">
        <v>0</v>
      </c>
      <c r="O413" s="2">
        <v>0</v>
      </c>
      <c r="P413" s="2">
        <v>0</v>
      </c>
      <c r="Q413" s="2">
        <v>0</v>
      </c>
      <c r="R413" s="2">
        <v>0</v>
      </c>
      <c r="S413" s="2"/>
      <c r="T413" s="7">
        <v>68.150000000000006</v>
      </c>
      <c r="U413" s="2">
        <v>0</v>
      </c>
      <c r="V413" s="2">
        <v>0</v>
      </c>
      <c r="W413" s="7">
        <v>0</v>
      </c>
      <c r="X413" s="7">
        <v>0</v>
      </c>
      <c r="Y413" s="7">
        <v>0</v>
      </c>
      <c r="AB413" s="7"/>
      <c r="AC413" s="7"/>
      <c r="AD413" s="7"/>
      <c r="AE413" s="7"/>
      <c r="AF413" s="7"/>
      <c r="AG413" s="7"/>
      <c r="AH413" s="7"/>
      <c r="AI413" s="7">
        <v>0</v>
      </c>
    </row>
    <row r="414" spans="1:35">
      <c r="A414" s="5">
        <v>2021</v>
      </c>
      <c r="B414" s="2" t="s">
        <v>724</v>
      </c>
      <c r="C414" s="2" t="s">
        <v>732</v>
      </c>
      <c r="D414" s="2" t="s">
        <v>674</v>
      </c>
      <c r="E414" s="2">
        <v>107003323</v>
      </c>
      <c r="F414" s="2">
        <v>914000</v>
      </c>
      <c r="G414" s="2">
        <v>0</v>
      </c>
      <c r="H414" s="2">
        <v>29963737</v>
      </c>
      <c r="I414" s="2">
        <v>0</v>
      </c>
      <c r="J414" s="2">
        <v>0</v>
      </c>
      <c r="K414" s="2">
        <v>0</v>
      </c>
      <c r="L414" s="2">
        <v>0</v>
      </c>
      <c r="M414" s="2">
        <v>0</v>
      </c>
      <c r="N414" s="2">
        <v>0</v>
      </c>
      <c r="O414" s="2">
        <v>0</v>
      </c>
      <c r="P414" s="2">
        <v>0</v>
      </c>
      <c r="Q414" s="2">
        <v>0</v>
      </c>
      <c r="R414" s="2">
        <v>0</v>
      </c>
      <c r="S414" s="2"/>
      <c r="T414" s="7">
        <v>66.62</v>
      </c>
      <c r="U414" s="2">
        <v>0</v>
      </c>
      <c r="V414" s="2">
        <v>0</v>
      </c>
      <c r="W414" s="7">
        <v>0</v>
      </c>
      <c r="X414" s="7">
        <v>0</v>
      </c>
      <c r="Y414" s="7">
        <v>0</v>
      </c>
      <c r="AB414" s="7"/>
      <c r="AC414" s="7"/>
      <c r="AD414" s="7"/>
      <c r="AE414" s="7"/>
      <c r="AF414" s="7"/>
      <c r="AG414" s="7"/>
      <c r="AH414" s="7"/>
      <c r="AI414" s="7">
        <v>0</v>
      </c>
    </row>
    <row r="415" spans="1:35">
      <c r="A415" s="5">
        <v>2021</v>
      </c>
      <c r="B415" s="2" t="s">
        <v>724</v>
      </c>
      <c r="C415" s="2" t="s">
        <v>733</v>
      </c>
      <c r="D415" s="2" t="s">
        <v>674</v>
      </c>
      <c r="E415" s="2">
        <v>41841584</v>
      </c>
      <c r="F415" s="2">
        <v>124000</v>
      </c>
      <c r="G415" s="2">
        <v>0</v>
      </c>
      <c r="H415" s="2">
        <v>18175232</v>
      </c>
      <c r="I415" s="2">
        <v>0</v>
      </c>
      <c r="J415" s="2">
        <v>0</v>
      </c>
      <c r="K415" s="2">
        <v>0</v>
      </c>
      <c r="L415" s="2">
        <v>0</v>
      </c>
      <c r="M415" s="2">
        <v>0</v>
      </c>
      <c r="N415" s="2">
        <v>0</v>
      </c>
      <c r="O415" s="2">
        <v>0</v>
      </c>
      <c r="P415" s="2">
        <v>0</v>
      </c>
      <c r="Q415" s="2">
        <v>0</v>
      </c>
      <c r="R415" s="2">
        <v>0</v>
      </c>
      <c r="S415" s="2"/>
      <c r="T415" s="7">
        <v>65.33</v>
      </c>
      <c r="U415" s="2">
        <v>0</v>
      </c>
      <c r="V415" s="2">
        <v>0</v>
      </c>
      <c r="W415" s="7">
        <v>0</v>
      </c>
      <c r="X415" s="7">
        <v>0</v>
      </c>
      <c r="Y415" s="7">
        <v>0</v>
      </c>
      <c r="AB415" s="7"/>
      <c r="AC415" s="7"/>
      <c r="AD415" s="7"/>
      <c r="AE415" s="7"/>
      <c r="AF415" s="7"/>
      <c r="AG415" s="7"/>
      <c r="AH415" s="7"/>
      <c r="AI415" s="7">
        <v>0</v>
      </c>
    </row>
    <row r="416" spans="1:35">
      <c r="A416" s="5">
        <v>2021</v>
      </c>
      <c r="B416" s="2" t="s">
        <v>754</v>
      </c>
      <c r="C416" s="2" t="s">
        <v>752</v>
      </c>
      <c r="D416" s="2" t="s">
        <v>674</v>
      </c>
      <c r="E416" s="2">
        <v>36950204</v>
      </c>
      <c r="F416" s="2">
        <v>363874</v>
      </c>
      <c r="G416" s="2">
        <v>0</v>
      </c>
      <c r="H416" s="2">
        <v>23263652</v>
      </c>
      <c r="I416" s="2">
        <v>0</v>
      </c>
      <c r="J416" s="2">
        <v>0</v>
      </c>
      <c r="K416" s="2">
        <v>0</v>
      </c>
      <c r="L416" s="2">
        <v>0</v>
      </c>
      <c r="M416" s="2">
        <v>0</v>
      </c>
      <c r="N416" s="2">
        <v>0</v>
      </c>
      <c r="O416" s="2">
        <v>0</v>
      </c>
      <c r="P416" s="2">
        <v>0</v>
      </c>
      <c r="Q416" s="2">
        <v>0</v>
      </c>
      <c r="R416" s="2">
        <v>0</v>
      </c>
      <c r="S416" s="2"/>
      <c r="T416" s="7">
        <v>69.17</v>
      </c>
      <c r="U416" s="2">
        <v>0</v>
      </c>
      <c r="V416" s="2">
        <v>0</v>
      </c>
      <c r="W416" s="7">
        <v>0</v>
      </c>
      <c r="X416" s="7">
        <v>0</v>
      </c>
      <c r="Y416" s="7">
        <v>0</v>
      </c>
      <c r="AB416" s="7"/>
      <c r="AC416" s="7"/>
      <c r="AD416" s="7"/>
      <c r="AE416" s="7"/>
      <c r="AF416" s="7"/>
      <c r="AG416" s="7"/>
      <c r="AH416" s="7"/>
      <c r="AI416" s="7">
        <v>0</v>
      </c>
    </row>
    <row r="417" spans="1:35">
      <c r="A417" s="5">
        <v>2021</v>
      </c>
      <c r="B417" s="2" t="s">
        <v>754</v>
      </c>
      <c r="C417" s="2" t="s">
        <v>549</v>
      </c>
      <c r="D417" s="2" t="s">
        <v>674</v>
      </c>
      <c r="E417" s="2">
        <v>25583048</v>
      </c>
      <c r="F417" s="2">
        <v>1382700</v>
      </c>
      <c r="G417" s="2">
        <v>0</v>
      </c>
      <c r="H417" s="2">
        <v>15027358</v>
      </c>
      <c r="I417" s="2">
        <v>0</v>
      </c>
      <c r="J417" s="2">
        <v>0</v>
      </c>
      <c r="K417" s="2">
        <v>0</v>
      </c>
      <c r="L417" s="2">
        <v>0</v>
      </c>
      <c r="M417" s="2">
        <v>0</v>
      </c>
      <c r="N417" s="2">
        <v>0</v>
      </c>
      <c r="O417" s="2">
        <v>0</v>
      </c>
      <c r="P417" s="2">
        <v>0</v>
      </c>
      <c r="Q417" s="2">
        <v>0</v>
      </c>
      <c r="R417" s="2">
        <v>0</v>
      </c>
      <c r="S417" s="2"/>
      <c r="T417" s="7">
        <v>70.52</v>
      </c>
      <c r="U417" s="2">
        <v>0</v>
      </c>
      <c r="V417" s="2">
        <v>0</v>
      </c>
      <c r="W417" s="7">
        <v>0</v>
      </c>
      <c r="X417" s="7">
        <v>0</v>
      </c>
      <c r="Y417" s="7">
        <v>0</v>
      </c>
      <c r="AB417" s="7"/>
      <c r="AC417" s="7"/>
      <c r="AD417" s="7"/>
      <c r="AE417" s="7"/>
      <c r="AF417" s="7"/>
      <c r="AG417" s="7"/>
      <c r="AH417" s="7"/>
      <c r="AI417" s="7">
        <v>0</v>
      </c>
    </row>
    <row r="418" spans="1:35">
      <c r="A418" s="5">
        <v>2021</v>
      </c>
      <c r="B418" s="2" t="s">
        <v>754</v>
      </c>
      <c r="C418" s="2" t="s">
        <v>734</v>
      </c>
      <c r="D418" s="2" t="s">
        <v>674</v>
      </c>
      <c r="E418" s="2">
        <v>17997908</v>
      </c>
      <c r="F418" s="2">
        <v>1546000</v>
      </c>
      <c r="G418" s="2">
        <v>0</v>
      </c>
      <c r="H418" s="2">
        <v>16453823</v>
      </c>
      <c r="I418" s="2">
        <v>0</v>
      </c>
      <c r="J418" s="2">
        <v>0</v>
      </c>
      <c r="K418" s="2">
        <v>0</v>
      </c>
      <c r="L418" s="2">
        <v>0</v>
      </c>
      <c r="M418" s="2">
        <v>0</v>
      </c>
      <c r="N418" s="2">
        <v>0</v>
      </c>
      <c r="O418" s="2">
        <v>0</v>
      </c>
      <c r="P418" s="2">
        <v>0</v>
      </c>
      <c r="Q418" s="2">
        <v>0</v>
      </c>
      <c r="R418" s="2">
        <v>0</v>
      </c>
      <c r="S418" s="2"/>
      <c r="T418" s="7">
        <v>66.459999999999994</v>
      </c>
      <c r="U418" s="2">
        <v>0</v>
      </c>
      <c r="V418" s="2">
        <v>0</v>
      </c>
      <c r="W418" s="7">
        <v>0</v>
      </c>
      <c r="X418" s="7">
        <v>0</v>
      </c>
      <c r="Y418" s="7">
        <v>0</v>
      </c>
      <c r="AB418" s="7"/>
      <c r="AC418" s="7"/>
      <c r="AD418" s="7"/>
      <c r="AE418" s="7"/>
      <c r="AF418" s="7"/>
      <c r="AG418" s="7"/>
      <c r="AH418" s="7"/>
      <c r="AI418" s="7">
        <v>0</v>
      </c>
    </row>
    <row r="419" spans="1:35">
      <c r="A419" s="5">
        <v>2021</v>
      </c>
      <c r="B419" s="2" t="s">
        <v>754</v>
      </c>
      <c r="C419" s="2" t="s">
        <v>735</v>
      </c>
      <c r="D419" s="2" t="s">
        <v>674</v>
      </c>
      <c r="E419" s="2">
        <v>28376841</v>
      </c>
      <c r="F419" s="2">
        <v>224000</v>
      </c>
      <c r="G419" s="2">
        <v>0</v>
      </c>
      <c r="H419" s="2">
        <v>14448667</v>
      </c>
      <c r="I419" s="2">
        <v>0</v>
      </c>
      <c r="J419" s="2">
        <v>0</v>
      </c>
      <c r="K419" s="2">
        <v>0</v>
      </c>
      <c r="L419" s="2">
        <v>0</v>
      </c>
      <c r="M419" s="2">
        <v>0</v>
      </c>
      <c r="N419" s="2">
        <v>0</v>
      </c>
      <c r="O419" s="2">
        <v>0</v>
      </c>
      <c r="P419" s="2">
        <v>0</v>
      </c>
      <c r="Q419" s="2">
        <v>0</v>
      </c>
      <c r="R419" s="2">
        <v>0</v>
      </c>
      <c r="S419" s="2"/>
      <c r="T419" s="7">
        <v>66.78</v>
      </c>
      <c r="U419" s="2">
        <v>0</v>
      </c>
      <c r="V419" s="2">
        <v>0</v>
      </c>
      <c r="W419" s="7">
        <v>0</v>
      </c>
      <c r="X419" s="7">
        <v>0</v>
      </c>
      <c r="Y419" s="7">
        <v>0</v>
      </c>
      <c r="AB419" s="7"/>
      <c r="AC419" s="7"/>
      <c r="AD419" s="7"/>
      <c r="AE419" s="7"/>
      <c r="AF419" s="7"/>
      <c r="AG419" s="7"/>
      <c r="AH419" s="7"/>
      <c r="AI419" s="7">
        <v>0</v>
      </c>
    </row>
    <row r="420" spans="1:35">
      <c r="A420" s="5">
        <v>2021</v>
      </c>
      <c r="B420" s="2" t="s">
        <v>754</v>
      </c>
      <c r="C420" s="2" t="s">
        <v>736</v>
      </c>
      <c r="D420" s="2" t="s">
        <v>674</v>
      </c>
      <c r="E420" s="2">
        <v>78815983</v>
      </c>
      <c r="F420" s="2">
        <v>204000</v>
      </c>
      <c r="G420" s="2">
        <v>0</v>
      </c>
      <c r="H420" s="2">
        <v>61524168</v>
      </c>
      <c r="I420" s="2">
        <v>0</v>
      </c>
      <c r="J420" s="2">
        <v>0</v>
      </c>
      <c r="K420" s="2">
        <v>0</v>
      </c>
      <c r="L420" s="2">
        <v>0</v>
      </c>
      <c r="M420" s="2">
        <v>0</v>
      </c>
      <c r="N420" s="2">
        <v>0</v>
      </c>
      <c r="O420" s="2">
        <v>0</v>
      </c>
      <c r="P420" s="2">
        <v>0</v>
      </c>
      <c r="Q420" s="2">
        <v>0</v>
      </c>
      <c r="R420" s="2">
        <v>0</v>
      </c>
      <c r="S420" s="2"/>
      <c r="T420" s="7">
        <v>66.05</v>
      </c>
      <c r="U420" s="2">
        <v>0</v>
      </c>
      <c r="V420" s="2">
        <v>0</v>
      </c>
      <c r="W420" s="7">
        <v>0</v>
      </c>
      <c r="X420" s="7">
        <v>0</v>
      </c>
      <c r="Y420" s="7">
        <v>0</v>
      </c>
      <c r="AB420" s="7"/>
      <c r="AC420" s="7"/>
      <c r="AD420" s="7"/>
      <c r="AE420" s="7"/>
      <c r="AF420" s="7"/>
      <c r="AG420" s="7"/>
      <c r="AH420" s="7"/>
      <c r="AI420" s="7">
        <v>0</v>
      </c>
    </row>
    <row r="421" spans="1:35">
      <c r="A421" s="5">
        <v>2021</v>
      </c>
      <c r="B421" s="2" t="s">
        <v>754</v>
      </c>
      <c r="C421" s="2" t="s">
        <v>753</v>
      </c>
      <c r="D421" s="2" t="s">
        <v>674</v>
      </c>
      <c r="E421" s="2">
        <v>43572763</v>
      </c>
      <c r="F421" s="2">
        <v>872000</v>
      </c>
      <c r="G421" s="2">
        <v>0</v>
      </c>
      <c r="H421" s="2">
        <v>51857872</v>
      </c>
      <c r="I421" s="2">
        <v>0</v>
      </c>
      <c r="J421" s="2">
        <v>0</v>
      </c>
      <c r="K421" s="2">
        <v>0</v>
      </c>
      <c r="L421" s="2">
        <v>0</v>
      </c>
      <c r="M421" s="2">
        <v>0</v>
      </c>
      <c r="N421" s="2">
        <v>0</v>
      </c>
      <c r="O421" s="2">
        <v>0</v>
      </c>
      <c r="P421" s="2">
        <v>0</v>
      </c>
      <c r="Q421" s="2">
        <v>0</v>
      </c>
      <c r="R421" s="2">
        <v>0</v>
      </c>
      <c r="S421" s="2"/>
      <c r="T421" s="7">
        <v>64.540000000000006</v>
      </c>
      <c r="U421" s="2">
        <v>0</v>
      </c>
      <c r="V421" s="2">
        <v>0</v>
      </c>
      <c r="W421" s="7">
        <v>0</v>
      </c>
      <c r="X421" s="7">
        <v>0</v>
      </c>
      <c r="Y421" s="7">
        <v>0</v>
      </c>
      <c r="AB421" s="7"/>
      <c r="AC421" s="7"/>
      <c r="AD421" s="7"/>
      <c r="AE421" s="7"/>
      <c r="AF421" s="7"/>
      <c r="AG421" s="7"/>
      <c r="AH421" s="7"/>
      <c r="AI421" s="7">
        <v>0</v>
      </c>
    </row>
    <row r="422" spans="1:35">
      <c r="A422" s="5">
        <v>2021</v>
      </c>
      <c r="B422" s="2" t="s">
        <v>754</v>
      </c>
      <c r="C422" s="2" t="s">
        <v>737</v>
      </c>
      <c r="D422" s="2" t="s">
        <v>674</v>
      </c>
      <c r="E422" s="2">
        <v>30293834</v>
      </c>
      <c r="F422" s="2">
        <v>300700</v>
      </c>
      <c r="G422" s="2">
        <v>0</v>
      </c>
      <c r="H422" s="2">
        <v>44988000</v>
      </c>
      <c r="I422" s="2">
        <v>0</v>
      </c>
      <c r="J422" s="2">
        <v>0</v>
      </c>
      <c r="K422" s="2">
        <v>0</v>
      </c>
      <c r="L422" s="2">
        <v>0</v>
      </c>
      <c r="M422" s="2">
        <v>0</v>
      </c>
      <c r="N422" s="2">
        <v>0</v>
      </c>
      <c r="O422" s="2">
        <v>0</v>
      </c>
      <c r="P422" s="2">
        <v>0</v>
      </c>
      <c r="Q422" s="2">
        <v>0</v>
      </c>
      <c r="R422" s="2">
        <v>0</v>
      </c>
      <c r="S422" s="2"/>
      <c r="T422" s="7">
        <v>65.83</v>
      </c>
      <c r="U422" s="2">
        <v>0</v>
      </c>
      <c r="V422" s="2">
        <v>0</v>
      </c>
      <c r="W422" s="7">
        <v>0</v>
      </c>
      <c r="X422" s="7">
        <v>0</v>
      </c>
      <c r="Y422" s="7">
        <v>0</v>
      </c>
      <c r="AB422" s="7"/>
      <c r="AC422" s="7"/>
      <c r="AD422" s="7"/>
      <c r="AE422" s="7"/>
      <c r="AF422" s="7"/>
      <c r="AG422" s="7"/>
      <c r="AH422" s="7"/>
      <c r="AI422" s="7">
        <v>0</v>
      </c>
    </row>
    <row r="423" spans="1:35">
      <c r="A423" s="5">
        <v>2021</v>
      </c>
      <c r="B423" s="2" t="s">
        <v>725</v>
      </c>
      <c r="C423" s="2" t="s">
        <v>738</v>
      </c>
      <c r="D423" s="2" t="s">
        <v>674</v>
      </c>
      <c r="E423" s="2">
        <v>16153418</v>
      </c>
      <c r="F423" s="2">
        <v>125000</v>
      </c>
      <c r="G423" s="2">
        <v>0</v>
      </c>
      <c r="H423" s="2">
        <v>31968391</v>
      </c>
      <c r="I423" s="2">
        <v>0</v>
      </c>
      <c r="J423" s="2">
        <v>0</v>
      </c>
      <c r="K423" s="2">
        <v>0</v>
      </c>
      <c r="L423" s="2">
        <v>0</v>
      </c>
      <c r="M423" s="2">
        <v>0</v>
      </c>
      <c r="N423" s="2">
        <v>0</v>
      </c>
      <c r="O423" s="2">
        <v>0</v>
      </c>
      <c r="P423" s="2">
        <v>0</v>
      </c>
      <c r="Q423" s="2">
        <v>0</v>
      </c>
      <c r="R423" s="2">
        <v>0</v>
      </c>
      <c r="S423" s="2"/>
      <c r="T423" s="7">
        <v>60.32</v>
      </c>
      <c r="U423" s="2">
        <v>0</v>
      </c>
      <c r="V423" s="2">
        <v>0</v>
      </c>
      <c r="W423" s="7">
        <v>0</v>
      </c>
      <c r="X423" s="7">
        <v>0</v>
      </c>
      <c r="Y423" s="7">
        <v>0</v>
      </c>
      <c r="AB423" s="7"/>
      <c r="AC423" s="7"/>
      <c r="AD423" s="7"/>
      <c r="AE423" s="7"/>
      <c r="AF423" s="7"/>
      <c r="AG423" s="7"/>
      <c r="AH423" s="7"/>
      <c r="AI423" s="7">
        <v>0</v>
      </c>
    </row>
    <row r="424" spans="1:35">
      <c r="A424" s="5">
        <v>2021</v>
      </c>
      <c r="B424" s="2" t="s">
        <v>725</v>
      </c>
      <c r="C424" s="2" t="s">
        <v>739</v>
      </c>
      <c r="D424" s="2" t="s">
        <v>674</v>
      </c>
      <c r="E424" s="2">
        <v>39215821</v>
      </c>
      <c r="F424" s="2">
        <v>89153568</v>
      </c>
      <c r="G424" s="2">
        <v>0</v>
      </c>
      <c r="H424" s="2">
        <v>24210736</v>
      </c>
      <c r="I424" s="2">
        <v>0</v>
      </c>
      <c r="J424" s="2">
        <v>0</v>
      </c>
      <c r="K424" s="2">
        <v>0</v>
      </c>
      <c r="L424" s="2">
        <v>0</v>
      </c>
      <c r="M424" s="2">
        <v>0</v>
      </c>
      <c r="N424" s="2">
        <v>0</v>
      </c>
      <c r="O424" s="2">
        <v>0</v>
      </c>
      <c r="P424" s="2">
        <v>0</v>
      </c>
      <c r="Q424" s="2">
        <v>0</v>
      </c>
      <c r="R424" s="2">
        <v>0</v>
      </c>
      <c r="S424" s="2"/>
      <c r="T424" s="7">
        <v>65.31</v>
      </c>
      <c r="U424" s="2">
        <v>0</v>
      </c>
      <c r="V424" s="2">
        <v>0</v>
      </c>
      <c r="W424" s="7">
        <v>0</v>
      </c>
      <c r="X424" s="7">
        <v>0</v>
      </c>
      <c r="Y424" s="7">
        <v>0</v>
      </c>
      <c r="AB424" s="7"/>
      <c r="AC424" s="7"/>
      <c r="AD424" s="7"/>
      <c r="AE424" s="7"/>
      <c r="AF424" s="7"/>
      <c r="AG424" s="7"/>
      <c r="AH424" s="7"/>
      <c r="AI424" s="7">
        <v>0</v>
      </c>
    </row>
    <row r="425" spans="1:35">
      <c r="A425" s="5">
        <v>2021</v>
      </c>
      <c r="B425" s="2" t="s">
        <v>725</v>
      </c>
      <c r="C425" s="2" t="s">
        <v>740</v>
      </c>
      <c r="D425" s="2" t="s">
        <v>674</v>
      </c>
      <c r="E425" s="2">
        <v>23549705</v>
      </c>
      <c r="F425" s="2">
        <v>23519975</v>
      </c>
      <c r="G425" s="2">
        <v>0</v>
      </c>
      <c r="H425" s="2">
        <v>27875644</v>
      </c>
      <c r="I425" s="2">
        <v>0</v>
      </c>
      <c r="J425" s="2">
        <v>0</v>
      </c>
      <c r="K425" s="2">
        <v>0</v>
      </c>
      <c r="L425" s="2">
        <v>0</v>
      </c>
      <c r="M425" s="2">
        <v>0</v>
      </c>
      <c r="N425" s="2">
        <v>0</v>
      </c>
      <c r="O425" s="2">
        <v>0</v>
      </c>
      <c r="P425" s="2">
        <v>0</v>
      </c>
      <c r="Q425" s="2">
        <v>0</v>
      </c>
      <c r="R425" s="2">
        <v>0</v>
      </c>
      <c r="S425" s="2"/>
      <c r="T425" s="7">
        <v>58.59</v>
      </c>
      <c r="U425" s="2">
        <v>0</v>
      </c>
      <c r="V425" s="2">
        <v>0</v>
      </c>
      <c r="W425" s="7">
        <v>0</v>
      </c>
      <c r="X425" s="7">
        <v>0</v>
      </c>
      <c r="Y425" s="7">
        <v>0</v>
      </c>
      <c r="AB425" s="7"/>
      <c r="AC425" s="7"/>
      <c r="AD425" s="7"/>
      <c r="AE425" s="7"/>
      <c r="AF425" s="7"/>
      <c r="AG425" s="7"/>
      <c r="AH425" s="7"/>
      <c r="AI425" s="7">
        <v>0</v>
      </c>
    </row>
    <row r="426" spans="1:35">
      <c r="A426" s="5">
        <v>2021</v>
      </c>
      <c r="B426" s="2" t="s">
        <v>725</v>
      </c>
      <c r="C426" s="2" t="s">
        <v>741</v>
      </c>
      <c r="D426" s="2" t="s">
        <v>674</v>
      </c>
      <c r="E426" s="2">
        <v>21612804</v>
      </c>
      <c r="F426" s="2">
        <v>3326700</v>
      </c>
      <c r="G426" s="2">
        <v>0</v>
      </c>
      <c r="H426" s="2">
        <v>19963700</v>
      </c>
      <c r="I426" s="2">
        <v>0</v>
      </c>
      <c r="J426" s="2">
        <v>0</v>
      </c>
      <c r="K426" s="2">
        <v>0</v>
      </c>
      <c r="L426" s="2">
        <v>0</v>
      </c>
      <c r="M426" s="2">
        <v>0</v>
      </c>
      <c r="N426" s="2">
        <v>0</v>
      </c>
      <c r="O426" s="2">
        <v>0</v>
      </c>
      <c r="P426" s="2">
        <v>0</v>
      </c>
      <c r="Q426" s="2">
        <v>0</v>
      </c>
      <c r="R426" s="2">
        <v>0</v>
      </c>
      <c r="S426" s="2"/>
      <c r="T426" s="7">
        <v>66.42</v>
      </c>
      <c r="U426" s="2">
        <v>0</v>
      </c>
      <c r="V426" s="2">
        <v>0</v>
      </c>
      <c r="W426" s="7">
        <v>0</v>
      </c>
      <c r="X426" s="7">
        <v>0</v>
      </c>
      <c r="Y426" s="7">
        <v>0</v>
      </c>
      <c r="AB426" s="7"/>
      <c r="AC426" s="7"/>
      <c r="AD426" s="7"/>
      <c r="AE426" s="7"/>
      <c r="AF426" s="7"/>
      <c r="AG426" s="7"/>
      <c r="AH426" s="7"/>
      <c r="AI426" s="7">
        <v>0</v>
      </c>
    </row>
    <row r="427" spans="1:35">
      <c r="A427" s="5">
        <v>2021</v>
      </c>
      <c r="B427" s="2" t="s">
        <v>725</v>
      </c>
      <c r="C427" s="2" t="s">
        <v>742</v>
      </c>
      <c r="D427" s="2" t="s">
        <v>674</v>
      </c>
      <c r="E427" s="2">
        <v>7924498</v>
      </c>
      <c r="F427" s="2">
        <v>1862874</v>
      </c>
      <c r="G427" s="2">
        <v>0</v>
      </c>
      <c r="H427" s="2">
        <v>8595057</v>
      </c>
      <c r="I427" s="2">
        <v>0</v>
      </c>
      <c r="J427" s="2">
        <v>0</v>
      </c>
      <c r="K427" s="2">
        <v>0</v>
      </c>
      <c r="L427" s="2">
        <v>0</v>
      </c>
      <c r="M427" s="2">
        <v>0</v>
      </c>
      <c r="N427" s="2">
        <v>0</v>
      </c>
      <c r="O427" s="2">
        <v>0</v>
      </c>
      <c r="P427" s="2">
        <v>0</v>
      </c>
      <c r="Q427" s="2">
        <v>0</v>
      </c>
      <c r="R427" s="2">
        <v>0</v>
      </c>
      <c r="S427" s="2"/>
      <c r="T427" s="7">
        <v>66.06</v>
      </c>
      <c r="U427" s="2">
        <v>0</v>
      </c>
      <c r="V427" s="2">
        <v>0</v>
      </c>
      <c r="W427" s="7">
        <v>0</v>
      </c>
      <c r="X427" s="7">
        <v>0</v>
      </c>
      <c r="Y427" s="7">
        <v>0</v>
      </c>
      <c r="AB427" s="7"/>
      <c r="AC427" s="7"/>
      <c r="AD427" s="7"/>
      <c r="AE427" s="7"/>
      <c r="AF427" s="7"/>
      <c r="AG427" s="7"/>
      <c r="AH427" s="7"/>
      <c r="AI427" s="7">
        <v>0</v>
      </c>
    </row>
    <row r="428" spans="1:35">
      <c r="A428" s="5">
        <v>2021</v>
      </c>
      <c r="B428" s="2" t="s">
        <v>725</v>
      </c>
      <c r="C428" s="2" t="s">
        <v>743</v>
      </c>
      <c r="D428" s="2" t="s">
        <v>674</v>
      </c>
      <c r="E428" s="2">
        <v>35496987</v>
      </c>
      <c r="F428" s="2">
        <v>204000</v>
      </c>
      <c r="G428" s="2">
        <v>0</v>
      </c>
      <c r="H428" s="2">
        <v>16407226</v>
      </c>
      <c r="I428" s="2">
        <v>0</v>
      </c>
      <c r="J428" s="2">
        <v>0</v>
      </c>
      <c r="K428" s="2">
        <v>0</v>
      </c>
      <c r="L428" s="2">
        <v>0</v>
      </c>
      <c r="M428" s="2">
        <v>0</v>
      </c>
      <c r="N428" s="2">
        <v>0</v>
      </c>
      <c r="O428" s="2">
        <v>0</v>
      </c>
      <c r="P428" s="2">
        <v>0</v>
      </c>
      <c r="Q428" s="2">
        <v>0</v>
      </c>
      <c r="R428" s="2">
        <v>0</v>
      </c>
      <c r="S428" s="2"/>
      <c r="T428" s="7">
        <v>58</v>
      </c>
      <c r="U428" s="2">
        <v>0</v>
      </c>
      <c r="V428" s="2">
        <v>0</v>
      </c>
      <c r="W428" s="7">
        <v>0</v>
      </c>
      <c r="X428" s="7">
        <v>0</v>
      </c>
      <c r="Y428" s="7">
        <v>0</v>
      </c>
      <c r="AB428" s="7"/>
      <c r="AC428" s="7"/>
      <c r="AD428" s="7"/>
      <c r="AE428" s="7"/>
      <c r="AF428" s="7"/>
      <c r="AG428" s="7"/>
      <c r="AH428" s="7"/>
      <c r="AI428" s="7">
        <v>0</v>
      </c>
    </row>
    <row r="429" spans="1:35">
      <c r="A429" s="5">
        <v>2021</v>
      </c>
      <c r="B429" s="2" t="s">
        <v>725</v>
      </c>
      <c r="C429" s="2" t="s">
        <v>744</v>
      </c>
      <c r="D429" s="2" t="s">
        <v>674</v>
      </c>
      <c r="E429" s="2">
        <v>22214978</v>
      </c>
      <c r="F429" s="2">
        <v>286000</v>
      </c>
      <c r="G429" s="2">
        <v>0</v>
      </c>
      <c r="H429" s="2">
        <v>13090381</v>
      </c>
      <c r="I429" s="2">
        <v>0</v>
      </c>
      <c r="J429" s="2">
        <v>0</v>
      </c>
      <c r="K429" s="2">
        <v>0</v>
      </c>
      <c r="L429" s="2">
        <v>0</v>
      </c>
      <c r="M429" s="2">
        <v>0</v>
      </c>
      <c r="N429" s="2">
        <v>0</v>
      </c>
      <c r="O429" s="2">
        <v>0</v>
      </c>
      <c r="P429" s="2">
        <v>0</v>
      </c>
      <c r="Q429" s="2">
        <v>0</v>
      </c>
      <c r="R429" s="2">
        <v>0</v>
      </c>
      <c r="S429" s="2"/>
      <c r="T429" s="7">
        <v>63.75</v>
      </c>
      <c r="U429" s="2">
        <v>0</v>
      </c>
      <c r="V429" s="2">
        <v>0</v>
      </c>
      <c r="W429" s="7">
        <v>0</v>
      </c>
      <c r="X429" s="7">
        <v>0</v>
      </c>
      <c r="Y429" s="7">
        <v>0</v>
      </c>
      <c r="AB429" s="7"/>
      <c r="AC429" s="7"/>
      <c r="AD429" s="7"/>
      <c r="AE429" s="7"/>
      <c r="AF429" s="7"/>
      <c r="AG429" s="7"/>
      <c r="AH429" s="7"/>
      <c r="AI429" s="7">
        <v>0</v>
      </c>
    </row>
    <row r="430" spans="1:35">
      <c r="A430" s="5">
        <v>2021</v>
      </c>
      <c r="B430" s="2" t="s">
        <v>755</v>
      </c>
      <c r="C430" s="2" t="s">
        <v>745</v>
      </c>
      <c r="D430" s="2" t="s">
        <v>674</v>
      </c>
      <c r="E430" s="2">
        <v>5134255</v>
      </c>
      <c r="F430" s="2">
        <v>1153625</v>
      </c>
      <c r="G430" s="2">
        <v>0</v>
      </c>
      <c r="H430" s="2">
        <v>16071661</v>
      </c>
      <c r="I430" s="2">
        <v>0</v>
      </c>
      <c r="J430" s="2">
        <v>0</v>
      </c>
      <c r="K430" s="2">
        <v>0</v>
      </c>
      <c r="L430" s="2">
        <v>0</v>
      </c>
      <c r="M430" s="2">
        <v>0</v>
      </c>
      <c r="N430" s="2">
        <v>0</v>
      </c>
      <c r="O430" s="2">
        <v>0</v>
      </c>
      <c r="P430" s="2">
        <v>0</v>
      </c>
      <c r="Q430" s="2">
        <v>0</v>
      </c>
      <c r="R430" s="2">
        <v>0</v>
      </c>
      <c r="S430" s="2"/>
      <c r="T430" s="7">
        <v>65.489999999999995</v>
      </c>
      <c r="U430" s="2">
        <v>0</v>
      </c>
      <c r="V430" s="2">
        <v>0</v>
      </c>
      <c r="W430" s="7">
        <v>0</v>
      </c>
      <c r="X430" s="7">
        <v>0</v>
      </c>
      <c r="Y430" s="7">
        <v>0</v>
      </c>
      <c r="AB430" s="7"/>
      <c r="AC430" s="7"/>
      <c r="AD430" s="7"/>
      <c r="AE430" s="7"/>
      <c r="AF430" s="7"/>
      <c r="AG430" s="7"/>
      <c r="AH430" s="7"/>
      <c r="AI430" s="7">
        <v>0</v>
      </c>
    </row>
    <row r="431" spans="1:35">
      <c r="A431" s="5">
        <v>2021</v>
      </c>
      <c r="B431" s="2" t="s">
        <v>755</v>
      </c>
      <c r="C431" s="2" t="s">
        <v>746</v>
      </c>
      <c r="D431" s="2" t="s">
        <v>674</v>
      </c>
      <c r="E431" s="2">
        <v>24969472</v>
      </c>
      <c r="F431" s="2">
        <v>35000</v>
      </c>
      <c r="G431" s="2">
        <v>0</v>
      </c>
      <c r="H431" s="2">
        <v>23849603</v>
      </c>
      <c r="I431" s="2">
        <v>0</v>
      </c>
      <c r="J431" s="2">
        <v>0</v>
      </c>
      <c r="K431" s="2">
        <v>0</v>
      </c>
      <c r="L431" s="2">
        <v>0</v>
      </c>
      <c r="M431" s="2">
        <v>0</v>
      </c>
      <c r="N431" s="2">
        <v>0</v>
      </c>
      <c r="O431" s="2">
        <v>0</v>
      </c>
      <c r="P431" s="2">
        <v>0</v>
      </c>
      <c r="Q431" s="2">
        <v>0</v>
      </c>
      <c r="R431" s="2">
        <v>0</v>
      </c>
      <c r="S431" s="2"/>
      <c r="T431" s="7">
        <v>66.11</v>
      </c>
      <c r="U431" s="2">
        <v>0</v>
      </c>
      <c r="V431" s="2">
        <v>0</v>
      </c>
      <c r="W431" s="7">
        <v>0</v>
      </c>
      <c r="X431" s="7">
        <v>0</v>
      </c>
      <c r="Y431" s="7">
        <v>0</v>
      </c>
      <c r="AB431" s="7"/>
      <c r="AC431" s="7"/>
      <c r="AD431" s="7"/>
      <c r="AE431" s="7"/>
      <c r="AF431" s="7"/>
      <c r="AG431" s="7"/>
      <c r="AH431" s="7"/>
      <c r="AI431" s="7">
        <v>0</v>
      </c>
    </row>
    <row r="432" spans="1:35">
      <c r="A432" s="5">
        <v>2021</v>
      </c>
      <c r="B432" s="2" t="s">
        <v>755</v>
      </c>
      <c r="C432" s="2" t="s">
        <v>747</v>
      </c>
      <c r="D432" s="2" t="s">
        <v>674</v>
      </c>
      <c r="E432" s="2">
        <v>10307729</v>
      </c>
      <c r="F432" s="2">
        <v>340149</v>
      </c>
      <c r="G432" s="2">
        <v>0</v>
      </c>
      <c r="H432" s="2">
        <v>15251080</v>
      </c>
      <c r="I432" s="2">
        <v>0</v>
      </c>
      <c r="J432" s="2">
        <v>0</v>
      </c>
      <c r="K432" s="2">
        <v>0</v>
      </c>
      <c r="L432" s="2">
        <v>0</v>
      </c>
      <c r="M432" s="2">
        <v>0</v>
      </c>
      <c r="N432" s="2">
        <v>0</v>
      </c>
      <c r="O432" s="2">
        <v>0</v>
      </c>
      <c r="P432" s="2">
        <v>0</v>
      </c>
      <c r="Q432" s="2">
        <v>0</v>
      </c>
      <c r="R432" s="2">
        <v>0</v>
      </c>
      <c r="S432" s="2"/>
      <c r="T432" s="7">
        <v>55.43</v>
      </c>
      <c r="U432" s="2">
        <v>0</v>
      </c>
      <c r="V432" s="2">
        <v>0</v>
      </c>
      <c r="W432" s="7">
        <v>0</v>
      </c>
      <c r="X432" s="7">
        <v>0</v>
      </c>
      <c r="Y432" s="7">
        <v>0</v>
      </c>
      <c r="AB432" s="7"/>
      <c r="AC432" s="7"/>
      <c r="AD432" s="7"/>
      <c r="AE432" s="7"/>
      <c r="AF432" s="7"/>
      <c r="AG432" s="7"/>
      <c r="AH432" s="7"/>
      <c r="AI432" s="7">
        <v>0</v>
      </c>
    </row>
    <row r="433" spans="1:35">
      <c r="A433" s="5">
        <v>2021</v>
      </c>
      <c r="B433" s="2" t="s">
        <v>755</v>
      </c>
      <c r="C433" s="2" t="s">
        <v>748</v>
      </c>
      <c r="D433" s="2" t="s">
        <v>674</v>
      </c>
      <c r="E433" s="2">
        <v>42166995</v>
      </c>
      <c r="F433" s="2">
        <v>1800700</v>
      </c>
      <c r="G433" s="2">
        <v>0</v>
      </c>
      <c r="H433" s="2">
        <v>19035884</v>
      </c>
      <c r="I433" s="2">
        <v>0</v>
      </c>
      <c r="J433" s="2">
        <v>0</v>
      </c>
      <c r="K433" s="2">
        <v>0</v>
      </c>
      <c r="L433" s="2">
        <v>0</v>
      </c>
      <c r="M433" s="2">
        <v>0</v>
      </c>
      <c r="N433" s="2">
        <v>0</v>
      </c>
      <c r="O433" s="2">
        <v>0</v>
      </c>
      <c r="P433" s="2">
        <v>0</v>
      </c>
      <c r="Q433" s="2">
        <v>0</v>
      </c>
      <c r="R433" s="2">
        <v>0</v>
      </c>
      <c r="S433" s="2"/>
      <c r="T433" s="7">
        <v>65.849999999999994</v>
      </c>
      <c r="U433" s="2">
        <v>0</v>
      </c>
      <c r="V433" s="2">
        <v>0</v>
      </c>
      <c r="W433" s="7">
        <v>0</v>
      </c>
      <c r="X433" s="7">
        <v>0</v>
      </c>
      <c r="Y433" s="7">
        <v>0</v>
      </c>
      <c r="AB433" s="7"/>
      <c r="AC433" s="7"/>
      <c r="AD433" s="7"/>
      <c r="AE433" s="7"/>
      <c r="AF433" s="7"/>
      <c r="AG433" s="7"/>
      <c r="AH433" s="7"/>
      <c r="AI433" s="7">
        <v>0</v>
      </c>
    </row>
    <row r="434" spans="1:35">
      <c r="A434" s="5">
        <v>2021</v>
      </c>
      <c r="B434" s="2" t="s">
        <v>755</v>
      </c>
      <c r="C434" s="2" t="s">
        <v>749</v>
      </c>
      <c r="D434" s="2" t="s">
        <v>674</v>
      </c>
      <c r="E434" s="2">
        <v>17450028</v>
      </c>
      <c r="F434" s="2">
        <v>1340989</v>
      </c>
      <c r="G434" s="2">
        <v>0</v>
      </c>
      <c r="H434" s="2">
        <v>19271344</v>
      </c>
      <c r="I434" s="2">
        <v>0</v>
      </c>
      <c r="J434" s="2">
        <v>0</v>
      </c>
      <c r="K434" s="2">
        <v>0</v>
      </c>
      <c r="L434" s="2">
        <v>0</v>
      </c>
      <c r="M434" s="2">
        <v>0</v>
      </c>
      <c r="N434" s="2">
        <v>0</v>
      </c>
      <c r="O434" s="2">
        <v>0</v>
      </c>
      <c r="P434" s="2">
        <v>0</v>
      </c>
      <c r="Q434" s="2">
        <v>0</v>
      </c>
      <c r="R434" s="2">
        <v>0</v>
      </c>
      <c r="S434" s="2"/>
      <c r="T434" s="7">
        <v>65.86</v>
      </c>
      <c r="U434" s="2">
        <v>0</v>
      </c>
      <c r="V434" s="2">
        <v>0</v>
      </c>
      <c r="W434" s="7">
        <v>0</v>
      </c>
      <c r="X434" s="7">
        <v>0</v>
      </c>
      <c r="Y434" s="7">
        <v>0</v>
      </c>
      <c r="AB434" s="7"/>
      <c r="AC434" s="7"/>
      <c r="AD434" s="7"/>
      <c r="AE434" s="7"/>
      <c r="AF434" s="7"/>
      <c r="AG434" s="7"/>
      <c r="AH434" s="7"/>
      <c r="AI434" s="7">
        <v>0</v>
      </c>
    </row>
    <row r="435" spans="1:35">
      <c r="A435" s="5">
        <v>2021</v>
      </c>
      <c r="B435" s="2" t="s">
        <v>755</v>
      </c>
      <c r="C435" s="2" t="s">
        <v>750</v>
      </c>
      <c r="D435" s="2" t="s">
        <v>674</v>
      </c>
      <c r="E435" s="2">
        <v>61984962</v>
      </c>
      <c r="F435" s="2">
        <v>1113999</v>
      </c>
      <c r="G435" s="2">
        <v>0</v>
      </c>
      <c r="H435" s="2">
        <v>12024623</v>
      </c>
      <c r="I435" s="2">
        <v>0</v>
      </c>
      <c r="J435" s="2">
        <v>0</v>
      </c>
      <c r="K435" s="2">
        <v>0</v>
      </c>
      <c r="L435" s="2">
        <v>0</v>
      </c>
      <c r="M435" s="2">
        <v>0</v>
      </c>
      <c r="N435" s="2">
        <v>0</v>
      </c>
      <c r="O435" s="2">
        <v>0</v>
      </c>
      <c r="P435" s="2">
        <v>0</v>
      </c>
      <c r="Q435" s="2">
        <v>0</v>
      </c>
      <c r="R435" s="2">
        <v>0</v>
      </c>
      <c r="S435" s="2"/>
      <c r="T435" s="7">
        <v>65.69</v>
      </c>
      <c r="U435" s="2">
        <v>0</v>
      </c>
      <c r="V435" s="2">
        <v>0</v>
      </c>
      <c r="W435" s="7">
        <v>0</v>
      </c>
      <c r="X435" s="7">
        <v>0</v>
      </c>
      <c r="Y435" s="7">
        <v>0</v>
      </c>
      <c r="AB435" s="7"/>
      <c r="AC435" s="7"/>
      <c r="AD435" s="7"/>
      <c r="AE435" s="7"/>
      <c r="AF435" s="7"/>
      <c r="AG435" s="7"/>
      <c r="AH435" s="7"/>
      <c r="AI435" s="7">
        <v>0</v>
      </c>
    </row>
    <row r="436" spans="1:35">
      <c r="A436" s="5">
        <v>2021</v>
      </c>
      <c r="B436" s="2" t="s">
        <v>755</v>
      </c>
      <c r="C436" s="2" t="s">
        <v>751</v>
      </c>
      <c r="D436" s="2" t="s">
        <v>674</v>
      </c>
      <c r="E436" s="2">
        <v>39064503</v>
      </c>
      <c r="F436" s="2">
        <v>1826700</v>
      </c>
      <c r="G436" s="2">
        <v>0</v>
      </c>
      <c r="H436" s="2">
        <v>17734487</v>
      </c>
      <c r="I436" s="2">
        <v>0</v>
      </c>
      <c r="J436" s="2">
        <v>0</v>
      </c>
      <c r="K436" s="2">
        <v>0</v>
      </c>
      <c r="L436" s="2">
        <v>0</v>
      </c>
      <c r="M436" s="2">
        <v>0</v>
      </c>
      <c r="N436" s="2">
        <v>0</v>
      </c>
      <c r="O436" s="2">
        <v>0</v>
      </c>
      <c r="P436" s="2">
        <v>0</v>
      </c>
      <c r="Q436" s="2">
        <v>0</v>
      </c>
      <c r="R436" s="2">
        <v>0</v>
      </c>
      <c r="S436" s="2"/>
      <c r="T436" s="7">
        <v>65.36</v>
      </c>
      <c r="U436" s="2">
        <v>0</v>
      </c>
      <c r="V436" s="2">
        <v>0</v>
      </c>
      <c r="W436" s="7">
        <v>0</v>
      </c>
      <c r="X436" s="7">
        <v>0</v>
      </c>
      <c r="Y436" s="7">
        <v>0</v>
      </c>
      <c r="AB436" s="7"/>
      <c r="AC436" s="7"/>
      <c r="AD436" s="7"/>
      <c r="AE436" s="7"/>
      <c r="AF436" s="7"/>
      <c r="AG436" s="7"/>
      <c r="AH436" s="7"/>
      <c r="AI436" s="7">
        <v>0</v>
      </c>
    </row>
    <row r="437" spans="1:35">
      <c r="A437" s="5">
        <v>2021</v>
      </c>
      <c r="B437" s="2" t="s">
        <v>724</v>
      </c>
      <c r="C437" s="2" t="s">
        <v>726</v>
      </c>
      <c r="D437" s="2" t="s">
        <v>680</v>
      </c>
      <c r="E437" s="2">
        <v>0</v>
      </c>
      <c r="F437" s="2">
        <v>11966253</v>
      </c>
      <c r="G437" s="2">
        <v>0</v>
      </c>
      <c r="H437" s="2">
        <v>862578</v>
      </c>
      <c r="I437" s="2">
        <v>0</v>
      </c>
      <c r="J437" s="2">
        <v>0</v>
      </c>
      <c r="K437" s="2">
        <v>0</v>
      </c>
      <c r="L437" s="2">
        <v>0</v>
      </c>
      <c r="M437" s="2">
        <v>0</v>
      </c>
      <c r="N437" s="2">
        <v>0</v>
      </c>
      <c r="O437" s="2">
        <v>0</v>
      </c>
      <c r="P437" s="2">
        <v>0</v>
      </c>
      <c r="Q437" s="2">
        <v>0</v>
      </c>
      <c r="R437" s="2">
        <v>0</v>
      </c>
      <c r="S437" s="2"/>
      <c r="T437" s="2">
        <v>0</v>
      </c>
      <c r="U437" s="2">
        <v>0</v>
      </c>
      <c r="V437" s="2">
        <v>0</v>
      </c>
      <c r="W437" s="7">
        <v>0</v>
      </c>
      <c r="X437" s="7">
        <v>0</v>
      </c>
      <c r="Y437" s="7">
        <v>0</v>
      </c>
      <c r="AB437" s="7"/>
      <c r="AC437" s="7"/>
      <c r="AD437" s="7"/>
      <c r="AE437" s="7"/>
      <c r="AF437" s="7"/>
      <c r="AG437" s="7"/>
      <c r="AH437" s="7"/>
      <c r="AI437" s="7">
        <v>0</v>
      </c>
    </row>
    <row r="438" spans="1:35">
      <c r="A438" s="5">
        <v>2021</v>
      </c>
      <c r="B438" s="2" t="s">
        <v>724</v>
      </c>
      <c r="C438" s="2" t="s">
        <v>727</v>
      </c>
      <c r="D438" s="2" t="s">
        <v>680</v>
      </c>
      <c r="E438" s="2">
        <v>0</v>
      </c>
      <c r="F438" s="2">
        <v>2408232</v>
      </c>
      <c r="G438" s="2">
        <v>0</v>
      </c>
      <c r="H438" s="2">
        <v>862578</v>
      </c>
      <c r="I438" s="2">
        <v>0</v>
      </c>
      <c r="J438" s="2">
        <v>0</v>
      </c>
      <c r="K438" s="2">
        <v>0</v>
      </c>
      <c r="L438" s="2">
        <v>0</v>
      </c>
      <c r="M438" s="2">
        <v>0</v>
      </c>
      <c r="N438" s="2">
        <v>0</v>
      </c>
      <c r="O438" s="2">
        <v>0</v>
      </c>
      <c r="P438" s="2">
        <v>0</v>
      </c>
      <c r="Q438" s="2">
        <v>0</v>
      </c>
      <c r="R438" s="2">
        <v>0</v>
      </c>
      <c r="S438" s="2"/>
      <c r="T438" s="2">
        <v>0</v>
      </c>
      <c r="U438" s="2">
        <v>0</v>
      </c>
      <c r="V438" s="2">
        <v>0</v>
      </c>
      <c r="W438" s="7">
        <v>0</v>
      </c>
      <c r="X438" s="7">
        <v>0</v>
      </c>
      <c r="Y438" s="7">
        <v>0</v>
      </c>
      <c r="AB438" s="7"/>
      <c r="AC438" s="7"/>
      <c r="AD438" s="7"/>
      <c r="AE438" s="7"/>
      <c r="AF438" s="7"/>
      <c r="AG438" s="7"/>
      <c r="AH438" s="7"/>
      <c r="AI438" s="7">
        <v>0</v>
      </c>
    </row>
    <row r="439" spans="1:35">
      <c r="A439" s="5">
        <v>2021</v>
      </c>
      <c r="B439" s="2" t="s">
        <v>724</v>
      </c>
      <c r="C439" s="2" t="s">
        <v>728</v>
      </c>
      <c r="D439" s="2" t="s">
        <v>680</v>
      </c>
      <c r="E439" s="2">
        <v>0</v>
      </c>
      <c r="G439" s="2">
        <v>0</v>
      </c>
      <c r="H439" s="2">
        <v>0</v>
      </c>
      <c r="I439" s="2">
        <v>0</v>
      </c>
      <c r="J439" s="2">
        <v>0</v>
      </c>
      <c r="K439" s="2">
        <v>0</v>
      </c>
      <c r="L439" s="2">
        <v>0</v>
      </c>
      <c r="M439" s="2">
        <v>0</v>
      </c>
      <c r="N439" s="2">
        <v>0</v>
      </c>
      <c r="O439" s="2">
        <v>0</v>
      </c>
      <c r="P439" s="2">
        <v>0</v>
      </c>
      <c r="Q439" s="2">
        <v>0</v>
      </c>
      <c r="R439" s="2">
        <v>0</v>
      </c>
      <c r="S439" s="2"/>
      <c r="T439" s="2">
        <v>0</v>
      </c>
      <c r="U439" s="2">
        <v>0</v>
      </c>
      <c r="V439" s="2">
        <v>0</v>
      </c>
      <c r="W439" s="7">
        <v>0</v>
      </c>
      <c r="X439" s="7">
        <v>0</v>
      </c>
      <c r="Y439" s="7">
        <v>0</v>
      </c>
      <c r="AB439" s="7"/>
      <c r="AC439" s="7"/>
      <c r="AD439" s="7"/>
      <c r="AE439" s="7"/>
      <c r="AF439" s="7"/>
      <c r="AG439" s="7"/>
      <c r="AH439" s="7"/>
      <c r="AI439" s="7">
        <v>0</v>
      </c>
    </row>
    <row r="440" spans="1:35">
      <c r="A440" s="5">
        <v>2021</v>
      </c>
      <c r="B440" s="2" t="s">
        <v>724</v>
      </c>
      <c r="C440" s="2" t="s">
        <v>729</v>
      </c>
      <c r="D440" s="2" t="s">
        <v>680</v>
      </c>
      <c r="E440" s="2">
        <v>0</v>
      </c>
      <c r="F440" s="2">
        <v>2213083</v>
      </c>
      <c r="G440" s="2">
        <v>0</v>
      </c>
      <c r="H440" s="2">
        <v>862578</v>
      </c>
      <c r="I440" s="2">
        <v>0</v>
      </c>
      <c r="J440" s="2">
        <v>0</v>
      </c>
      <c r="K440" s="2">
        <v>0</v>
      </c>
      <c r="L440" s="2">
        <v>0</v>
      </c>
      <c r="M440" s="2">
        <v>0</v>
      </c>
      <c r="N440" s="2">
        <v>0</v>
      </c>
      <c r="O440" s="2">
        <v>0</v>
      </c>
      <c r="P440" s="2">
        <v>0</v>
      </c>
      <c r="Q440" s="2">
        <v>0</v>
      </c>
      <c r="R440" s="2">
        <v>0</v>
      </c>
      <c r="S440" s="2"/>
      <c r="T440" s="2">
        <v>0</v>
      </c>
      <c r="U440" s="2">
        <v>0</v>
      </c>
      <c r="V440" s="2">
        <v>0</v>
      </c>
      <c r="W440" s="7">
        <v>0</v>
      </c>
      <c r="X440" s="7">
        <v>0</v>
      </c>
      <c r="Y440" s="7">
        <v>0</v>
      </c>
      <c r="AB440" s="7"/>
      <c r="AC440" s="7"/>
      <c r="AD440" s="7"/>
      <c r="AE440" s="7"/>
      <c r="AF440" s="7"/>
      <c r="AG440" s="7"/>
      <c r="AH440" s="7"/>
      <c r="AI440" s="7">
        <v>0</v>
      </c>
    </row>
    <row r="441" spans="1:35">
      <c r="A441" s="5">
        <v>2021</v>
      </c>
      <c r="B441" s="2" t="s">
        <v>724</v>
      </c>
      <c r="C441" s="2" t="s">
        <v>730</v>
      </c>
      <c r="D441" s="2" t="s">
        <v>680</v>
      </c>
      <c r="E441" s="2">
        <v>0</v>
      </c>
      <c r="G441" s="2">
        <v>0</v>
      </c>
      <c r="H441" s="2">
        <v>862578</v>
      </c>
      <c r="I441" s="2">
        <v>0</v>
      </c>
      <c r="J441" s="2">
        <v>0</v>
      </c>
      <c r="K441" s="2">
        <v>0</v>
      </c>
      <c r="L441" s="2">
        <v>0</v>
      </c>
      <c r="M441" s="2">
        <v>0</v>
      </c>
      <c r="N441" s="2">
        <v>0</v>
      </c>
      <c r="O441" s="2">
        <v>0</v>
      </c>
      <c r="P441" s="2">
        <v>0</v>
      </c>
      <c r="Q441" s="2">
        <v>0</v>
      </c>
      <c r="R441" s="2">
        <v>0</v>
      </c>
      <c r="S441" s="2"/>
      <c r="T441" s="2">
        <v>0</v>
      </c>
      <c r="U441" s="2">
        <v>0</v>
      </c>
      <c r="V441" s="2">
        <v>0</v>
      </c>
      <c r="W441" s="7">
        <v>0</v>
      </c>
      <c r="X441" s="7">
        <v>0</v>
      </c>
      <c r="Y441" s="7">
        <v>0</v>
      </c>
      <c r="AB441" s="7"/>
      <c r="AC441" s="7"/>
      <c r="AD441" s="7"/>
      <c r="AE441" s="7"/>
      <c r="AF441" s="7"/>
      <c r="AG441" s="7"/>
      <c r="AH441" s="7"/>
      <c r="AI441" s="7">
        <v>0</v>
      </c>
    </row>
    <row r="442" spans="1:35">
      <c r="A442" s="5">
        <v>2021</v>
      </c>
      <c r="B442" s="2" t="s">
        <v>724</v>
      </c>
      <c r="C442" s="2" t="s">
        <v>731</v>
      </c>
      <c r="D442" s="2" t="s">
        <v>680</v>
      </c>
      <c r="E442" s="2">
        <v>0</v>
      </c>
      <c r="G442" s="2">
        <v>0</v>
      </c>
      <c r="H442" s="2">
        <v>0</v>
      </c>
      <c r="I442" s="2">
        <v>0</v>
      </c>
      <c r="J442" s="2">
        <v>0</v>
      </c>
      <c r="K442" s="2">
        <v>0</v>
      </c>
      <c r="L442" s="2">
        <v>0</v>
      </c>
      <c r="M442" s="2">
        <v>0</v>
      </c>
      <c r="N442" s="2">
        <v>0</v>
      </c>
      <c r="O442" s="2">
        <v>0</v>
      </c>
      <c r="P442" s="2">
        <v>0</v>
      </c>
      <c r="Q442" s="2">
        <v>0</v>
      </c>
      <c r="R442" s="2">
        <v>0</v>
      </c>
      <c r="S442" s="2"/>
      <c r="T442" s="2">
        <v>0</v>
      </c>
      <c r="U442" s="2">
        <v>0</v>
      </c>
      <c r="V442" s="2">
        <v>0</v>
      </c>
      <c r="W442" s="7">
        <v>0</v>
      </c>
      <c r="X442" s="7">
        <v>0</v>
      </c>
      <c r="Y442" s="7">
        <v>0</v>
      </c>
      <c r="AB442" s="7"/>
      <c r="AC442" s="7"/>
      <c r="AD442" s="7"/>
      <c r="AE442" s="7"/>
      <c r="AF442" s="7"/>
      <c r="AG442" s="7"/>
      <c r="AH442" s="7"/>
      <c r="AI442" s="7">
        <v>0</v>
      </c>
    </row>
    <row r="443" spans="1:35">
      <c r="A443" s="5">
        <v>2021</v>
      </c>
      <c r="B443" s="2" t="s">
        <v>724</v>
      </c>
      <c r="C443" s="2" t="s">
        <v>732</v>
      </c>
      <c r="D443" s="2" t="s">
        <v>680</v>
      </c>
      <c r="E443" s="2">
        <v>0</v>
      </c>
      <c r="G443" s="2">
        <v>0</v>
      </c>
      <c r="H443" s="2">
        <v>0</v>
      </c>
      <c r="I443" s="2">
        <v>0</v>
      </c>
      <c r="J443" s="2">
        <v>0</v>
      </c>
      <c r="K443" s="2">
        <v>0</v>
      </c>
      <c r="L443" s="2">
        <v>0</v>
      </c>
      <c r="M443" s="2">
        <v>0</v>
      </c>
      <c r="N443" s="2">
        <v>0</v>
      </c>
      <c r="O443" s="2">
        <v>0</v>
      </c>
      <c r="P443" s="2">
        <v>0</v>
      </c>
      <c r="Q443" s="2">
        <v>0</v>
      </c>
      <c r="R443" s="2">
        <v>0</v>
      </c>
      <c r="S443" s="2"/>
      <c r="T443" s="2">
        <v>0</v>
      </c>
      <c r="U443" s="2">
        <v>0</v>
      </c>
      <c r="V443" s="2">
        <v>0</v>
      </c>
      <c r="W443" s="7">
        <v>0</v>
      </c>
      <c r="X443" s="7">
        <v>0</v>
      </c>
      <c r="Y443" s="7">
        <v>0</v>
      </c>
      <c r="AB443" s="7"/>
      <c r="AC443" s="7"/>
      <c r="AD443" s="7"/>
      <c r="AE443" s="7"/>
      <c r="AF443" s="7"/>
      <c r="AG443" s="7"/>
      <c r="AH443" s="7"/>
      <c r="AI443" s="7">
        <v>0</v>
      </c>
    </row>
    <row r="444" spans="1:35">
      <c r="A444" s="5">
        <v>2021</v>
      </c>
      <c r="B444" s="2" t="s">
        <v>724</v>
      </c>
      <c r="C444" s="2" t="s">
        <v>733</v>
      </c>
      <c r="D444" s="2" t="s">
        <v>680</v>
      </c>
      <c r="E444" s="2">
        <v>0</v>
      </c>
      <c r="G444" s="2">
        <v>0</v>
      </c>
      <c r="H444" s="2">
        <v>0</v>
      </c>
      <c r="I444" s="2">
        <v>0</v>
      </c>
      <c r="J444" s="2">
        <v>0</v>
      </c>
      <c r="K444" s="2">
        <v>0</v>
      </c>
      <c r="L444" s="2">
        <v>0</v>
      </c>
      <c r="M444" s="2">
        <v>0</v>
      </c>
      <c r="N444" s="2">
        <v>0</v>
      </c>
      <c r="O444" s="2">
        <v>0</v>
      </c>
      <c r="P444" s="2">
        <v>0</v>
      </c>
      <c r="Q444" s="2">
        <v>0</v>
      </c>
      <c r="R444" s="2">
        <v>0</v>
      </c>
      <c r="S444" s="2"/>
      <c r="T444" s="2">
        <v>0</v>
      </c>
      <c r="U444" s="2">
        <v>0</v>
      </c>
      <c r="V444" s="2">
        <v>0</v>
      </c>
      <c r="W444" s="7">
        <v>0</v>
      </c>
      <c r="X444" s="7">
        <v>0</v>
      </c>
      <c r="Y444" s="7">
        <v>0</v>
      </c>
      <c r="AB444" s="7"/>
      <c r="AC444" s="7"/>
      <c r="AD444" s="7"/>
      <c r="AE444" s="7"/>
      <c r="AF444" s="7"/>
      <c r="AG444" s="7"/>
      <c r="AH444" s="7"/>
      <c r="AI444" s="7">
        <v>0</v>
      </c>
    </row>
    <row r="445" spans="1:35">
      <c r="A445" s="5">
        <v>2021</v>
      </c>
      <c r="B445" s="2" t="s">
        <v>754</v>
      </c>
      <c r="C445" s="2" t="s">
        <v>752</v>
      </c>
      <c r="D445" s="2" t="s">
        <v>680</v>
      </c>
      <c r="E445" s="2">
        <v>0</v>
      </c>
      <c r="G445" s="2">
        <v>0</v>
      </c>
      <c r="H445" s="2">
        <v>0</v>
      </c>
      <c r="I445" s="2">
        <v>0</v>
      </c>
      <c r="J445" s="2">
        <v>0</v>
      </c>
      <c r="K445" s="2">
        <v>0</v>
      </c>
      <c r="L445" s="2">
        <v>0</v>
      </c>
      <c r="M445" s="2">
        <v>0</v>
      </c>
      <c r="N445" s="2">
        <v>0</v>
      </c>
      <c r="O445" s="2">
        <v>0</v>
      </c>
      <c r="P445" s="2">
        <v>0</v>
      </c>
      <c r="Q445" s="2">
        <v>0</v>
      </c>
      <c r="R445" s="2">
        <v>0</v>
      </c>
      <c r="S445" s="2"/>
      <c r="T445" s="2">
        <v>0</v>
      </c>
      <c r="U445" s="2">
        <v>0</v>
      </c>
      <c r="V445" s="2">
        <v>0</v>
      </c>
      <c r="W445" s="7">
        <v>0</v>
      </c>
      <c r="X445" s="7">
        <v>0</v>
      </c>
      <c r="Y445" s="7">
        <v>0</v>
      </c>
      <c r="AB445" s="7"/>
      <c r="AC445" s="7"/>
      <c r="AD445" s="7"/>
      <c r="AE445" s="7"/>
      <c r="AF445" s="7"/>
      <c r="AG445" s="7"/>
      <c r="AH445" s="7"/>
      <c r="AI445" s="7">
        <v>0</v>
      </c>
    </row>
    <row r="446" spans="1:35">
      <c r="A446" s="5">
        <v>2021</v>
      </c>
      <c r="B446" s="2" t="s">
        <v>754</v>
      </c>
      <c r="C446" s="2" t="s">
        <v>549</v>
      </c>
      <c r="D446" s="2" t="s">
        <v>680</v>
      </c>
      <c r="E446" s="2">
        <v>0</v>
      </c>
      <c r="F446" s="2">
        <v>21463073</v>
      </c>
      <c r="G446" s="2">
        <v>0</v>
      </c>
      <c r="H446" s="2">
        <v>862578</v>
      </c>
      <c r="I446" s="2">
        <v>0</v>
      </c>
      <c r="J446" s="2">
        <v>0</v>
      </c>
      <c r="K446" s="2">
        <v>0</v>
      </c>
      <c r="L446" s="2">
        <v>0</v>
      </c>
      <c r="M446" s="2">
        <v>0</v>
      </c>
      <c r="N446" s="2">
        <v>0</v>
      </c>
      <c r="O446" s="2">
        <v>0</v>
      </c>
      <c r="P446" s="2">
        <v>0</v>
      </c>
      <c r="Q446" s="2">
        <v>0</v>
      </c>
      <c r="R446" s="2">
        <v>0</v>
      </c>
      <c r="S446" s="2"/>
      <c r="T446" s="2">
        <v>0</v>
      </c>
      <c r="U446" s="2">
        <v>0</v>
      </c>
      <c r="V446" s="2">
        <v>0</v>
      </c>
      <c r="W446" s="7">
        <v>0</v>
      </c>
      <c r="X446" s="7">
        <v>0</v>
      </c>
      <c r="Y446" s="7">
        <v>0</v>
      </c>
      <c r="AB446" s="7"/>
      <c r="AC446" s="7"/>
      <c r="AD446" s="7"/>
      <c r="AE446" s="7"/>
      <c r="AF446" s="7"/>
      <c r="AG446" s="7"/>
      <c r="AH446" s="7"/>
      <c r="AI446" s="7">
        <v>0</v>
      </c>
    </row>
    <row r="447" spans="1:35">
      <c r="A447" s="5">
        <v>2021</v>
      </c>
      <c r="B447" s="2" t="s">
        <v>754</v>
      </c>
      <c r="C447" s="2" t="s">
        <v>734</v>
      </c>
      <c r="D447" s="2" t="s">
        <v>680</v>
      </c>
      <c r="E447" s="2">
        <v>0</v>
      </c>
      <c r="G447" s="2">
        <v>0</v>
      </c>
      <c r="H447" s="2">
        <v>0</v>
      </c>
      <c r="I447" s="2">
        <v>0</v>
      </c>
      <c r="J447" s="2">
        <v>0</v>
      </c>
      <c r="K447" s="2">
        <v>0</v>
      </c>
      <c r="L447" s="2">
        <v>0</v>
      </c>
      <c r="M447" s="2">
        <v>0</v>
      </c>
      <c r="N447" s="2">
        <v>0</v>
      </c>
      <c r="O447" s="2">
        <v>0</v>
      </c>
      <c r="P447" s="2">
        <v>0</v>
      </c>
      <c r="Q447" s="2">
        <v>0</v>
      </c>
      <c r="R447" s="2">
        <v>0</v>
      </c>
      <c r="S447" s="2"/>
      <c r="T447" s="2">
        <v>0</v>
      </c>
      <c r="U447" s="2">
        <v>0</v>
      </c>
      <c r="V447" s="2">
        <v>0</v>
      </c>
      <c r="W447" s="7">
        <v>0</v>
      </c>
      <c r="X447" s="7">
        <v>0</v>
      </c>
      <c r="Y447" s="7">
        <v>0</v>
      </c>
      <c r="AB447" s="7"/>
      <c r="AC447" s="7"/>
      <c r="AD447" s="7"/>
      <c r="AE447" s="7"/>
      <c r="AF447" s="7"/>
      <c r="AG447" s="7"/>
      <c r="AH447" s="7"/>
      <c r="AI447" s="7">
        <v>0</v>
      </c>
    </row>
    <row r="448" spans="1:35">
      <c r="A448" s="5">
        <v>2021</v>
      </c>
      <c r="B448" s="2" t="s">
        <v>754</v>
      </c>
      <c r="C448" s="2" t="s">
        <v>735</v>
      </c>
      <c r="D448" s="2" t="s">
        <v>680</v>
      </c>
      <c r="E448" s="2">
        <v>0</v>
      </c>
      <c r="G448" s="2">
        <v>0</v>
      </c>
      <c r="H448" s="2">
        <v>0</v>
      </c>
      <c r="I448" s="2">
        <v>0</v>
      </c>
      <c r="J448" s="2">
        <v>0</v>
      </c>
      <c r="K448" s="2">
        <v>0</v>
      </c>
      <c r="L448" s="2">
        <v>0</v>
      </c>
      <c r="M448" s="2">
        <v>0</v>
      </c>
      <c r="N448" s="2">
        <v>0</v>
      </c>
      <c r="O448" s="2">
        <v>0</v>
      </c>
      <c r="P448" s="2">
        <v>0</v>
      </c>
      <c r="Q448" s="2">
        <v>0</v>
      </c>
      <c r="R448" s="2">
        <v>0</v>
      </c>
      <c r="S448" s="2"/>
      <c r="T448" s="2">
        <v>0</v>
      </c>
      <c r="U448" s="2">
        <v>0</v>
      </c>
      <c r="V448" s="2">
        <v>0</v>
      </c>
      <c r="W448" s="7">
        <v>0</v>
      </c>
      <c r="X448" s="7">
        <v>0</v>
      </c>
      <c r="Y448" s="7">
        <v>0</v>
      </c>
      <c r="AB448" s="7"/>
      <c r="AC448" s="7"/>
      <c r="AD448" s="7"/>
      <c r="AE448" s="7"/>
      <c r="AF448" s="7"/>
      <c r="AG448" s="7"/>
      <c r="AH448" s="7"/>
      <c r="AI448" s="7">
        <v>0</v>
      </c>
    </row>
    <row r="449" spans="1:35">
      <c r="A449" s="5">
        <v>2021</v>
      </c>
      <c r="B449" s="2" t="s">
        <v>754</v>
      </c>
      <c r="C449" s="2" t="s">
        <v>736</v>
      </c>
      <c r="D449" s="2" t="s">
        <v>680</v>
      </c>
      <c r="E449" s="2">
        <v>0</v>
      </c>
      <c r="G449" s="2">
        <v>0</v>
      </c>
      <c r="H449" s="2">
        <v>0</v>
      </c>
      <c r="I449" s="2">
        <v>0</v>
      </c>
      <c r="J449" s="2">
        <v>0</v>
      </c>
      <c r="K449" s="2">
        <v>0</v>
      </c>
      <c r="L449" s="2">
        <v>0</v>
      </c>
      <c r="M449" s="2">
        <v>0</v>
      </c>
      <c r="N449" s="2">
        <v>0</v>
      </c>
      <c r="O449" s="2">
        <v>0</v>
      </c>
      <c r="P449" s="2">
        <v>0</v>
      </c>
      <c r="Q449" s="2">
        <v>0</v>
      </c>
      <c r="R449" s="2">
        <v>0</v>
      </c>
      <c r="S449" s="2"/>
      <c r="T449" s="2">
        <v>0</v>
      </c>
      <c r="U449" s="2">
        <v>0</v>
      </c>
      <c r="V449" s="2">
        <v>0</v>
      </c>
      <c r="W449" s="7">
        <v>0</v>
      </c>
      <c r="X449" s="7">
        <v>0</v>
      </c>
      <c r="Y449" s="7">
        <v>0</v>
      </c>
      <c r="AB449" s="7"/>
      <c r="AC449" s="7"/>
      <c r="AD449" s="7"/>
      <c r="AE449" s="7"/>
      <c r="AF449" s="7"/>
      <c r="AG449" s="7"/>
      <c r="AH449" s="7"/>
      <c r="AI449" s="7">
        <v>0</v>
      </c>
    </row>
    <row r="450" spans="1:35">
      <c r="A450" s="5">
        <v>2021</v>
      </c>
      <c r="B450" s="2" t="s">
        <v>754</v>
      </c>
      <c r="C450" s="2" t="s">
        <v>753</v>
      </c>
      <c r="D450" s="2" t="s">
        <v>680</v>
      </c>
      <c r="E450" s="2">
        <v>0</v>
      </c>
      <c r="G450" s="2">
        <v>0</v>
      </c>
      <c r="H450" s="2">
        <v>0</v>
      </c>
      <c r="I450" s="2">
        <v>0</v>
      </c>
      <c r="J450" s="2">
        <v>0</v>
      </c>
      <c r="K450" s="2">
        <v>0</v>
      </c>
      <c r="L450" s="2">
        <v>0</v>
      </c>
      <c r="M450" s="2">
        <v>0</v>
      </c>
      <c r="N450" s="2">
        <v>0</v>
      </c>
      <c r="O450" s="2">
        <v>0</v>
      </c>
      <c r="P450" s="2">
        <v>0</v>
      </c>
      <c r="Q450" s="2">
        <v>0</v>
      </c>
      <c r="R450" s="2">
        <v>0</v>
      </c>
      <c r="S450" s="2"/>
      <c r="T450" s="2">
        <v>0</v>
      </c>
      <c r="U450" s="2">
        <v>0</v>
      </c>
      <c r="V450" s="2">
        <v>0</v>
      </c>
      <c r="W450" s="7">
        <v>0</v>
      </c>
      <c r="X450" s="7">
        <v>0</v>
      </c>
      <c r="Y450" s="7">
        <v>0</v>
      </c>
      <c r="AB450" s="7"/>
      <c r="AC450" s="7"/>
      <c r="AD450" s="7"/>
      <c r="AE450" s="7"/>
      <c r="AF450" s="7"/>
      <c r="AG450" s="7"/>
      <c r="AH450" s="7"/>
      <c r="AI450" s="7">
        <v>0</v>
      </c>
    </row>
    <row r="451" spans="1:35">
      <c r="A451" s="5">
        <v>2021</v>
      </c>
      <c r="B451" s="2" t="s">
        <v>754</v>
      </c>
      <c r="C451" s="2" t="s">
        <v>737</v>
      </c>
      <c r="D451" s="2" t="s">
        <v>680</v>
      </c>
      <c r="E451" s="2">
        <v>0</v>
      </c>
      <c r="G451" s="2">
        <v>0</v>
      </c>
      <c r="H451" s="2">
        <v>0</v>
      </c>
      <c r="I451" s="2">
        <v>0</v>
      </c>
      <c r="J451" s="2">
        <v>0</v>
      </c>
      <c r="K451" s="2">
        <v>0</v>
      </c>
      <c r="L451" s="2">
        <v>0</v>
      </c>
      <c r="M451" s="2">
        <v>0</v>
      </c>
      <c r="N451" s="2">
        <v>0</v>
      </c>
      <c r="O451" s="2">
        <v>0</v>
      </c>
      <c r="P451" s="2">
        <v>0</v>
      </c>
      <c r="Q451" s="2">
        <v>0</v>
      </c>
      <c r="R451" s="2">
        <v>0</v>
      </c>
      <c r="S451" s="2"/>
      <c r="T451" s="2">
        <v>0</v>
      </c>
      <c r="U451" s="2">
        <v>0</v>
      </c>
      <c r="V451" s="2">
        <v>0</v>
      </c>
      <c r="W451" s="7">
        <v>0</v>
      </c>
      <c r="X451" s="7">
        <v>0</v>
      </c>
      <c r="Y451" s="7">
        <v>0</v>
      </c>
      <c r="AB451" s="7"/>
      <c r="AC451" s="7"/>
      <c r="AD451" s="7"/>
      <c r="AE451" s="7"/>
      <c r="AF451" s="7"/>
      <c r="AG451" s="7"/>
      <c r="AH451" s="7"/>
      <c r="AI451" s="7">
        <v>0</v>
      </c>
    </row>
    <row r="452" spans="1:35">
      <c r="A452" s="5">
        <v>2021</v>
      </c>
      <c r="B452" s="2" t="s">
        <v>725</v>
      </c>
      <c r="C452" s="2" t="s">
        <v>738</v>
      </c>
      <c r="D452" s="2" t="s">
        <v>680</v>
      </c>
      <c r="E452" s="2">
        <v>0</v>
      </c>
      <c r="G452" s="2">
        <v>0</v>
      </c>
      <c r="H452" s="2">
        <v>0</v>
      </c>
      <c r="I452" s="2">
        <v>0</v>
      </c>
      <c r="J452" s="2">
        <v>0</v>
      </c>
      <c r="K452" s="2">
        <v>0</v>
      </c>
      <c r="L452" s="2">
        <v>0</v>
      </c>
      <c r="M452" s="2">
        <v>0</v>
      </c>
      <c r="N452" s="2">
        <v>0</v>
      </c>
      <c r="O452" s="2">
        <v>0</v>
      </c>
      <c r="P452" s="2">
        <v>0</v>
      </c>
      <c r="Q452" s="2">
        <v>0</v>
      </c>
      <c r="R452" s="2">
        <v>0</v>
      </c>
      <c r="S452" s="2"/>
      <c r="T452" s="2">
        <v>0</v>
      </c>
      <c r="U452" s="2">
        <v>0</v>
      </c>
      <c r="V452" s="2">
        <v>0</v>
      </c>
      <c r="W452" s="7">
        <v>0</v>
      </c>
      <c r="X452" s="7">
        <v>0</v>
      </c>
      <c r="Y452" s="7">
        <v>0</v>
      </c>
      <c r="AB452" s="7"/>
      <c r="AC452" s="7"/>
      <c r="AD452" s="7"/>
      <c r="AE452" s="7"/>
      <c r="AF452" s="7"/>
      <c r="AG452" s="7"/>
      <c r="AH452" s="7"/>
      <c r="AI452" s="7">
        <v>0</v>
      </c>
    </row>
    <row r="453" spans="1:35">
      <c r="A453" s="5">
        <v>2021</v>
      </c>
      <c r="B453" s="2" t="s">
        <v>725</v>
      </c>
      <c r="C453" s="2" t="s">
        <v>739</v>
      </c>
      <c r="D453" s="2" t="s">
        <v>680</v>
      </c>
      <c r="E453" s="2">
        <v>0</v>
      </c>
      <c r="G453" s="2">
        <v>0</v>
      </c>
      <c r="H453" s="2">
        <v>0</v>
      </c>
      <c r="I453" s="2">
        <v>0</v>
      </c>
      <c r="J453" s="2">
        <v>0</v>
      </c>
      <c r="K453" s="2">
        <v>0</v>
      </c>
      <c r="L453" s="2">
        <v>0</v>
      </c>
      <c r="M453" s="2">
        <v>0</v>
      </c>
      <c r="N453" s="2">
        <v>0</v>
      </c>
      <c r="O453" s="2">
        <v>0</v>
      </c>
      <c r="P453" s="2">
        <v>0</v>
      </c>
      <c r="Q453" s="2">
        <v>0</v>
      </c>
      <c r="R453" s="2">
        <v>0</v>
      </c>
      <c r="S453" s="2"/>
      <c r="T453" s="2">
        <v>0</v>
      </c>
      <c r="U453" s="2">
        <v>0</v>
      </c>
      <c r="V453" s="2">
        <v>0</v>
      </c>
      <c r="W453" s="7">
        <v>0</v>
      </c>
      <c r="X453" s="7">
        <v>0</v>
      </c>
      <c r="Y453" s="7">
        <v>0</v>
      </c>
      <c r="AB453" s="7"/>
      <c r="AC453" s="7"/>
      <c r="AD453" s="7"/>
      <c r="AE453" s="7"/>
      <c r="AF453" s="7"/>
      <c r="AG453" s="7"/>
      <c r="AH453" s="7"/>
      <c r="AI453" s="7">
        <v>0</v>
      </c>
    </row>
    <row r="454" spans="1:35">
      <c r="A454" s="5">
        <v>2021</v>
      </c>
      <c r="B454" s="2" t="s">
        <v>725</v>
      </c>
      <c r="C454" s="2" t="s">
        <v>740</v>
      </c>
      <c r="D454" s="2" t="s">
        <v>680</v>
      </c>
      <c r="E454" s="2">
        <v>0</v>
      </c>
      <c r="G454" s="2">
        <v>0</v>
      </c>
      <c r="H454" s="2">
        <v>0</v>
      </c>
      <c r="I454" s="2">
        <v>0</v>
      </c>
      <c r="J454" s="2">
        <v>0</v>
      </c>
      <c r="K454" s="2">
        <v>0</v>
      </c>
      <c r="L454" s="2">
        <v>0</v>
      </c>
      <c r="M454" s="2">
        <v>0</v>
      </c>
      <c r="N454" s="2">
        <v>0</v>
      </c>
      <c r="O454" s="2">
        <v>0</v>
      </c>
      <c r="P454" s="2">
        <v>0</v>
      </c>
      <c r="Q454" s="2">
        <v>0</v>
      </c>
      <c r="R454" s="2">
        <v>0</v>
      </c>
      <c r="S454" s="2"/>
      <c r="T454" s="2">
        <v>0</v>
      </c>
      <c r="U454" s="2">
        <v>0</v>
      </c>
      <c r="V454" s="2">
        <v>0</v>
      </c>
      <c r="W454" s="7">
        <v>0</v>
      </c>
      <c r="X454" s="7">
        <v>0</v>
      </c>
      <c r="Y454" s="7">
        <v>0</v>
      </c>
      <c r="AB454" s="7"/>
      <c r="AC454" s="7"/>
      <c r="AD454" s="7"/>
      <c r="AE454" s="7"/>
      <c r="AF454" s="7"/>
      <c r="AG454" s="7"/>
      <c r="AH454" s="7"/>
      <c r="AI454" s="7">
        <v>0</v>
      </c>
    </row>
    <row r="455" spans="1:35">
      <c r="A455" s="5">
        <v>2021</v>
      </c>
      <c r="B455" s="2" t="s">
        <v>725</v>
      </c>
      <c r="C455" s="2" t="s">
        <v>741</v>
      </c>
      <c r="D455" s="2" t="s">
        <v>680</v>
      </c>
      <c r="E455" s="2">
        <v>0</v>
      </c>
      <c r="G455" s="2">
        <v>0</v>
      </c>
      <c r="H455" s="2">
        <v>0</v>
      </c>
      <c r="I455" s="2">
        <v>0</v>
      </c>
      <c r="J455" s="2">
        <v>0</v>
      </c>
      <c r="K455" s="2">
        <v>0</v>
      </c>
      <c r="L455" s="2">
        <v>0</v>
      </c>
      <c r="M455" s="2">
        <v>0</v>
      </c>
      <c r="N455" s="2">
        <v>0</v>
      </c>
      <c r="O455" s="2">
        <v>0</v>
      </c>
      <c r="P455" s="2">
        <v>0</v>
      </c>
      <c r="Q455" s="2">
        <v>0</v>
      </c>
      <c r="R455" s="2">
        <v>0</v>
      </c>
      <c r="S455" s="2"/>
      <c r="T455" s="2">
        <v>0</v>
      </c>
      <c r="U455" s="2">
        <v>0</v>
      </c>
      <c r="V455" s="2">
        <v>0</v>
      </c>
      <c r="W455" s="7">
        <v>0</v>
      </c>
      <c r="X455" s="7">
        <v>0</v>
      </c>
      <c r="Y455" s="7">
        <v>0</v>
      </c>
      <c r="AB455" s="7"/>
      <c r="AC455" s="7"/>
      <c r="AD455" s="7"/>
      <c r="AE455" s="7"/>
      <c r="AF455" s="7"/>
      <c r="AG455" s="7"/>
      <c r="AH455" s="7"/>
      <c r="AI455" s="7">
        <v>0</v>
      </c>
    </row>
    <row r="456" spans="1:35">
      <c r="A456" s="5">
        <v>2021</v>
      </c>
      <c r="B456" s="2" t="s">
        <v>725</v>
      </c>
      <c r="C456" s="2" t="s">
        <v>742</v>
      </c>
      <c r="D456" s="2" t="s">
        <v>680</v>
      </c>
      <c r="E456" s="2">
        <v>0</v>
      </c>
      <c r="G456" s="2">
        <v>0</v>
      </c>
      <c r="H456" s="2">
        <v>0</v>
      </c>
      <c r="I456" s="2">
        <v>0</v>
      </c>
      <c r="J456" s="2">
        <v>0</v>
      </c>
      <c r="K456" s="2">
        <v>0</v>
      </c>
      <c r="L456" s="2">
        <v>0</v>
      </c>
      <c r="M456" s="2">
        <v>0</v>
      </c>
      <c r="N456" s="2">
        <v>0</v>
      </c>
      <c r="O456" s="2">
        <v>0</v>
      </c>
      <c r="P456" s="2">
        <v>0</v>
      </c>
      <c r="Q456" s="2">
        <v>0</v>
      </c>
      <c r="R456" s="2">
        <v>0</v>
      </c>
      <c r="S456" s="2"/>
      <c r="T456" s="2">
        <v>0</v>
      </c>
      <c r="U456" s="2">
        <v>0</v>
      </c>
      <c r="V456" s="2">
        <v>0</v>
      </c>
      <c r="W456" s="7">
        <v>0</v>
      </c>
      <c r="X456" s="7">
        <v>0</v>
      </c>
      <c r="Y456" s="7">
        <v>0</v>
      </c>
      <c r="AB456" s="7"/>
      <c r="AC456" s="7"/>
      <c r="AD456" s="7"/>
      <c r="AE456" s="7"/>
      <c r="AF456" s="7"/>
      <c r="AG456" s="7"/>
      <c r="AH456" s="7"/>
      <c r="AI456" s="7">
        <v>0</v>
      </c>
    </row>
    <row r="457" spans="1:35">
      <c r="A457" s="5">
        <v>2021</v>
      </c>
      <c r="B457" s="2" t="s">
        <v>725</v>
      </c>
      <c r="C457" s="2" t="s">
        <v>743</v>
      </c>
      <c r="D457" s="2" t="s">
        <v>680</v>
      </c>
      <c r="E457" s="2">
        <v>0</v>
      </c>
      <c r="G457" s="2">
        <v>0</v>
      </c>
      <c r="H457" s="2">
        <v>0</v>
      </c>
      <c r="I457" s="2">
        <v>0</v>
      </c>
      <c r="J457" s="2">
        <v>0</v>
      </c>
      <c r="K457" s="2">
        <v>0</v>
      </c>
      <c r="L457" s="2">
        <v>0</v>
      </c>
      <c r="M457" s="2">
        <v>0</v>
      </c>
      <c r="N457" s="2">
        <v>0</v>
      </c>
      <c r="O457" s="2">
        <v>0</v>
      </c>
      <c r="P457" s="2">
        <v>0</v>
      </c>
      <c r="Q457" s="2">
        <v>0</v>
      </c>
      <c r="R457" s="2">
        <v>0</v>
      </c>
      <c r="S457" s="2"/>
      <c r="T457" s="2">
        <v>0</v>
      </c>
      <c r="U457" s="2">
        <v>0</v>
      </c>
      <c r="V457" s="2">
        <v>0</v>
      </c>
      <c r="W457" s="7">
        <v>0</v>
      </c>
      <c r="X457" s="7">
        <v>0</v>
      </c>
      <c r="Y457" s="7">
        <v>0</v>
      </c>
      <c r="AB457" s="7"/>
      <c r="AC457" s="7"/>
      <c r="AD457" s="7"/>
      <c r="AE457" s="7"/>
      <c r="AF457" s="7"/>
      <c r="AG457" s="7"/>
      <c r="AH457" s="7"/>
      <c r="AI457" s="7">
        <v>0</v>
      </c>
    </row>
    <row r="458" spans="1:35">
      <c r="A458" s="5">
        <v>2021</v>
      </c>
      <c r="B458" s="2" t="s">
        <v>725</v>
      </c>
      <c r="C458" s="2" t="s">
        <v>744</v>
      </c>
      <c r="D458" s="2" t="s">
        <v>680</v>
      </c>
      <c r="E458" s="2">
        <v>0</v>
      </c>
      <c r="G458" s="2">
        <v>0</v>
      </c>
      <c r="H458" s="2">
        <v>0</v>
      </c>
      <c r="I458" s="2">
        <v>0</v>
      </c>
      <c r="J458" s="2">
        <v>0</v>
      </c>
      <c r="K458" s="2">
        <v>0</v>
      </c>
      <c r="L458" s="2">
        <v>0</v>
      </c>
      <c r="M458" s="2">
        <v>0</v>
      </c>
      <c r="N458" s="2">
        <v>0</v>
      </c>
      <c r="O458" s="2">
        <v>0</v>
      </c>
      <c r="P458" s="2">
        <v>0</v>
      </c>
      <c r="Q458" s="2">
        <v>0</v>
      </c>
      <c r="R458" s="2">
        <v>0</v>
      </c>
      <c r="S458" s="2"/>
      <c r="T458" s="2">
        <v>0</v>
      </c>
      <c r="U458" s="2">
        <v>0</v>
      </c>
      <c r="V458" s="2">
        <v>0</v>
      </c>
      <c r="W458" s="7">
        <v>0</v>
      </c>
      <c r="X458" s="7">
        <v>0</v>
      </c>
      <c r="Y458" s="7">
        <v>0</v>
      </c>
      <c r="AB458" s="7"/>
      <c r="AC458" s="7"/>
      <c r="AD458" s="7"/>
      <c r="AE458" s="7"/>
      <c r="AF458" s="7"/>
      <c r="AG458" s="7"/>
      <c r="AH458" s="7"/>
      <c r="AI458" s="7">
        <v>0</v>
      </c>
    </row>
    <row r="459" spans="1:35">
      <c r="A459" s="5">
        <v>2021</v>
      </c>
      <c r="B459" s="2" t="s">
        <v>755</v>
      </c>
      <c r="C459" s="2" t="s">
        <v>745</v>
      </c>
      <c r="D459" s="2" t="s">
        <v>680</v>
      </c>
      <c r="E459" s="2">
        <v>0</v>
      </c>
      <c r="G459" s="2">
        <v>0</v>
      </c>
      <c r="H459" s="2">
        <v>0</v>
      </c>
      <c r="I459" s="2">
        <v>0</v>
      </c>
      <c r="J459" s="2">
        <v>0</v>
      </c>
      <c r="K459" s="2">
        <v>0</v>
      </c>
      <c r="L459" s="2">
        <v>0</v>
      </c>
      <c r="M459" s="2">
        <v>0</v>
      </c>
      <c r="N459" s="2">
        <v>0</v>
      </c>
      <c r="O459" s="2">
        <v>0</v>
      </c>
      <c r="P459" s="2">
        <v>0</v>
      </c>
      <c r="Q459" s="2">
        <v>0</v>
      </c>
      <c r="R459" s="2">
        <v>0</v>
      </c>
      <c r="S459" s="2"/>
      <c r="T459" s="2">
        <v>0</v>
      </c>
      <c r="U459" s="2">
        <v>0</v>
      </c>
      <c r="V459" s="2">
        <v>0</v>
      </c>
      <c r="W459" s="7">
        <v>0</v>
      </c>
      <c r="X459" s="7">
        <v>0</v>
      </c>
      <c r="Y459" s="7">
        <v>0</v>
      </c>
      <c r="AB459" s="7"/>
      <c r="AC459" s="7"/>
      <c r="AD459" s="7"/>
      <c r="AE459" s="7"/>
      <c r="AF459" s="7"/>
      <c r="AG459" s="7"/>
      <c r="AH459" s="7"/>
      <c r="AI459" s="7">
        <v>0</v>
      </c>
    </row>
    <row r="460" spans="1:35">
      <c r="A460" s="5">
        <v>2021</v>
      </c>
      <c r="B460" s="2" t="s">
        <v>755</v>
      </c>
      <c r="C460" s="2" t="s">
        <v>746</v>
      </c>
      <c r="D460" s="2" t="s">
        <v>680</v>
      </c>
      <c r="E460" s="2">
        <v>0</v>
      </c>
      <c r="G460" s="2">
        <v>0</v>
      </c>
      <c r="H460" s="2">
        <v>0</v>
      </c>
      <c r="I460" s="2">
        <v>0</v>
      </c>
      <c r="J460" s="2">
        <v>0</v>
      </c>
      <c r="K460" s="2">
        <v>0</v>
      </c>
      <c r="L460" s="2">
        <v>0</v>
      </c>
      <c r="M460" s="2">
        <v>0</v>
      </c>
      <c r="N460" s="2">
        <v>0</v>
      </c>
      <c r="O460" s="2">
        <v>0</v>
      </c>
      <c r="P460" s="2">
        <v>0</v>
      </c>
      <c r="Q460" s="2">
        <v>0</v>
      </c>
      <c r="R460" s="2">
        <v>0</v>
      </c>
      <c r="S460" s="2"/>
      <c r="T460" s="2">
        <v>0</v>
      </c>
      <c r="U460" s="2">
        <v>0</v>
      </c>
      <c r="V460" s="2">
        <v>0</v>
      </c>
      <c r="W460" s="7">
        <v>0</v>
      </c>
      <c r="X460" s="7">
        <v>0</v>
      </c>
      <c r="Y460" s="7">
        <v>0</v>
      </c>
      <c r="AB460" s="7"/>
      <c r="AC460" s="7"/>
      <c r="AD460" s="7"/>
      <c r="AE460" s="7"/>
      <c r="AF460" s="7"/>
      <c r="AG460" s="7"/>
      <c r="AH460" s="7"/>
      <c r="AI460" s="7">
        <v>0</v>
      </c>
    </row>
    <row r="461" spans="1:35">
      <c r="A461" s="5">
        <v>2021</v>
      </c>
      <c r="B461" s="2" t="s">
        <v>755</v>
      </c>
      <c r="C461" s="2" t="s">
        <v>747</v>
      </c>
      <c r="D461" s="2" t="s">
        <v>680</v>
      </c>
      <c r="E461" s="2">
        <v>0</v>
      </c>
      <c r="G461" s="2">
        <v>0</v>
      </c>
      <c r="H461" s="2">
        <v>0</v>
      </c>
      <c r="I461" s="2">
        <v>0</v>
      </c>
      <c r="J461" s="2">
        <v>0</v>
      </c>
      <c r="K461" s="2">
        <v>0</v>
      </c>
      <c r="L461" s="2">
        <v>0</v>
      </c>
      <c r="M461" s="2">
        <v>0</v>
      </c>
      <c r="N461" s="2">
        <v>0</v>
      </c>
      <c r="O461" s="2">
        <v>0</v>
      </c>
      <c r="P461" s="2">
        <v>0</v>
      </c>
      <c r="Q461" s="2">
        <v>0</v>
      </c>
      <c r="R461" s="2">
        <v>0</v>
      </c>
      <c r="S461" s="2"/>
      <c r="T461" s="2">
        <v>0</v>
      </c>
      <c r="U461" s="2">
        <v>0</v>
      </c>
      <c r="V461" s="2">
        <v>0</v>
      </c>
      <c r="W461" s="7">
        <v>0</v>
      </c>
      <c r="X461" s="7">
        <v>0</v>
      </c>
      <c r="Y461" s="7">
        <v>0</v>
      </c>
      <c r="AB461" s="7"/>
      <c r="AC461" s="7"/>
      <c r="AD461" s="7"/>
      <c r="AE461" s="7"/>
      <c r="AF461" s="7"/>
      <c r="AG461" s="7"/>
      <c r="AH461" s="7"/>
      <c r="AI461" s="7">
        <v>0</v>
      </c>
    </row>
    <row r="462" spans="1:35">
      <c r="A462" s="5">
        <v>2021</v>
      </c>
      <c r="B462" s="2" t="s">
        <v>755</v>
      </c>
      <c r="C462" s="2" t="s">
        <v>748</v>
      </c>
      <c r="D462" s="2" t="s">
        <v>680</v>
      </c>
      <c r="E462" s="2">
        <v>0</v>
      </c>
      <c r="G462" s="2">
        <v>0</v>
      </c>
      <c r="H462" s="2">
        <v>0</v>
      </c>
      <c r="I462" s="2">
        <v>0</v>
      </c>
      <c r="J462" s="2">
        <v>0</v>
      </c>
      <c r="K462" s="2">
        <v>0</v>
      </c>
      <c r="L462" s="2">
        <v>0</v>
      </c>
      <c r="M462" s="2">
        <v>0</v>
      </c>
      <c r="N462" s="2">
        <v>0</v>
      </c>
      <c r="O462" s="2">
        <v>0</v>
      </c>
      <c r="P462" s="2">
        <v>0</v>
      </c>
      <c r="Q462" s="2">
        <v>0</v>
      </c>
      <c r="R462" s="2">
        <v>0</v>
      </c>
      <c r="S462" s="2"/>
      <c r="T462" s="2">
        <v>0</v>
      </c>
      <c r="U462" s="2">
        <v>0</v>
      </c>
      <c r="V462" s="2">
        <v>0</v>
      </c>
      <c r="W462" s="7">
        <v>0</v>
      </c>
      <c r="X462" s="7">
        <v>0</v>
      </c>
      <c r="Y462" s="7">
        <v>0</v>
      </c>
      <c r="AB462" s="7"/>
      <c r="AC462" s="7"/>
      <c r="AD462" s="7"/>
      <c r="AE462" s="7"/>
      <c r="AF462" s="7"/>
      <c r="AG462" s="7"/>
      <c r="AH462" s="7"/>
      <c r="AI462" s="7">
        <v>0</v>
      </c>
    </row>
    <row r="463" spans="1:35">
      <c r="A463" s="5">
        <v>2021</v>
      </c>
      <c r="B463" s="2" t="s">
        <v>755</v>
      </c>
      <c r="C463" s="2" t="s">
        <v>749</v>
      </c>
      <c r="D463" s="2" t="s">
        <v>680</v>
      </c>
      <c r="E463" s="2">
        <v>0</v>
      </c>
      <c r="G463" s="2">
        <v>0</v>
      </c>
      <c r="H463" s="2">
        <v>0</v>
      </c>
      <c r="I463" s="2">
        <v>0</v>
      </c>
      <c r="J463" s="2">
        <v>0</v>
      </c>
      <c r="K463" s="2">
        <v>0</v>
      </c>
      <c r="L463" s="2">
        <v>0</v>
      </c>
      <c r="M463" s="2">
        <v>0</v>
      </c>
      <c r="N463" s="2">
        <v>0</v>
      </c>
      <c r="O463" s="2">
        <v>0</v>
      </c>
      <c r="P463" s="2">
        <v>0</v>
      </c>
      <c r="Q463" s="2">
        <v>0</v>
      </c>
      <c r="R463" s="2">
        <v>0</v>
      </c>
      <c r="S463" s="2"/>
      <c r="T463" s="2">
        <v>0</v>
      </c>
      <c r="U463" s="2">
        <v>0</v>
      </c>
      <c r="V463" s="2">
        <v>0</v>
      </c>
      <c r="W463" s="7">
        <v>0</v>
      </c>
      <c r="X463" s="7">
        <v>0</v>
      </c>
      <c r="Y463" s="7">
        <v>0</v>
      </c>
      <c r="AB463" s="7"/>
      <c r="AC463" s="7"/>
      <c r="AD463" s="7"/>
      <c r="AE463" s="7"/>
      <c r="AF463" s="7"/>
      <c r="AG463" s="7"/>
      <c r="AH463" s="7"/>
      <c r="AI463" s="7">
        <v>0</v>
      </c>
    </row>
    <row r="464" spans="1:35">
      <c r="A464" s="5">
        <v>2021</v>
      </c>
      <c r="B464" s="2" t="s">
        <v>755</v>
      </c>
      <c r="C464" s="2" t="s">
        <v>750</v>
      </c>
      <c r="D464" s="2" t="s">
        <v>680</v>
      </c>
      <c r="E464" s="2">
        <v>0</v>
      </c>
      <c r="G464" s="2">
        <v>0</v>
      </c>
      <c r="H464" s="2">
        <v>0</v>
      </c>
      <c r="I464" s="2">
        <v>0</v>
      </c>
      <c r="J464" s="2">
        <v>0</v>
      </c>
      <c r="K464" s="2">
        <v>0</v>
      </c>
      <c r="L464" s="2">
        <v>0</v>
      </c>
      <c r="M464" s="2">
        <v>0</v>
      </c>
      <c r="N464" s="2">
        <v>0</v>
      </c>
      <c r="O464" s="2">
        <v>0</v>
      </c>
      <c r="P464" s="2">
        <v>0</v>
      </c>
      <c r="Q464" s="2">
        <v>0</v>
      </c>
      <c r="R464" s="2">
        <v>0</v>
      </c>
      <c r="S464" s="2"/>
      <c r="T464" s="2">
        <v>0</v>
      </c>
      <c r="U464" s="2">
        <v>0</v>
      </c>
      <c r="V464" s="2">
        <v>0</v>
      </c>
      <c r="W464" s="7">
        <v>0</v>
      </c>
      <c r="X464" s="7">
        <v>0</v>
      </c>
      <c r="Y464" s="7">
        <v>0</v>
      </c>
      <c r="AB464" s="7"/>
      <c r="AC464" s="7"/>
      <c r="AD464" s="7"/>
      <c r="AE464" s="7"/>
      <c r="AF464" s="7"/>
      <c r="AG464" s="7"/>
      <c r="AH464" s="7"/>
      <c r="AI464" s="7">
        <v>0</v>
      </c>
    </row>
    <row r="465" spans="1:35">
      <c r="A465" s="5">
        <v>2021</v>
      </c>
      <c r="B465" s="2" t="s">
        <v>755</v>
      </c>
      <c r="C465" s="2" t="s">
        <v>751</v>
      </c>
      <c r="D465" s="2" t="s">
        <v>680</v>
      </c>
      <c r="E465" s="2">
        <v>0</v>
      </c>
      <c r="G465" s="2">
        <v>0</v>
      </c>
      <c r="H465" s="2">
        <v>0</v>
      </c>
      <c r="I465" s="2">
        <v>0</v>
      </c>
      <c r="J465" s="2">
        <v>0</v>
      </c>
      <c r="K465" s="2">
        <v>0</v>
      </c>
      <c r="L465" s="2">
        <v>0</v>
      </c>
      <c r="M465" s="2">
        <v>0</v>
      </c>
      <c r="N465" s="2">
        <v>0</v>
      </c>
      <c r="O465" s="2">
        <v>0</v>
      </c>
      <c r="P465" s="2">
        <v>0</v>
      </c>
      <c r="Q465" s="2">
        <v>0</v>
      </c>
      <c r="R465" s="2">
        <v>0</v>
      </c>
      <c r="S465" s="2"/>
      <c r="T465" s="2">
        <v>0</v>
      </c>
      <c r="U465" s="2">
        <v>0</v>
      </c>
      <c r="V465" s="2">
        <v>0</v>
      </c>
      <c r="W465" s="7">
        <v>0</v>
      </c>
      <c r="X465" s="7">
        <v>0</v>
      </c>
      <c r="Y465" s="7">
        <v>0</v>
      </c>
      <c r="AB465" s="7"/>
      <c r="AC465" s="7"/>
      <c r="AD465" s="7"/>
      <c r="AE465" s="7"/>
      <c r="AF465" s="7"/>
      <c r="AG465" s="7"/>
      <c r="AH465" s="7"/>
      <c r="AI465" s="7">
        <v>0</v>
      </c>
    </row>
    <row r="466" spans="1:35">
      <c r="A466" s="5">
        <v>2021</v>
      </c>
      <c r="B466" s="2" t="s">
        <v>724</v>
      </c>
      <c r="C466" s="2" t="s">
        <v>726</v>
      </c>
      <c r="D466" s="2" t="s">
        <v>678</v>
      </c>
      <c r="E466" s="2">
        <v>0</v>
      </c>
      <c r="F466" s="2">
        <v>2000194</v>
      </c>
      <c r="G466" s="2">
        <v>0</v>
      </c>
      <c r="H466" s="2">
        <v>538183</v>
      </c>
      <c r="I466" s="2">
        <v>0</v>
      </c>
      <c r="J466" s="2">
        <v>0</v>
      </c>
      <c r="K466" s="2">
        <v>0</v>
      </c>
      <c r="L466" s="2">
        <v>0</v>
      </c>
      <c r="M466" s="2">
        <v>0</v>
      </c>
      <c r="N466" s="2">
        <v>0</v>
      </c>
      <c r="O466" s="2">
        <v>0</v>
      </c>
      <c r="P466" s="2">
        <v>0</v>
      </c>
      <c r="Q466" s="2">
        <v>0</v>
      </c>
      <c r="R466" s="2">
        <v>0</v>
      </c>
      <c r="S466" s="2"/>
      <c r="T466" s="2">
        <v>0</v>
      </c>
      <c r="U466" s="2">
        <v>0</v>
      </c>
      <c r="V466" s="2">
        <v>0</v>
      </c>
      <c r="W466" s="7">
        <v>9607</v>
      </c>
      <c r="X466" s="7">
        <v>9.49</v>
      </c>
      <c r="Y466" s="7">
        <v>69.47</v>
      </c>
      <c r="AB466" s="7"/>
      <c r="AC466" s="7"/>
      <c r="AD466" s="7"/>
      <c r="AE466" s="7"/>
      <c r="AF466" s="7"/>
      <c r="AG466" s="7"/>
      <c r="AH466" s="7"/>
      <c r="AI466" s="7">
        <v>0</v>
      </c>
    </row>
    <row r="467" spans="1:35">
      <c r="A467" s="5">
        <v>2021</v>
      </c>
      <c r="B467" s="2" t="s">
        <v>724</v>
      </c>
      <c r="C467" s="2" t="s">
        <v>727</v>
      </c>
      <c r="D467" s="2" t="s">
        <v>678</v>
      </c>
      <c r="E467" s="2">
        <v>0</v>
      </c>
      <c r="F467" s="2">
        <v>7500730</v>
      </c>
      <c r="G467" s="2">
        <v>0</v>
      </c>
      <c r="H467" s="2">
        <v>928487</v>
      </c>
      <c r="I467" s="2">
        <v>0</v>
      </c>
      <c r="J467" s="2">
        <v>0</v>
      </c>
      <c r="K467" s="2">
        <v>0</v>
      </c>
      <c r="L467" s="2">
        <v>0</v>
      </c>
      <c r="M467" s="2">
        <v>0</v>
      </c>
      <c r="N467" s="2">
        <v>0</v>
      </c>
      <c r="O467" s="2">
        <v>0</v>
      </c>
      <c r="P467" s="2">
        <v>0</v>
      </c>
      <c r="Q467" s="2">
        <v>0</v>
      </c>
      <c r="R467" s="2">
        <v>0</v>
      </c>
      <c r="S467" s="2"/>
      <c r="T467" s="2">
        <v>0</v>
      </c>
      <c r="U467" s="2">
        <v>0</v>
      </c>
      <c r="V467" s="2">
        <v>0</v>
      </c>
      <c r="W467" s="7">
        <v>9989</v>
      </c>
      <c r="X467" s="7">
        <v>7.87</v>
      </c>
      <c r="Y467" s="7">
        <v>67.97</v>
      </c>
      <c r="AB467" s="7"/>
      <c r="AC467" s="7"/>
      <c r="AD467" s="7"/>
      <c r="AE467" s="7"/>
      <c r="AF467" s="7"/>
      <c r="AG467" s="7"/>
      <c r="AH467" s="7"/>
      <c r="AI467" s="7">
        <v>0</v>
      </c>
    </row>
    <row r="468" spans="1:35">
      <c r="A468" s="5">
        <v>2021</v>
      </c>
      <c r="B468" s="2" t="s">
        <v>724</v>
      </c>
      <c r="C468" s="2" t="s">
        <v>728</v>
      </c>
      <c r="D468" s="2" t="s">
        <v>678</v>
      </c>
      <c r="E468" s="2">
        <v>0</v>
      </c>
      <c r="G468" s="2">
        <v>0</v>
      </c>
      <c r="H468" s="2">
        <v>538183</v>
      </c>
      <c r="I468" s="2">
        <v>0</v>
      </c>
      <c r="J468" s="2">
        <v>0</v>
      </c>
      <c r="K468" s="2">
        <v>0</v>
      </c>
      <c r="L468" s="2">
        <v>0</v>
      </c>
      <c r="M468" s="2">
        <v>0</v>
      </c>
      <c r="N468" s="2">
        <v>0</v>
      </c>
      <c r="O468" s="2">
        <v>0</v>
      </c>
      <c r="P468" s="2">
        <v>0</v>
      </c>
      <c r="Q468" s="2">
        <v>0</v>
      </c>
      <c r="R468" s="2">
        <v>0</v>
      </c>
      <c r="S468" s="2"/>
      <c r="T468" s="2">
        <v>0</v>
      </c>
      <c r="U468" s="2">
        <v>0</v>
      </c>
      <c r="V468" s="2">
        <v>0</v>
      </c>
      <c r="W468" s="7">
        <v>7545</v>
      </c>
      <c r="X468" s="7">
        <v>1.62</v>
      </c>
      <c r="Y468" s="7">
        <v>84.14</v>
      </c>
      <c r="AB468" s="7"/>
      <c r="AC468" s="7"/>
      <c r="AD468" s="7"/>
      <c r="AE468" s="7"/>
      <c r="AF468" s="7"/>
      <c r="AG468" s="7"/>
      <c r="AH468" s="7"/>
      <c r="AI468" s="7">
        <v>0</v>
      </c>
    </row>
    <row r="469" spans="1:35">
      <c r="A469" s="5">
        <v>2021</v>
      </c>
      <c r="B469" s="2" t="s">
        <v>724</v>
      </c>
      <c r="C469" s="2" t="s">
        <v>729</v>
      </c>
      <c r="D469" s="2" t="s">
        <v>678</v>
      </c>
      <c r="E469" s="2">
        <v>0</v>
      </c>
      <c r="G469" s="2">
        <v>0</v>
      </c>
      <c r="H469" s="2">
        <v>928487</v>
      </c>
      <c r="I469" s="2">
        <v>0</v>
      </c>
      <c r="J469" s="2">
        <v>0</v>
      </c>
      <c r="K469" s="2">
        <v>0</v>
      </c>
      <c r="L469" s="2">
        <v>0</v>
      </c>
      <c r="M469" s="2">
        <v>0</v>
      </c>
      <c r="N469" s="2">
        <v>0</v>
      </c>
      <c r="O469" s="2">
        <v>0</v>
      </c>
      <c r="P469" s="2">
        <v>0</v>
      </c>
      <c r="Q469" s="2">
        <v>0</v>
      </c>
      <c r="R469" s="2">
        <v>0</v>
      </c>
      <c r="S469" s="2"/>
      <c r="T469" s="2">
        <v>0</v>
      </c>
      <c r="U469" s="2">
        <v>0</v>
      </c>
      <c r="V469" s="2">
        <v>0</v>
      </c>
      <c r="W469" s="7">
        <v>10201</v>
      </c>
      <c r="X469" s="7">
        <v>2.19</v>
      </c>
      <c r="Y469" s="7">
        <v>70.69</v>
      </c>
      <c r="AB469" s="7"/>
      <c r="AC469" s="7"/>
      <c r="AD469" s="7"/>
      <c r="AE469" s="7"/>
      <c r="AF469" s="7"/>
      <c r="AG469" s="7"/>
      <c r="AH469" s="7"/>
      <c r="AI469" s="7">
        <v>0</v>
      </c>
    </row>
    <row r="470" spans="1:35">
      <c r="A470" s="5">
        <v>2021</v>
      </c>
      <c r="B470" s="2" t="s">
        <v>724</v>
      </c>
      <c r="C470" s="2" t="s">
        <v>730</v>
      </c>
      <c r="D470" s="2" t="s">
        <v>678</v>
      </c>
      <c r="E470" s="2">
        <v>0</v>
      </c>
      <c r="G470" s="2">
        <v>0</v>
      </c>
      <c r="H470" s="2">
        <v>538183</v>
      </c>
      <c r="I470" s="2">
        <v>0</v>
      </c>
      <c r="J470" s="2">
        <v>0</v>
      </c>
      <c r="K470" s="2">
        <v>0</v>
      </c>
      <c r="L470" s="2">
        <v>0</v>
      </c>
      <c r="M470" s="2">
        <v>0</v>
      </c>
      <c r="N470" s="2">
        <v>0</v>
      </c>
      <c r="O470" s="2">
        <v>0</v>
      </c>
      <c r="P470" s="2">
        <v>0</v>
      </c>
      <c r="Q470" s="2">
        <v>0</v>
      </c>
      <c r="R470" s="2">
        <v>0</v>
      </c>
      <c r="S470" s="2"/>
      <c r="T470" s="2">
        <v>0</v>
      </c>
      <c r="U470" s="2">
        <v>0</v>
      </c>
      <c r="V470" s="2">
        <v>0</v>
      </c>
      <c r="W470" s="7">
        <v>11400</v>
      </c>
      <c r="X470" s="7">
        <v>5.37</v>
      </c>
      <c r="Y470" s="7">
        <v>64.77</v>
      </c>
      <c r="AB470" s="7"/>
      <c r="AC470" s="7"/>
      <c r="AD470" s="7"/>
      <c r="AE470" s="7"/>
      <c r="AF470" s="7"/>
      <c r="AG470" s="7"/>
      <c r="AH470" s="7"/>
      <c r="AI470" s="7">
        <v>0</v>
      </c>
    </row>
    <row r="471" spans="1:35">
      <c r="A471" s="5">
        <v>2021</v>
      </c>
      <c r="B471" s="2" t="s">
        <v>724</v>
      </c>
      <c r="C471" s="2" t="s">
        <v>731</v>
      </c>
      <c r="D471" s="2" t="s">
        <v>678</v>
      </c>
      <c r="E471" s="2">
        <v>0</v>
      </c>
      <c r="F471" s="2">
        <v>5500535</v>
      </c>
      <c r="G471" s="2">
        <v>0</v>
      </c>
      <c r="H471" s="2">
        <v>538183</v>
      </c>
      <c r="I471" s="2">
        <v>0</v>
      </c>
      <c r="J471" s="2">
        <v>0</v>
      </c>
      <c r="K471" s="2">
        <v>0</v>
      </c>
      <c r="L471" s="2">
        <v>0</v>
      </c>
      <c r="M471" s="2">
        <v>0</v>
      </c>
      <c r="N471" s="2">
        <v>0</v>
      </c>
      <c r="O471" s="2">
        <v>0</v>
      </c>
      <c r="P471" s="2">
        <v>0</v>
      </c>
      <c r="Q471" s="2">
        <v>0</v>
      </c>
      <c r="R471" s="2">
        <v>0</v>
      </c>
      <c r="S471" s="2"/>
      <c r="T471" s="2">
        <v>0</v>
      </c>
      <c r="U471" s="2">
        <v>0</v>
      </c>
      <c r="V471" s="2">
        <v>0</v>
      </c>
      <c r="W471" s="7">
        <v>8856</v>
      </c>
      <c r="X471" s="7">
        <v>3.05</v>
      </c>
      <c r="Y471" s="7">
        <v>73.09</v>
      </c>
      <c r="AB471" s="7"/>
      <c r="AC471" s="7"/>
      <c r="AD471" s="7"/>
      <c r="AE471" s="7"/>
      <c r="AF471" s="7"/>
      <c r="AG471" s="7"/>
      <c r="AH471" s="7"/>
      <c r="AI471" s="7">
        <v>0</v>
      </c>
    </row>
    <row r="472" spans="1:35">
      <c r="A472" s="5">
        <v>2021</v>
      </c>
      <c r="B472" s="2" t="s">
        <v>724</v>
      </c>
      <c r="C472" s="2" t="s">
        <v>732</v>
      </c>
      <c r="D472" s="2" t="s">
        <v>678</v>
      </c>
      <c r="E472" s="2">
        <v>0</v>
      </c>
      <c r="F472" s="2">
        <v>1000097</v>
      </c>
      <c r="G472" s="2">
        <v>0</v>
      </c>
      <c r="H472" s="2">
        <v>538183</v>
      </c>
      <c r="I472" s="2">
        <v>0</v>
      </c>
      <c r="J472" s="2">
        <v>0</v>
      </c>
      <c r="K472" s="2">
        <v>0</v>
      </c>
      <c r="L472" s="2">
        <v>0</v>
      </c>
      <c r="M472" s="2">
        <v>0</v>
      </c>
      <c r="N472" s="2">
        <v>0</v>
      </c>
      <c r="O472" s="2">
        <v>0</v>
      </c>
      <c r="P472" s="2">
        <v>0</v>
      </c>
      <c r="Q472" s="2">
        <v>0</v>
      </c>
      <c r="R472" s="2">
        <v>0</v>
      </c>
      <c r="S472" s="2"/>
      <c r="T472" s="2">
        <v>0</v>
      </c>
      <c r="U472" s="2">
        <v>0</v>
      </c>
      <c r="V472" s="2">
        <v>0</v>
      </c>
      <c r="W472" s="7">
        <v>6377</v>
      </c>
      <c r="X472" s="7">
        <v>0</v>
      </c>
      <c r="Y472" s="7">
        <v>89.26</v>
      </c>
      <c r="AB472" s="7"/>
      <c r="AC472" s="7"/>
      <c r="AD472" s="7"/>
      <c r="AE472" s="7"/>
      <c r="AF472" s="7"/>
      <c r="AG472" s="7"/>
      <c r="AH472" s="7"/>
      <c r="AI472" s="7">
        <v>0</v>
      </c>
    </row>
    <row r="473" spans="1:35">
      <c r="A473" s="5">
        <v>2021</v>
      </c>
      <c r="B473" s="2" t="s">
        <v>724</v>
      </c>
      <c r="C473" s="2" t="s">
        <v>733</v>
      </c>
      <c r="D473" s="2" t="s">
        <v>678</v>
      </c>
      <c r="E473" s="2">
        <v>0</v>
      </c>
      <c r="G473" s="2">
        <v>0</v>
      </c>
      <c r="H473" s="2">
        <v>538183</v>
      </c>
      <c r="I473" s="2">
        <v>0</v>
      </c>
      <c r="J473" s="2">
        <v>0</v>
      </c>
      <c r="K473" s="2">
        <v>0</v>
      </c>
      <c r="L473" s="2">
        <v>0</v>
      </c>
      <c r="M473" s="2">
        <v>0</v>
      </c>
      <c r="N473" s="2">
        <v>0</v>
      </c>
      <c r="O473" s="2">
        <v>0</v>
      </c>
      <c r="P473" s="2">
        <v>0</v>
      </c>
      <c r="Q473" s="2">
        <v>0</v>
      </c>
      <c r="R473" s="2">
        <v>0</v>
      </c>
      <c r="S473" s="2"/>
      <c r="T473" s="2">
        <v>0</v>
      </c>
      <c r="U473" s="2">
        <v>0</v>
      </c>
      <c r="V473" s="2">
        <v>0</v>
      </c>
      <c r="W473" s="7">
        <v>5289</v>
      </c>
      <c r="X473" s="7">
        <v>1.74</v>
      </c>
      <c r="Y473" s="7">
        <v>91.39</v>
      </c>
      <c r="AB473" s="7"/>
      <c r="AC473" s="7"/>
      <c r="AD473" s="7"/>
      <c r="AE473" s="7"/>
      <c r="AF473" s="7"/>
      <c r="AG473" s="7"/>
      <c r="AH473" s="7"/>
      <c r="AI473" s="7">
        <v>0</v>
      </c>
    </row>
    <row r="474" spans="1:35">
      <c r="A474" s="5">
        <v>2021</v>
      </c>
      <c r="B474" s="2" t="s">
        <v>754</v>
      </c>
      <c r="C474" s="2" t="s">
        <v>752</v>
      </c>
      <c r="D474" s="2" t="s">
        <v>678</v>
      </c>
      <c r="E474" s="2">
        <v>0</v>
      </c>
      <c r="G474" s="2">
        <v>0</v>
      </c>
      <c r="H474" s="2">
        <v>538183</v>
      </c>
      <c r="I474" s="2">
        <v>0</v>
      </c>
      <c r="J474" s="2">
        <v>0</v>
      </c>
      <c r="K474" s="2">
        <v>0</v>
      </c>
      <c r="L474" s="2">
        <v>0</v>
      </c>
      <c r="M474" s="2">
        <v>0</v>
      </c>
      <c r="N474" s="2">
        <v>0</v>
      </c>
      <c r="O474" s="2">
        <v>0</v>
      </c>
      <c r="P474" s="2">
        <v>0</v>
      </c>
      <c r="Q474" s="2">
        <v>0</v>
      </c>
      <c r="R474" s="2">
        <v>0</v>
      </c>
      <c r="S474" s="2"/>
      <c r="T474" s="2">
        <v>0</v>
      </c>
      <c r="U474" s="2">
        <v>0</v>
      </c>
      <c r="V474" s="2">
        <v>0</v>
      </c>
      <c r="W474" s="7">
        <v>7491</v>
      </c>
      <c r="X474" s="7">
        <v>2.4700000000000002</v>
      </c>
      <c r="Y474" s="7">
        <v>63.94</v>
      </c>
      <c r="AB474" s="7"/>
      <c r="AC474" s="7"/>
      <c r="AD474" s="7"/>
      <c r="AE474" s="7"/>
      <c r="AF474" s="7"/>
      <c r="AG474" s="7"/>
      <c r="AH474" s="7"/>
      <c r="AI474" s="7">
        <v>0</v>
      </c>
    </row>
    <row r="475" spans="1:35">
      <c r="A475" s="5">
        <v>2021</v>
      </c>
      <c r="B475" s="2" t="s">
        <v>754</v>
      </c>
      <c r="C475" s="2" t="s">
        <v>549</v>
      </c>
      <c r="D475" s="2" t="s">
        <v>678</v>
      </c>
      <c r="E475" s="2">
        <v>0</v>
      </c>
      <c r="G475" s="2">
        <v>0</v>
      </c>
      <c r="H475" s="2">
        <v>474433</v>
      </c>
      <c r="I475" s="2">
        <v>0</v>
      </c>
      <c r="J475" s="2">
        <v>0</v>
      </c>
      <c r="K475" s="2">
        <v>0</v>
      </c>
      <c r="L475" s="2">
        <v>0</v>
      </c>
      <c r="M475" s="2">
        <v>0</v>
      </c>
      <c r="N475" s="2">
        <v>0</v>
      </c>
      <c r="O475" s="2">
        <v>0</v>
      </c>
      <c r="P475" s="2">
        <v>0</v>
      </c>
      <c r="Q475" s="2">
        <v>0</v>
      </c>
      <c r="R475" s="2">
        <v>0</v>
      </c>
      <c r="S475" s="2"/>
      <c r="T475" s="2">
        <v>0</v>
      </c>
      <c r="U475" s="2">
        <v>0</v>
      </c>
      <c r="V475" s="2">
        <v>0</v>
      </c>
      <c r="W475" s="7">
        <v>14937</v>
      </c>
      <c r="X475" s="7">
        <v>11.67</v>
      </c>
      <c r="Y475" s="7">
        <v>63.75</v>
      </c>
      <c r="AB475" s="7"/>
      <c r="AC475" s="7"/>
      <c r="AD475" s="7"/>
      <c r="AE475" s="7"/>
      <c r="AF475" s="7"/>
      <c r="AG475" s="7"/>
      <c r="AH475" s="7"/>
      <c r="AI475" s="7">
        <v>0</v>
      </c>
    </row>
    <row r="476" spans="1:35">
      <c r="A476" s="5">
        <v>2021</v>
      </c>
      <c r="B476" s="2" t="s">
        <v>754</v>
      </c>
      <c r="C476" s="2" t="s">
        <v>734</v>
      </c>
      <c r="D476" s="2" t="s">
        <v>678</v>
      </c>
      <c r="E476" s="2">
        <v>0</v>
      </c>
      <c r="F476" s="2">
        <v>7500730</v>
      </c>
      <c r="G476" s="2">
        <v>0</v>
      </c>
      <c r="H476" s="2">
        <v>538183</v>
      </c>
      <c r="I476" s="2">
        <v>0</v>
      </c>
      <c r="J476" s="2">
        <v>0</v>
      </c>
      <c r="K476" s="2">
        <v>0</v>
      </c>
      <c r="L476" s="2">
        <v>0</v>
      </c>
      <c r="M476" s="2">
        <v>0</v>
      </c>
      <c r="N476" s="2">
        <v>0</v>
      </c>
      <c r="O476" s="2">
        <v>0</v>
      </c>
      <c r="P476" s="2">
        <v>0</v>
      </c>
      <c r="Q476" s="2">
        <v>0</v>
      </c>
      <c r="R476" s="2">
        <v>0</v>
      </c>
      <c r="S476" s="2"/>
      <c r="T476" s="2">
        <v>0</v>
      </c>
      <c r="U476" s="2">
        <v>0</v>
      </c>
      <c r="V476" s="2">
        <v>0</v>
      </c>
      <c r="W476" s="7">
        <v>6617</v>
      </c>
      <c r="X476" s="7">
        <v>3.5</v>
      </c>
      <c r="Y476" s="7">
        <v>68.569999999999993</v>
      </c>
      <c r="AB476" s="7"/>
      <c r="AC476" s="7"/>
      <c r="AD476" s="7"/>
      <c r="AE476" s="7"/>
      <c r="AF476" s="7"/>
      <c r="AG476" s="7"/>
      <c r="AH476" s="7"/>
      <c r="AI476" s="7">
        <v>0</v>
      </c>
    </row>
    <row r="477" spans="1:35">
      <c r="A477" s="5">
        <v>2021</v>
      </c>
      <c r="B477" s="2" t="s">
        <v>754</v>
      </c>
      <c r="C477" s="2" t="s">
        <v>735</v>
      </c>
      <c r="D477" s="2" t="s">
        <v>678</v>
      </c>
      <c r="E477" s="2">
        <v>0</v>
      </c>
      <c r="G477" s="2">
        <v>0</v>
      </c>
      <c r="H477" s="2">
        <v>538183</v>
      </c>
      <c r="I477" s="2">
        <v>0</v>
      </c>
      <c r="J477" s="2">
        <v>0</v>
      </c>
      <c r="K477" s="2">
        <v>0</v>
      </c>
      <c r="L477" s="2">
        <v>0</v>
      </c>
      <c r="M477" s="2">
        <v>0</v>
      </c>
      <c r="N477" s="2">
        <v>0</v>
      </c>
      <c r="O477" s="2">
        <v>0</v>
      </c>
      <c r="P477" s="2">
        <v>0</v>
      </c>
      <c r="Q477" s="2">
        <v>0</v>
      </c>
      <c r="R477" s="2">
        <v>0</v>
      </c>
      <c r="S477" s="2"/>
      <c r="T477" s="2">
        <v>0</v>
      </c>
      <c r="U477" s="2">
        <v>0</v>
      </c>
      <c r="V477" s="2">
        <v>0</v>
      </c>
      <c r="W477" s="7">
        <v>8926</v>
      </c>
      <c r="X477" s="7">
        <v>1.41</v>
      </c>
      <c r="Y477" s="7">
        <v>76.91</v>
      </c>
      <c r="AB477" s="7"/>
      <c r="AC477" s="7"/>
      <c r="AD477" s="7"/>
      <c r="AE477" s="7"/>
      <c r="AF477" s="7"/>
      <c r="AG477" s="7"/>
      <c r="AH477" s="7"/>
      <c r="AI477" s="7">
        <v>0</v>
      </c>
    </row>
    <row r="478" spans="1:35">
      <c r="A478" s="5">
        <v>2021</v>
      </c>
      <c r="B478" s="2" t="s">
        <v>754</v>
      </c>
      <c r="C478" s="2" t="s">
        <v>736</v>
      </c>
      <c r="D478" s="2" t="s">
        <v>678</v>
      </c>
      <c r="E478" s="2">
        <v>0</v>
      </c>
      <c r="G478" s="2">
        <v>0</v>
      </c>
      <c r="H478" s="2">
        <v>538183</v>
      </c>
      <c r="I478" s="2">
        <v>0</v>
      </c>
      <c r="J478" s="2">
        <v>0</v>
      </c>
      <c r="K478" s="2">
        <v>0</v>
      </c>
      <c r="L478" s="2">
        <v>0</v>
      </c>
      <c r="M478" s="2">
        <v>0</v>
      </c>
      <c r="N478" s="2">
        <v>0</v>
      </c>
      <c r="O478" s="2">
        <v>0</v>
      </c>
      <c r="P478" s="2">
        <v>0</v>
      </c>
      <c r="Q478" s="2">
        <v>0</v>
      </c>
      <c r="R478" s="2">
        <v>0</v>
      </c>
      <c r="S478" s="2"/>
      <c r="T478" s="2">
        <v>0</v>
      </c>
      <c r="U478" s="2">
        <v>0</v>
      </c>
      <c r="V478" s="2">
        <v>0</v>
      </c>
      <c r="W478" s="7">
        <v>4895</v>
      </c>
      <c r="X478" s="7">
        <v>2.25</v>
      </c>
      <c r="Y478" s="7">
        <v>85.47</v>
      </c>
      <c r="AB478" s="7"/>
      <c r="AC478" s="7"/>
      <c r="AD478" s="7"/>
      <c r="AE478" s="7"/>
      <c r="AF478" s="7"/>
      <c r="AG478" s="7"/>
      <c r="AH478" s="7"/>
      <c r="AI478" s="7">
        <v>0</v>
      </c>
    </row>
    <row r="479" spans="1:35">
      <c r="A479" s="5">
        <v>2021</v>
      </c>
      <c r="B479" s="2" t="s">
        <v>754</v>
      </c>
      <c r="C479" s="2" t="s">
        <v>753</v>
      </c>
      <c r="D479" s="2" t="s">
        <v>678</v>
      </c>
      <c r="E479" s="2">
        <v>0</v>
      </c>
      <c r="G479" s="2">
        <v>0</v>
      </c>
      <c r="H479" s="2">
        <v>538183</v>
      </c>
      <c r="I479" s="2">
        <v>0</v>
      </c>
      <c r="J479" s="2">
        <v>0</v>
      </c>
      <c r="K479" s="2">
        <v>0</v>
      </c>
      <c r="L479" s="2">
        <v>0</v>
      </c>
      <c r="M479" s="2">
        <v>0</v>
      </c>
      <c r="N479" s="2">
        <v>0</v>
      </c>
      <c r="O479" s="2">
        <v>0</v>
      </c>
      <c r="P479" s="2">
        <v>0</v>
      </c>
      <c r="Q479" s="2">
        <v>0</v>
      </c>
      <c r="R479" s="2">
        <v>0</v>
      </c>
      <c r="S479" s="2"/>
      <c r="T479" s="2">
        <v>0</v>
      </c>
      <c r="U479" s="2">
        <v>0</v>
      </c>
      <c r="V479" s="2">
        <v>0</v>
      </c>
      <c r="W479" s="7">
        <v>5429</v>
      </c>
      <c r="X479" s="7">
        <v>4.43</v>
      </c>
      <c r="Y479" s="7">
        <v>87.88</v>
      </c>
      <c r="AB479" s="7"/>
      <c r="AC479" s="7"/>
      <c r="AD479" s="7"/>
      <c r="AE479" s="7"/>
      <c r="AF479" s="7"/>
      <c r="AG479" s="7"/>
      <c r="AH479" s="7"/>
      <c r="AI479" s="7">
        <v>0</v>
      </c>
    </row>
    <row r="480" spans="1:35">
      <c r="A480" s="5">
        <v>2021</v>
      </c>
      <c r="B480" s="2" t="s">
        <v>754</v>
      </c>
      <c r="C480" s="2" t="s">
        <v>737</v>
      </c>
      <c r="D480" s="2" t="s">
        <v>678</v>
      </c>
      <c r="E480" s="2">
        <v>0</v>
      </c>
      <c r="F480" s="2">
        <v>6850852</v>
      </c>
      <c r="G480" s="2">
        <v>0</v>
      </c>
      <c r="H480" s="2">
        <v>538183</v>
      </c>
      <c r="I480" s="2">
        <v>0</v>
      </c>
      <c r="J480" s="2">
        <v>0</v>
      </c>
      <c r="K480" s="2">
        <v>0</v>
      </c>
      <c r="L480" s="2">
        <v>0</v>
      </c>
      <c r="M480" s="2">
        <v>0</v>
      </c>
      <c r="N480" s="2">
        <v>0</v>
      </c>
      <c r="O480" s="2">
        <v>0</v>
      </c>
      <c r="P480" s="2">
        <v>0</v>
      </c>
      <c r="Q480" s="2">
        <v>0</v>
      </c>
      <c r="R480" s="2">
        <v>0</v>
      </c>
      <c r="S480" s="2"/>
      <c r="T480" s="2">
        <v>0</v>
      </c>
      <c r="U480" s="2">
        <v>0</v>
      </c>
      <c r="V480" s="2">
        <v>0</v>
      </c>
      <c r="W480" s="7">
        <v>4841</v>
      </c>
      <c r="X480" s="7">
        <v>1.1200000000000001</v>
      </c>
      <c r="Y480" s="7">
        <v>90.61</v>
      </c>
      <c r="AB480" s="7"/>
      <c r="AC480" s="7"/>
      <c r="AD480" s="7"/>
      <c r="AE480" s="7"/>
      <c r="AF480" s="7"/>
      <c r="AG480" s="7"/>
      <c r="AH480" s="7"/>
      <c r="AI480" s="7">
        <v>0</v>
      </c>
    </row>
    <row r="481" spans="1:35">
      <c r="A481" s="5">
        <v>2021</v>
      </c>
      <c r="B481" s="2" t="s">
        <v>725</v>
      </c>
      <c r="C481" s="2" t="s">
        <v>738</v>
      </c>
      <c r="D481" s="2" t="s">
        <v>678</v>
      </c>
      <c r="E481" s="2">
        <v>0</v>
      </c>
      <c r="G481" s="2">
        <v>0</v>
      </c>
      <c r="H481" s="2">
        <v>538183</v>
      </c>
      <c r="I481" s="2">
        <v>0</v>
      </c>
      <c r="J481" s="2">
        <v>0</v>
      </c>
      <c r="K481" s="2">
        <v>0</v>
      </c>
      <c r="L481" s="2">
        <v>0</v>
      </c>
      <c r="M481" s="2">
        <v>0</v>
      </c>
      <c r="N481" s="2">
        <v>0</v>
      </c>
      <c r="O481" s="2">
        <v>0</v>
      </c>
      <c r="P481" s="2">
        <v>0</v>
      </c>
      <c r="Q481" s="2">
        <v>0</v>
      </c>
      <c r="R481" s="2">
        <v>0</v>
      </c>
      <c r="S481" s="2"/>
      <c r="T481" s="2">
        <v>0</v>
      </c>
      <c r="U481" s="2">
        <v>0</v>
      </c>
      <c r="V481" s="2">
        <v>0</v>
      </c>
      <c r="W481" s="7">
        <v>7864</v>
      </c>
      <c r="X481" s="7">
        <v>6.73</v>
      </c>
      <c r="Y481" s="7">
        <v>79.72</v>
      </c>
      <c r="AB481" s="7"/>
      <c r="AC481" s="7"/>
      <c r="AD481" s="7"/>
      <c r="AE481" s="7"/>
      <c r="AF481" s="7"/>
      <c r="AG481" s="7"/>
      <c r="AH481" s="7"/>
      <c r="AI481" s="7">
        <v>0</v>
      </c>
    </row>
    <row r="482" spans="1:35">
      <c r="A482" s="5">
        <v>2021</v>
      </c>
      <c r="B482" s="2" t="s">
        <v>725</v>
      </c>
      <c r="C482" s="2" t="s">
        <v>739</v>
      </c>
      <c r="D482" s="2" t="s">
        <v>678</v>
      </c>
      <c r="E482" s="2">
        <v>0</v>
      </c>
      <c r="G482" s="2">
        <v>0</v>
      </c>
      <c r="H482" s="2">
        <v>538183</v>
      </c>
      <c r="I482" s="2">
        <v>0</v>
      </c>
      <c r="J482" s="2">
        <v>0</v>
      </c>
      <c r="K482" s="2">
        <v>0</v>
      </c>
      <c r="L482" s="2">
        <v>0</v>
      </c>
      <c r="M482" s="2">
        <v>0</v>
      </c>
      <c r="N482" s="2">
        <v>0</v>
      </c>
      <c r="O482" s="2">
        <v>0</v>
      </c>
      <c r="P482" s="2">
        <v>0</v>
      </c>
      <c r="Q482" s="2">
        <v>0</v>
      </c>
      <c r="R482" s="2">
        <v>0</v>
      </c>
      <c r="S482" s="2"/>
      <c r="T482" s="2">
        <v>0</v>
      </c>
      <c r="U482" s="2">
        <v>0</v>
      </c>
      <c r="V482" s="2">
        <v>0</v>
      </c>
      <c r="W482" s="7">
        <v>6327</v>
      </c>
      <c r="X482" s="7">
        <v>4.1100000000000003</v>
      </c>
      <c r="Y482" s="7">
        <v>61.6</v>
      </c>
      <c r="AB482" s="7"/>
      <c r="AC482" s="7"/>
      <c r="AD482" s="7"/>
      <c r="AE482" s="7"/>
      <c r="AF482" s="7"/>
      <c r="AG482" s="7"/>
      <c r="AH482" s="7"/>
      <c r="AI482" s="7">
        <v>0</v>
      </c>
    </row>
    <row r="483" spans="1:35">
      <c r="A483" s="5">
        <v>2021</v>
      </c>
      <c r="B483" s="2" t="s">
        <v>725</v>
      </c>
      <c r="C483" s="2" t="s">
        <v>740</v>
      </c>
      <c r="D483" s="2" t="s">
        <v>678</v>
      </c>
      <c r="E483" s="2">
        <v>0</v>
      </c>
      <c r="G483" s="2">
        <v>0</v>
      </c>
      <c r="H483" s="2">
        <v>538183</v>
      </c>
      <c r="I483" s="2">
        <v>0</v>
      </c>
      <c r="J483" s="2">
        <v>0</v>
      </c>
      <c r="K483" s="2">
        <v>0</v>
      </c>
      <c r="L483" s="2">
        <v>0</v>
      </c>
      <c r="M483" s="2">
        <v>0</v>
      </c>
      <c r="N483" s="2">
        <v>0</v>
      </c>
      <c r="O483" s="2">
        <v>0</v>
      </c>
      <c r="P483" s="2">
        <v>0</v>
      </c>
      <c r="Q483" s="2">
        <v>0</v>
      </c>
      <c r="R483" s="2">
        <v>0</v>
      </c>
      <c r="S483" s="2"/>
      <c r="T483" s="2">
        <v>0</v>
      </c>
      <c r="U483" s="2">
        <v>0</v>
      </c>
      <c r="V483" s="2">
        <v>0</v>
      </c>
      <c r="W483" s="7">
        <v>5736</v>
      </c>
      <c r="X483" s="7">
        <v>0</v>
      </c>
      <c r="Y483" s="7">
        <v>81.16</v>
      </c>
      <c r="AB483" s="7"/>
      <c r="AC483" s="7"/>
      <c r="AD483" s="7"/>
      <c r="AE483" s="7"/>
      <c r="AF483" s="7"/>
      <c r="AG483" s="7"/>
      <c r="AH483" s="7"/>
      <c r="AI483" s="7">
        <v>0</v>
      </c>
    </row>
    <row r="484" spans="1:35">
      <c r="A484" s="5">
        <v>2021</v>
      </c>
      <c r="B484" s="2" t="s">
        <v>725</v>
      </c>
      <c r="C484" s="2" t="s">
        <v>741</v>
      </c>
      <c r="D484" s="2" t="s">
        <v>678</v>
      </c>
      <c r="E484" s="2">
        <v>0</v>
      </c>
      <c r="G484" s="2">
        <v>0</v>
      </c>
      <c r="H484" s="2">
        <v>538183</v>
      </c>
      <c r="I484" s="2">
        <v>0</v>
      </c>
      <c r="J484" s="2">
        <v>0</v>
      </c>
      <c r="K484" s="2">
        <v>0</v>
      </c>
      <c r="L484" s="2">
        <v>0</v>
      </c>
      <c r="M484" s="2">
        <v>0</v>
      </c>
      <c r="N484" s="2">
        <v>0</v>
      </c>
      <c r="O484" s="2">
        <v>0</v>
      </c>
      <c r="P484" s="2">
        <v>0</v>
      </c>
      <c r="Q484" s="2">
        <v>0</v>
      </c>
      <c r="R484" s="2">
        <v>0</v>
      </c>
      <c r="S484" s="2"/>
      <c r="T484" s="2">
        <v>0</v>
      </c>
      <c r="U484" s="2">
        <v>0</v>
      </c>
      <c r="V484" s="2">
        <v>0</v>
      </c>
      <c r="W484" s="7">
        <v>6788</v>
      </c>
      <c r="X484" s="7">
        <v>8.56</v>
      </c>
      <c r="Y484" s="7">
        <v>56.39</v>
      </c>
      <c r="AB484" s="7"/>
      <c r="AC484" s="7"/>
      <c r="AD484" s="7"/>
      <c r="AE484" s="7"/>
      <c r="AF484" s="7"/>
      <c r="AG484" s="7"/>
      <c r="AH484" s="7"/>
      <c r="AI484" s="7">
        <v>0</v>
      </c>
    </row>
    <row r="485" spans="1:35">
      <c r="A485" s="5">
        <v>2021</v>
      </c>
      <c r="B485" s="2" t="s">
        <v>725</v>
      </c>
      <c r="C485" s="2" t="s">
        <v>742</v>
      </c>
      <c r="D485" s="2" t="s">
        <v>678</v>
      </c>
      <c r="E485" s="2">
        <v>0</v>
      </c>
      <c r="G485" s="2">
        <v>0</v>
      </c>
      <c r="H485" s="2">
        <v>538183</v>
      </c>
      <c r="I485" s="2">
        <v>0</v>
      </c>
      <c r="J485" s="2">
        <v>0</v>
      </c>
      <c r="K485" s="2">
        <v>0</v>
      </c>
      <c r="L485" s="2">
        <v>0</v>
      </c>
      <c r="M485" s="2">
        <v>0</v>
      </c>
      <c r="N485" s="2">
        <v>0</v>
      </c>
      <c r="O485" s="2">
        <v>0</v>
      </c>
      <c r="P485" s="2">
        <v>0</v>
      </c>
      <c r="Q485" s="2">
        <v>0</v>
      </c>
      <c r="R485" s="2">
        <v>0</v>
      </c>
      <c r="S485" s="2"/>
      <c r="T485" s="2">
        <v>0</v>
      </c>
      <c r="U485" s="2">
        <v>0</v>
      </c>
      <c r="V485" s="2">
        <v>0</v>
      </c>
      <c r="W485" s="7">
        <v>5708</v>
      </c>
      <c r="X485" s="7">
        <v>2.66</v>
      </c>
      <c r="Y485" s="7">
        <v>68.56</v>
      </c>
      <c r="AB485" s="7"/>
      <c r="AC485" s="7"/>
      <c r="AD485" s="7"/>
      <c r="AE485" s="7"/>
      <c r="AF485" s="7"/>
      <c r="AG485" s="7"/>
      <c r="AH485" s="7"/>
      <c r="AI485" s="7">
        <v>0</v>
      </c>
    </row>
    <row r="486" spans="1:35">
      <c r="A486" s="5">
        <v>2021</v>
      </c>
      <c r="B486" s="2" t="s">
        <v>725</v>
      </c>
      <c r="C486" s="2" t="s">
        <v>743</v>
      </c>
      <c r="D486" s="2" t="s">
        <v>678</v>
      </c>
      <c r="E486" s="2">
        <v>0</v>
      </c>
      <c r="G486" s="2">
        <v>0</v>
      </c>
      <c r="H486" s="2">
        <v>538183</v>
      </c>
      <c r="I486" s="2">
        <v>0</v>
      </c>
      <c r="J486" s="2">
        <v>0</v>
      </c>
      <c r="K486" s="2">
        <v>0</v>
      </c>
      <c r="L486" s="2">
        <v>0</v>
      </c>
      <c r="M486" s="2">
        <v>0</v>
      </c>
      <c r="N486" s="2">
        <v>0</v>
      </c>
      <c r="O486" s="2">
        <v>0</v>
      </c>
      <c r="P486" s="2">
        <v>0</v>
      </c>
      <c r="Q486" s="2">
        <v>0</v>
      </c>
      <c r="R486" s="2">
        <v>0</v>
      </c>
      <c r="S486" s="2"/>
      <c r="T486" s="2">
        <v>0</v>
      </c>
      <c r="U486" s="2">
        <v>0</v>
      </c>
      <c r="V486" s="2">
        <v>0</v>
      </c>
      <c r="W486" s="7">
        <v>4603</v>
      </c>
      <c r="X486" s="7">
        <v>1.91</v>
      </c>
      <c r="Y486" s="7">
        <v>66.84</v>
      </c>
      <c r="AB486" s="7"/>
      <c r="AC486" s="7"/>
      <c r="AD486" s="7"/>
      <c r="AE486" s="7"/>
      <c r="AF486" s="7"/>
      <c r="AG486" s="7"/>
      <c r="AH486" s="7"/>
      <c r="AI486" s="7">
        <v>0</v>
      </c>
    </row>
    <row r="487" spans="1:35">
      <c r="A487" s="5">
        <v>2021</v>
      </c>
      <c r="B487" s="2" t="s">
        <v>725</v>
      </c>
      <c r="C487" s="2" t="s">
        <v>744</v>
      </c>
      <c r="D487" s="2" t="s">
        <v>678</v>
      </c>
      <c r="E487" s="2">
        <v>0</v>
      </c>
      <c r="G487" s="2">
        <v>0</v>
      </c>
      <c r="H487" s="2">
        <v>538183</v>
      </c>
      <c r="I487" s="2">
        <v>0</v>
      </c>
      <c r="J487" s="2">
        <v>0</v>
      </c>
      <c r="K487" s="2">
        <v>0</v>
      </c>
      <c r="L487" s="2">
        <v>0</v>
      </c>
      <c r="M487" s="2">
        <v>0</v>
      </c>
      <c r="N487" s="2">
        <v>0</v>
      </c>
      <c r="O487" s="2">
        <v>0</v>
      </c>
      <c r="P487" s="2">
        <v>0</v>
      </c>
      <c r="Q487" s="2">
        <v>0</v>
      </c>
      <c r="R487" s="2">
        <v>0</v>
      </c>
      <c r="S487" s="2"/>
      <c r="T487" s="2">
        <v>0</v>
      </c>
      <c r="U487" s="2">
        <v>0</v>
      </c>
      <c r="V487" s="2">
        <v>0</v>
      </c>
      <c r="W487" s="7">
        <v>4487</v>
      </c>
      <c r="X487" s="7">
        <v>0.9</v>
      </c>
      <c r="Y487" s="7">
        <v>95.84</v>
      </c>
      <c r="AB487" s="7"/>
      <c r="AC487" s="7"/>
      <c r="AD487" s="7"/>
      <c r="AE487" s="7"/>
      <c r="AF487" s="7"/>
      <c r="AG487" s="7"/>
      <c r="AH487" s="7"/>
      <c r="AI487" s="7">
        <v>0</v>
      </c>
    </row>
    <row r="488" spans="1:35">
      <c r="A488" s="5">
        <v>2021</v>
      </c>
      <c r="B488" s="2" t="s">
        <v>755</v>
      </c>
      <c r="C488" s="2" t="s">
        <v>745</v>
      </c>
      <c r="D488" s="2" t="s">
        <v>678</v>
      </c>
      <c r="E488" s="2">
        <v>0</v>
      </c>
      <c r="G488" s="2">
        <v>0</v>
      </c>
      <c r="H488" s="2">
        <v>538183</v>
      </c>
      <c r="I488" s="2">
        <v>0</v>
      </c>
      <c r="J488" s="2">
        <v>0</v>
      </c>
      <c r="K488" s="2">
        <v>0</v>
      </c>
      <c r="L488" s="2">
        <v>0</v>
      </c>
      <c r="M488" s="2">
        <v>0</v>
      </c>
      <c r="N488" s="2">
        <v>0</v>
      </c>
      <c r="O488" s="2">
        <v>0</v>
      </c>
      <c r="P488" s="2">
        <v>0</v>
      </c>
      <c r="Q488" s="2">
        <v>0</v>
      </c>
      <c r="R488" s="2">
        <v>0</v>
      </c>
      <c r="S488" s="2"/>
      <c r="T488" s="2">
        <v>0</v>
      </c>
      <c r="U488" s="2">
        <v>0</v>
      </c>
      <c r="V488" s="2">
        <v>0</v>
      </c>
      <c r="W488" s="7">
        <v>4664</v>
      </c>
      <c r="X488" s="7">
        <v>0</v>
      </c>
      <c r="Y488" s="7">
        <v>93.68</v>
      </c>
      <c r="AB488" s="7"/>
      <c r="AC488" s="7"/>
      <c r="AD488" s="7"/>
      <c r="AE488" s="7"/>
      <c r="AF488" s="7"/>
      <c r="AG488" s="7"/>
      <c r="AH488" s="7"/>
      <c r="AI488" s="7">
        <v>0</v>
      </c>
    </row>
    <row r="489" spans="1:35">
      <c r="A489" s="5">
        <v>2021</v>
      </c>
      <c r="B489" s="2" t="s">
        <v>755</v>
      </c>
      <c r="C489" s="2" t="s">
        <v>746</v>
      </c>
      <c r="D489" s="2" t="s">
        <v>678</v>
      </c>
      <c r="E489" s="2">
        <v>0</v>
      </c>
      <c r="G489" s="2">
        <v>0</v>
      </c>
      <c r="H489" s="2">
        <v>538183</v>
      </c>
      <c r="I489" s="2">
        <v>0</v>
      </c>
      <c r="J489" s="2">
        <v>0</v>
      </c>
      <c r="K489" s="2">
        <v>0</v>
      </c>
      <c r="L489" s="2">
        <v>0</v>
      </c>
      <c r="M489" s="2">
        <v>0</v>
      </c>
      <c r="N489" s="2">
        <v>0</v>
      </c>
      <c r="O489" s="2">
        <v>0</v>
      </c>
      <c r="P489" s="2">
        <v>0</v>
      </c>
      <c r="Q489" s="2">
        <v>0</v>
      </c>
      <c r="R489" s="2">
        <v>0</v>
      </c>
      <c r="S489" s="2"/>
      <c r="T489" s="2">
        <v>0</v>
      </c>
      <c r="U489" s="2">
        <v>0</v>
      </c>
      <c r="V489" s="2">
        <v>0</v>
      </c>
      <c r="W489" s="7">
        <v>4393</v>
      </c>
      <c r="X489" s="7">
        <v>0</v>
      </c>
      <c r="Y489" s="7">
        <v>95.66</v>
      </c>
      <c r="AB489" s="7"/>
      <c r="AC489" s="7"/>
      <c r="AD489" s="7"/>
      <c r="AE489" s="7"/>
      <c r="AF489" s="7"/>
      <c r="AG489" s="7"/>
      <c r="AH489" s="7"/>
      <c r="AI489" s="7">
        <v>0</v>
      </c>
    </row>
    <row r="490" spans="1:35">
      <c r="A490" s="5">
        <v>2021</v>
      </c>
      <c r="B490" s="2" t="s">
        <v>755</v>
      </c>
      <c r="C490" s="2" t="s">
        <v>747</v>
      </c>
      <c r="D490" s="2" t="s">
        <v>678</v>
      </c>
      <c r="E490" s="2">
        <v>0</v>
      </c>
      <c r="G490" s="2">
        <v>0</v>
      </c>
      <c r="H490" s="2">
        <v>538183</v>
      </c>
      <c r="I490" s="2">
        <v>0</v>
      </c>
      <c r="J490" s="2">
        <v>0</v>
      </c>
      <c r="K490" s="2">
        <v>0</v>
      </c>
      <c r="L490" s="2">
        <v>0</v>
      </c>
      <c r="M490" s="2">
        <v>0</v>
      </c>
      <c r="N490" s="2">
        <v>0</v>
      </c>
      <c r="O490" s="2">
        <v>0</v>
      </c>
      <c r="P490" s="2">
        <v>0</v>
      </c>
      <c r="Q490" s="2">
        <v>0</v>
      </c>
      <c r="R490" s="2">
        <v>0</v>
      </c>
      <c r="S490" s="2"/>
      <c r="T490" s="2">
        <v>0</v>
      </c>
      <c r="U490" s="2">
        <v>0</v>
      </c>
      <c r="V490" s="2">
        <v>0</v>
      </c>
      <c r="W490" s="7">
        <v>3976</v>
      </c>
      <c r="X490" s="7">
        <v>0</v>
      </c>
      <c r="Y490" s="7">
        <v>97.93</v>
      </c>
      <c r="AB490" s="7"/>
      <c r="AC490" s="7"/>
      <c r="AD490" s="7"/>
      <c r="AE490" s="7"/>
      <c r="AF490" s="7"/>
      <c r="AG490" s="7"/>
      <c r="AH490" s="7"/>
      <c r="AI490" s="7">
        <v>0</v>
      </c>
    </row>
    <row r="491" spans="1:35">
      <c r="A491" s="5">
        <v>2021</v>
      </c>
      <c r="B491" s="2" t="s">
        <v>755</v>
      </c>
      <c r="C491" s="2" t="s">
        <v>748</v>
      </c>
      <c r="D491" s="2" t="s">
        <v>678</v>
      </c>
      <c r="E491" s="2">
        <v>0</v>
      </c>
      <c r="G491" s="2">
        <v>0</v>
      </c>
      <c r="H491" s="2">
        <v>538183</v>
      </c>
      <c r="I491" s="2">
        <v>0</v>
      </c>
      <c r="J491" s="2">
        <v>0</v>
      </c>
      <c r="K491" s="2">
        <v>0</v>
      </c>
      <c r="L491" s="2">
        <v>0</v>
      </c>
      <c r="M491" s="2">
        <v>0</v>
      </c>
      <c r="N491" s="2">
        <v>0</v>
      </c>
      <c r="O491" s="2">
        <v>0</v>
      </c>
      <c r="P491" s="2">
        <v>0</v>
      </c>
      <c r="Q491" s="2">
        <v>0</v>
      </c>
      <c r="R491" s="2">
        <v>0</v>
      </c>
      <c r="S491" s="2"/>
      <c r="T491" s="2">
        <v>0</v>
      </c>
      <c r="U491" s="2">
        <v>0</v>
      </c>
      <c r="V491" s="2">
        <v>0</v>
      </c>
      <c r="W491" s="7">
        <v>5415</v>
      </c>
      <c r="X491" s="7">
        <v>5.68</v>
      </c>
      <c r="Y491" s="7">
        <v>78.2</v>
      </c>
      <c r="AB491" s="7"/>
      <c r="AC491" s="7"/>
      <c r="AD491" s="7"/>
      <c r="AE491" s="7"/>
      <c r="AF491" s="7"/>
      <c r="AG491" s="7"/>
      <c r="AH491" s="7"/>
      <c r="AI491" s="7">
        <v>0</v>
      </c>
    </row>
    <row r="492" spans="1:35">
      <c r="A492" s="5">
        <v>2021</v>
      </c>
      <c r="B492" s="2" t="s">
        <v>755</v>
      </c>
      <c r="C492" s="2" t="s">
        <v>749</v>
      </c>
      <c r="D492" s="2" t="s">
        <v>678</v>
      </c>
      <c r="E492" s="2">
        <v>0</v>
      </c>
      <c r="G492" s="2">
        <v>0</v>
      </c>
      <c r="H492" s="2">
        <v>538183</v>
      </c>
      <c r="I492" s="2">
        <v>0</v>
      </c>
      <c r="J492" s="2">
        <v>0</v>
      </c>
      <c r="K492" s="2">
        <v>0</v>
      </c>
      <c r="L492" s="2">
        <v>0</v>
      </c>
      <c r="M492" s="2">
        <v>0</v>
      </c>
      <c r="N492" s="2">
        <v>0</v>
      </c>
      <c r="O492" s="2">
        <v>0</v>
      </c>
      <c r="P492" s="2">
        <v>0</v>
      </c>
      <c r="Q492" s="2">
        <v>0</v>
      </c>
      <c r="R492" s="2">
        <v>0</v>
      </c>
      <c r="S492" s="2"/>
      <c r="T492" s="2">
        <v>0</v>
      </c>
      <c r="U492" s="2">
        <v>0</v>
      </c>
      <c r="V492" s="2">
        <v>0</v>
      </c>
      <c r="W492" s="7">
        <v>5412</v>
      </c>
      <c r="X492" s="7">
        <v>0.94</v>
      </c>
      <c r="Y492" s="7">
        <v>89.43</v>
      </c>
      <c r="AB492" s="7"/>
      <c r="AC492" s="7"/>
      <c r="AD492" s="7"/>
      <c r="AE492" s="7"/>
      <c r="AF492" s="7"/>
      <c r="AG492" s="7"/>
      <c r="AH492" s="7"/>
      <c r="AI492" s="7">
        <v>0</v>
      </c>
    </row>
    <row r="493" spans="1:35">
      <c r="A493" s="5">
        <v>2021</v>
      </c>
      <c r="B493" s="2" t="s">
        <v>755</v>
      </c>
      <c r="C493" s="2" t="s">
        <v>750</v>
      </c>
      <c r="D493" s="2" t="s">
        <v>678</v>
      </c>
      <c r="E493" s="2">
        <v>0</v>
      </c>
      <c r="F493" s="2">
        <v>6500633</v>
      </c>
      <c r="G493" s="2">
        <v>0</v>
      </c>
      <c r="H493" s="2">
        <v>538183</v>
      </c>
      <c r="I493" s="2">
        <v>0</v>
      </c>
      <c r="J493" s="2">
        <v>0</v>
      </c>
      <c r="K493" s="2">
        <v>0</v>
      </c>
      <c r="L493" s="2">
        <v>0</v>
      </c>
      <c r="M493" s="2">
        <v>0</v>
      </c>
      <c r="N493" s="2">
        <v>0</v>
      </c>
      <c r="O493" s="2">
        <v>0</v>
      </c>
      <c r="P493" s="2">
        <v>0</v>
      </c>
      <c r="Q493" s="2">
        <v>0</v>
      </c>
      <c r="R493" s="2">
        <v>0</v>
      </c>
      <c r="S493" s="2"/>
      <c r="T493" s="2">
        <v>0</v>
      </c>
      <c r="U493" s="2">
        <v>0</v>
      </c>
      <c r="V493" s="2">
        <v>0</v>
      </c>
      <c r="W493" s="7">
        <v>5328</v>
      </c>
      <c r="X493" s="7">
        <v>0</v>
      </c>
      <c r="Y493" s="7">
        <v>75.75</v>
      </c>
      <c r="AB493" s="7"/>
      <c r="AC493" s="7"/>
      <c r="AD493" s="7"/>
      <c r="AE493" s="7"/>
      <c r="AF493" s="7"/>
      <c r="AG493" s="7"/>
      <c r="AH493" s="7"/>
      <c r="AI493" s="7">
        <v>0</v>
      </c>
    </row>
    <row r="494" spans="1:35">
      <c r="A494" s="5">
        <v>2021</v>
      </c>
      <c r="B494" s="2" t="s">
        <v>755</v>
      </c>
      <c r="C494" s="2" t="s">
        <v>751</v>
      </c>
      <c r="D494" s="2" t="s">
        <v>678</v>
      </c>
      <c r="E494" s="2">
        <v>0</v>
      </c>
      <c r="G494" s="2">
        <v>0</v>
      </c>
      <c r="H494" s="2">
        <v>538183</v>
      </c>
      <c r="I494" s="2">
        <v>0</v>
      </c>
      <c r="J494" s="2">
        <v>0</v>
      </c>
      <c r="K494" s="2">
        <v>0</v>
      </c>
      <c r="L494" s="2">
        <v>0</v>
      </c>
      <c r="M494" s="2">
        <v>0</v>
      </c>
      <c r="N494" s="2">
        <v>0</v>
      </c>
      <c r="O494" s="2">
        <v>0</v>
      </c>
      <c r="P494" s="2">
        <v>0</v>
      </c>
      <c r="Q494" s="2">
        <v>0</v>
      </c>
      <c r="R494" s="2">
        <v>0</v>
      </c>
      <c r="S494" s="2"/>
      <c r="T494" s="2">
        <v>0</v>
      </c>
      <c r="U494" s="2">
        <v>0</v>
      </c>
      <c r="V494" s="2">
        <v>0</v>
      </c>
      <c r="W494" s="7">
        <v>4673</v>
      </c>
      <c r="X494" s="7">
        <v>0</v>
      </c>
      <c r="Y494" s="7">
        <v>85.01</v>
      </c>
      <c r="AB494" s="7"/>
      <c r="AC494" s="7"/>
      <c r="AD494" s="7"/>
      <c r="AE494" s="7"/>
      <c r="AF494" s="7"/>
      <c r="AG494" s="7"/>
      <c r="AH494" s="7"/>
      <c r="AI494" s="7">
        <v>0</v>
      </c>
    </row>
    <row r="495" spans="1:35">
      <c r="A495" s="5">
        <v>2021</v>
      </c>
      <c r="B495" s="2" t="s">
        <v>724</v>
      </c>
      <c r="C495" s="2" t="s">
        <v>726</v>
      </c>
      <c r="D495" s="2" t="s">
        <v>677</v>
      </c>
      <c r="E495" s="2">
        <v>0</v>
      </c>
      <c r="F495" s="2">
        <v>5145000</v>
      </c>
      <c r="G495" s="2">
        <v>0</v>
      </c>
      <c r="H495" s="2">
        <v>350000</v>
      </c>
      <c r="I495" s="2">
        <v>0</v>
      </c>
      <c r="J495" s="2">
        <v>0</v>
      </c>
      <c r="K495" s="2">
        <v>0</v>
      </c>
      <c r="L495" s="2">
        <v>0</v>
      </c>
      <c r="M495" s="2">
        <v>0</v>
      </c>
      <c r="N495" s="2">
        <v>0</v>
      </c>
      <c r="O495" s="2">
        <v>0</v>
      </c>
      <c r="P495" s="2">
        <v>0</v>
      </c>
      <c r="Q495" s="2">
        <v>0</v>
      </c>
      <c r="R495" s="2">
        <v>0</v>
      </c>
      <c r="S495" s="2"/>
      <c r="T495" s="2">
        <v>0</v>
      </c>
      <c r="U495" s="2">
        <v>0</v>
      </c>
      <c r="V495" s="2">
        <v>0</v>
      </c>
      <c r="W495" s="7">
        <v>0</v>
      </c>
      <c r="X495" s="7">
        <v>0</v>
      </c>
      <c r="Y495" s="7">
        <v>0</v>
      </c>
      <c r="AB495" s="7"/>
      <c r="AC495" s="7"/>
      <c r="AD495" s="7"/>
      <c r="AE495" s="7"/>
      <c r="AF495" s="7"/>
      <c r="AG495" s="7"/>
      <c r="AH495" s="7"/>
      <c r="AI495" s="7">
        <v>0</v>
      </c>
    </row>
    <row r="496" spans="1:35">
      <c r="A496" s="5">
        <v>2021</v>
      </c>
      <c r="B496" s="2" t="s">
        <v>724</v>
      </c>
      <c r="C496" s="2" t="s">
        <v>727</v>
      </c>
      <c r="D496" s="2" t="s">
        <v>677</v>
      </c>
      <c r="E496" s="2">
        <v>0</v>
      </c>
      <c r="F496" s="2">
        <v>2841871</v>
      </c>
      <c r="G496" s="2">
        <v>0</v>
      </c>
      <c r="H496" s="2">
        <v>350000</v>
      </c>
      <c r="I496" s="2">
        <v>0</v>
      </c>
      <c r="J496" s="2">
        <v>0</v>
      </c>
      <c r="K496" s="2">
        <v>0</v>
      </c>
      <c r="L496" s="2">
        <v>0</v>
      </c>
      <c r="M496" s="2">
        <v>0</v>
      </c>
      <c r="N496" s="2">
        <v>0</v>
      </c>
      <c r="O496" s="2">
        <v>0</v>
      </c>
      <c r="P496" s="2">
        <v>0</v>
      </c>
      <c r="Q496" s="2">
        <v>0</v>
      </c>
      <c r="R496" s="2">
        <v>0</v>
      </c>
      <c r="S496" s="2"/>
      <c r="T496" s="2">
        <v>0</v>
      </c>
      <c r="U496" s="2">
        <v>0</v>
      </c>
      <c r="V496" s="2">
        <v>0</v>
      </c>
      <c r="W496" s="7">
        <v>0</v>
      </c>
      <c r="X496" s="7">
        <v>0</v>
      </c>
      <c r="Y496" s="7">
        <v>0</v>
      </c>
      <c r="AB496" s="7"/>
      <c r="AC496" s="7"/>
      <c r="AD496" s="7"/>
      <c r="AE496" s="7"/>
      <c r="AF496" s="7"/>
      <c r="AG496" s="7"/>
      <c r="AH496" s="7"/>
      <c r="AI496" s="7">
        <v>0</v>
      </c>
    </row>
    <row r="497" spans="1:35">
      <c r="A497" s="5">
        <v>2021</v>
      </c>
      <c r="B497" s="2" t="s">
        <v>724</v>
      </c>
      <c r="C497" s="2" t="s">
        <v>728</v>
      </c>
      <c r="D497" s="2" t="s">
        <v>677</v>
      </c>
      <c r="E497" s="2">
        <v>0</v>
      </c>
      <c r="F497" s="2">
        <v>4154323</v>
      </c>
      <c r="G497" s="2">
        <v>0</v>
      </c>
      <c r="H497" s="2">
        <v>350000</v>
      </c>
      <c r="I497" s="2">
        <v>0</v>
      </c>
      <c r="J497" s="2">
        <v>0</v>
      </c>
      <c r="K497" s="2">
        <v>0</v>
      </c>
      <c r="L497" s="2">
        <v>0</v>
      </c>
      <c r="M497" s="2">
        <v>0</v>
      </c>
      <c r="N497" s="2">
        <v>0</v>
      </c>
      <c r="O497" s="2">
        <v>0</v>
      </c>
      <c r="P497" s="2">
        <v>0</v>
      </c>
      <c r="Q497" s="2">
        <v>0</v>
      </c>
      <c r="R497" s="2">
        <v>0</v>
      </c>
      <c r="S497" s="2"/>
      <c r="T497" s="2">
        <v>0</v>
      </c>
      <c r="U497" s="2">
        <v>0</v>
      </c>
      <c r="V497" s="2">
        <v>0</v>
      </c>
      <c r="W497" s="7">
        <v>0</v>
      </c>
      <c r="X497" s="7">
        <v>0</v>
      </c>
      <c r="Y497" s="7">
        <v>0</v>
      </c>
      <c r="AB497" s="7"/>
      <c r="AC497" s="7"/>
      <c r="AD497" s="7"/>
      <c r="AE497" s="7"/>
      <c r="AF497" s="7"/>
      <c r="AG497" s="7"/>
      <c r="AH497" s="7"/>
      <c r="AI497" s="7">
        <v>0</v>
      </c>
    </row>
    <row r="498" spans="1:35">
      <c r="A498" s="5">
        <v>2021</v>
      </c>
      <c r="B498" s="2" t="s">
        <v>724</v>
      </c>
      <c r="C498" s="2" t="s">
        <v>729</v>
      </c>
      <c r="D498" s="2" t="s">
        <v>677</v>
      </c>
      <c r="E498" s="2">
        <v>0</v>
      </c>
      <c r="F498" s="2">
        <v>14309065</v>
      </c>
      <c r="G498" s="2">
        <v>0</v>
      </c>
      <c r="H498" s="2">
        <v>442250</v>
      </c>
      <c r="I498" s="2">
        <v>0</v>
      </c>
      <c r="J498" s="2">
        <v>0</v>
      </c>
      <c r="K498" s="2">
        <v>0</v>
      </c>
      <c r="L498" s="2">
        <v>0</v>
      </c>
      <c r="M498" s="2">
        <v>0</v>
      </c>
      <c r="N498" s="2">
        <v>0</v>
      </c>
      <c r="O498" s="2">
        <v>0</v>
      </c>
      <c r="P498" s="2">
        <v>0</v>
      </c>
      <c r="Q498" s="2">
        <v>0</v>
      </c>
      <c r="R498" s="2">
        <v>0</v>
      </c>
      <c r="S498" s="2"/>
      <c r="T498" s="2">
        <v>0</v>
      </c>
      <c r="U498" s="2">
        <v>0</v>
      </c>
      <c r="V498" s="2">
        <v>0</v>
      </c>
      <c r="W498" s="7">
        <v>0</v>
      </c>
      <c r="X498" s="7">
        <v>0</v>
      </c>
      <c r="Y498" s="7">
        <v>0</v>
      </c>
      <c r="AB498" s="7"/>
      <c r="AC498" s="7"/>
      <c r="AD498" s="7"/>
      <c r="AE498" s="7"/>
      <c r="AF498" s="7"/>
      <c r="AG498" s="7"/>
      <c r="AH498" s="7"/>
      <c r="AI498" s="7">
        <v>0</v>
      </c>
    </row>
    <row r="499" spans="1:35">
      <c r="A499" s="5">
        <v>2021</v>
      </c>
      <c r="B499" s="2" t="s">
        <v>724</v>
      </c>
      <c r="C499" s="2" t="s">
        <v>730</v>
      </c>
      <c r="D499" s="2" t="s">
        <v>677</v>
      </c>
      <c r="E499" s="2">
        <v>0</v>
      </c>
      <c r="F499" s="2">
        <v>0</v>
      </c>
      <c r="G499" s="2">
        <v>0</v>
      </c>
      <c r="H499" s="2">
        <v>350000</v>
      </c>
      <c r="I499" s="2">
        <v>0</v>
      </c>
      <c r="J499" s="2">
        <v>0</v>
      </c>
      <c r="K499" s="2">
        <v>0</v>
      </c>
      <c r="L499" s="2">
        <v>0</v>
      </c>
      <c r="M499" s="2">
        <v>0</v>
      </c>
      <c r="N499" s="2">
        <v>0</v>
      </c>
      <c r="O499" s="2">
        <v>0</v>
      </c>
      <c r="P499" s="2">
        <v>0</v>
      </c>
      <c r="Q499" s="2">
        <v>0</v>
      </c>
      <c r="R499" s="2">
        <v>0</v>
      </c>
      <c r="S499" s="2"/>
      <c r="T499" s="2">
        <v>0</v>
      </c>
      <c r="U499" s="2">
        <v>0</v>
      </c>
      <c r="V499" s="2">
        <v>0</v>
      </c>
      <c r="W499" s="7">
        <v>0</v>
      </c>
      <c r="X499" s="7">
        <v>0</v>
      </c>
      <c r="Y499" s="7">
        <v>0</v>
      </c>
      <c r="AB499" s="7"/>
      <c r="AC499" s="7"/>
      <c r="AD499" s="7"/>
      <c r="AE499" s="7"/>
      <c r="AF499" s="7"/>
      <c r="AG499" s="7"/>
      <c r="AH499" s="7"/>
      <c r="AI499" s="7">
        <v>0</v>
      </c>
    </row>
    <row r="500" spans="1:35">
      <c r="A500" s="5">
        <v>2021</v>
      </c>
      <c r="B500" s="2" t="s">
        <v>724</v>
      </c>
      <c r="C500" s="2" t="s">
        <v>731</v>
      </c>
      <c r="D500" s="2" t="s">
        <v>677</v>
      </c>
      <c r="E500" s="2">
        <v>0</v>
      </c>
      <c r="F500" s="2">
        <v>13005885</v>
      </c>
      <c r="G500" s="2">
        <v>0</v>
      </c>
      <c r="H500" s="2">
        <v>350000</v>
      </c>
      <c r="I500" s="2">
        <v>0</v>
      </c>
      <c r="J500" s="2">
        <v>0</v>
      </c>
      <c r="K500" s="2">
        <v>0</v>
      </c>
      <c r="L500" s="2">
        <v>0</v>
      </c>
      <c r="M500" s="2">
        <v>0</v>
      </c>
      <c r="N500" s="2">
        <v>0</v>
      </c>
      <c r="O500" s="2">
        <v>0</v>
      </c>
      <c r="P500" s="2">
        <v>0</v>
      </c>
      <c r="Q500" s="2">
        <v>0</v>
      </c>
      <c r="R500" s="2">
        <v>0</v>
      </c>
      <c r="S500" s="2"/>
      <c r="T500" s="2">
        <v>0</v>
      </c>
      <c r="U500" s="2">
        <v>0</v>
      </c>
      <c r="V500" s="2">
        <v>0</v>
      </c>
      <c r="W500" s="7">
        <v>0</v>
      </c>
      <c r="X500" s="7">
        <v>0</v>
      </c>
      <c r="Y500" s="7">
        <v>0</v>
      </c>
      <c r="AB500" s="7"/>
      <c r="AC500" s="7"/>
      <c r="AD500" s="7"/>
      <c r="AE500" s="7"/>
      <c r="AF500" s="7"/>
      <c r="AG500" s="7"/>
      <c r="AH500" s="7"/>
      <c r="AI500" s="7">
        <v>0</v>
      </c>
    </row>
    <row r="501" spans="1:35">
      <c r="A501" s="5">
        <v>2021</v>
      </c>
      <c r="B501" s="2" t="s">
        <v>724</v>
      </c>
      <c r="C501" s="2" t="s">
        <v>732</v>
      </c>
      <c r="D501" s="2" t="s">
        <v>677</v>
      </c>
      <c r="E501" s="2">
        <v>0</v>
      </c>
      <c r="F501" s="2">
        <v>0</v>
      </c>
      <c r="G501" s="2">
        <v>0</v>
      </c>
      <c r="H501" s="2">
        <v>350000</v>
      </c>
      <c r="I501" s="2">
        <v>0</v>
      </c>
      <c r="J501" s="2">
        <v>0</v>
      </c>
      <c r="K501" s="2">
        <v>0</v>
      </c>
      <c r="L501" s="2">
        <v>0</v>
      </c>
      <c r="M501" s="2">
        <v>0</v>
      </c>
      <c r="N501" s="2">
        <v>0</v>
      </c>
      <c r="O501" s="2">
        <v>0</v>
      </c>
      <c r="P501" s="2">
        <v>0</v>
      </c>
      <c r="Q501" s="2">
        <v>0</v>
      </c>
      <c r="R501" s="2">
        <v>0</v>
      </c>
      <c r="S501" s="2"/>
      <c r="T501" s="2">
        <v>0</v>
      </c>
      <c r="U501" s="2">
        <v>0</v>
      </c>
      <c r="V501" s="2">
        <v>0</v>
      </c>
      <c r="W501" s="7">
        <v>0</v>
      </c>
      <c r="X501" s="7">
        <v>0</v>
      </c>
      <c r="Y501" s="7">
        <v>0</v>
      </c>
      <c r="AB501" s="7"/>
      <c r="AC501" s="7"/>
      <c r="AD501" s="7"/>
      <c r="AE501" s="7"/>
      <c r="AF501" s="7"/>
      <c r="AG501" s="7"/>
      <c r="AH501" s="7"/>
      <c r="AI501" s="7">
        <v>0</v>
      </c>
    </row>
    <row r="502" spans="1:35">
      <c r="A502" s="5">
        <v>2021</v>
      </c>
      <c r="B502" s="2" t="s">
        <v>724</v>
      </c>
      <c r="C502" s="2" t="s">
        <v>733</v>
      </c>
      <c r="D502" s="2" t="s">
        <v>677</v>
      </c>
      <c r="E502" s="2">
        <v>0</v>
      </c>
      <c r="F502" s="2">
        <v>0</v>
      </c>
      <c r="G502" s="2">
        <v>0</v>
      </c>
      <c r="H502" s="2">
        <v>350000</v>
      </c>
      <c r="I502" s="2">
        <v>0</v>
      </c>
      <c r="J502" s="2">
        <v>0</v>
      </c>
      <c r="K502" s="2">
        <v>0</v>
      </c>
      <c r="L502" s="2">
        <v>0</v>
      </c>
      <c r="M502" s="2">
        <v>0</v>
      </c>
      <c r="N502" s="2">
        <v>0</v>
      </c>
      <c r="O502" s="2">
        <v>0</v>
      </c>
      <c r="P502" s="2">
        <v>0</v>
      </c>
      <c r="Q502" s="2">
        <v>0</v>
      </c>
      <c r="R502" s="2">
        <v>0</v>
      </c>
      <c r="S502" s="2"/>
      <c r="T502" s="2">
        <v>0</v>
      </c>
      <c r="U502" s="2">
        <v>0</v>
      </c>
      <c r="V502" s="2">
        <v>0</v>
      </c>
      <c r="W502" s="7">
        <v>0</v>
      </c>
      <c r="X502" s="7">
        <v>0</v>
      </c>
      <c r="Y502" s="7">
        <v>0</v>
      </c>
      <c r="AB502" s="7"/>
      <c r="AC502" s="7"/>
      <c r="AD502" s="7"/>
      <c r="AE502" s="7"/>
      <c r="AF502" s="7"/>
      <c r="AG502" s="7"/>
      <c r="AH502" s="7"/>
      <c r="AI502" s="7">
        <v>0</v>
      </c>
    </row>
    <row r="503" spans="1:35">
      <c r="A503" s="5">
        <v>2021</v>
      </c>
      <c r="B503" s="2" t="s">
        <v>754</v>
      </c>
      <c r="C503" s="2" t="s">
        <v>752</v>
      </c>
      <c r="D503" s="2" t="s">
        <v>677</v>
      </c>
      <c r="E503" s="2">
        <v>0</v>
      </c>
      <c r="F503" s="2">
        <v>0</v>
      </c>
      <c r="G503" s="2">
        <v>0</v>
      </c>
      <c r="H503" s="2">
        <v>350000</v>
      </c>
      <c r="I503" s="2">
        <v>0</v>
      </c>
      <c r="J503" s="2">
        <v>0</v>
      </c>
      <c r="K503" s="2">
        <v>0</v>
      </c>
      <c r="L503" s="2">
        <v>0</v>
      </c>
      <c r="M503" s="2">
        <v>0</v>
      </c>
      <c r="N503" s="2">
        <v>0</v>
      </c>
      <c r="O503" s="2">
        <v>0</v>
      </c>
      <c r="P503" s="2">
        <v>0</v>
      </c>
      <c r="Q503" s="2">
        <v>0</v>
      </c>
      <c r="R503" s="2">
        <v>0</v>
      </c>
      <c r="S503" s="2"/>
      <c r="T503" s="2">
        <v>0</v>
      </c>
      <c r="U503" s="2">
        <v>0</v>
      </c>
      <c r="V503" s="2">
        <v>0</v>
      </c>
      <c r="W503" s="7">
        <v>0</v>
      </c>
      <c r="X503" s="7">
        <v>0</v>
      </c>
      <c r="Y503" s="7">
        <v>0</v>
      </c>
      <c r="AB503" s="7"/>
      <c r="AC503" s="7"/>
      <c r="AD503" s="7"/>
      <c r="AE503" s="7"/>
      <c r="AF503" s="7"/>
      <c r="AG503" s="7"/>
      <c r="AH503" s="7"/>
      <c r="AI503" s="7">
        <v>0</v>
      </c>
    </row>
    <row r="504" spans="1:35">
      <c r="A504" s="5">
        <v>2021</v>
      </c>
      <c r="B504" s="2" t="s">
        <v>754</v>
      </c>
      <c r="C504" s="2" t="s">
        <v>549</v>
      </c>
      <c r="D504" s="2" t="s">
        <v>677</v>
      </c>
      <c r="E504" s="2">
        <v>0</v>
      </c>
      <c r="F504" s="2">
        <v>0</v>
      </c>
      <c r="G504" s="2">
        <v>0</v>
      </c>
      <c r="H504" s="2">
        <v>350000</v>
      </c>
      <c r="I504" s="2">
        <v>0</v>
      </c>
      <c r="J504" s="2">
        <v>0</v>
      </c>
      <c r="K504" s="2">
        <v>0</v>
      </c>
      <c r="L504" s="2">
        <v>0</v>
      </c>
      <c r="M504" s="2">
        <v>0</v>
      </c>
      <c r="N504" s="2">
        <v>0</v>
      </c>
      <c r="O504" s="2">
        <v>0</v>
      </c>
      <c r="P504" s="2">
        <v>0</v>
      </c>
      <c r="Q504" s="2">
        <v>0</v>
      </c>
      <c r="R504" s="2">
        <v>0</v>
      </c>
      <c r="S504" s="2"/>
      <c r="T504" s="2">
        <v>0</v>
      </c>
      <c r="U504" s="2">
        <v>0</v>
      </c>
      <c r="V504" s="2">
        <v>0</v>
      </c>
      <c r="W504" s="7">
        <v>0</v>
      </c>
      <c r="X504" s="7">
        <v>0</v>
      </c>
      <c r="Y504" s="7">
        <v>0</v>
      </c>
      <c r="AB504" s="7"/>
      <c r="AC504" s="7"/>
      <c r="AD504" s="7"/>
      <c r="AE504" s="7"/>
      <c r="AF504" s="7"/>
      <c r="AG504" s="7"/>
      <c r="AH504" s="7"/>
      <c r="AI504" s="7">
        <v>0</v>
      </c>
    </row>
    <row r="505" spans="1:35">
      <c r="A505" s="5">
        <v>2021</v>
      </c>
      <c r="B505" s="2" t="s">
        <v>754</v>
      </c>
      <c r="C505" s="2" t="s">
        <v>734</v>
      </c>
      <c r="D505" s="2" t="s">
        <v>677</v>
      </c>
      <c r="E505" s="2">
        <v>0</v>
      </c>
      <c r="F505" s="2">
        <v>0</v>
      </c>
      <c r="G505" s="2">
        <v>0</v>
      </c>
      <c r="H505" s="2">
        <v>350000</v>
      </c>
      <c r="I505" s="2">
        <v>0</v>
      </c>
      <c r="J505" s="2">
        <v>0</v>
      </c>
      <c r="K505" s="2">
        <v>0</v>
      </c>
      <c r="L505" s="2">
        <v>0</v>
      </c>
      <c r="M505" s="2">
        <v>0</v>
      </c>
      <c r="N505" s="2">
        <v>0</v>
      </c>
      <c r="O505" s="2">
        <v>0</v>
      </c>
      <c r="P505" s="2">
        <v>0</v>
      </c>
      <c r="Q505" s="2">
        <v>0</v>
      </c>
      <c r="R505" s="2">
        <v>0</v>
      </c>
      <c r="S505" s="2"/>
      <c r="T505" s="2">
        <v>0</v>
      </c>
      <c r="U505" s="2">
        <v>0</v>
      </c>
      <c r="V505" s="2">
        <v>0</v>
      </c>
      <c r="W505" s="7">
        <v>0</v>
      </c>
      <c r="X505" s="7">
        <v>0</v>
      </c>
      <c r="Y505" s="7">
        <v>0</v>
      </c>
      <c r="AB505" s="7"/>
      <c r="AC505" s="7"/>
      <c r="AD505" s="7"/>
      <c r="AE505" s="7"/>
      <c r="AF505" s="7"/>
      <c r="AG505" s="7"/>
      <c r="AH505" s="7"/>
      <c r="AI505" s="7">
        <v>0</v>
      </c>
    </row>
    <row r="506" spans="1:35">
      <c r="A506" s="5">
        <v>2021</v>
      </c>
      <c r="B506" s="2" t="s">
        <v>754</v>
      </c>
      <c r="C506" s="2" t="s">
        <v>735</v>
      </c>
      <c r="D506" s="2" t="s">
        <v>677</v>
      </c>
      <c r="E506" s="2">
        <v>0</v>
      </c>
      <c r="F506" s="2">
        <v>6701790</v>
      </c>
      <c r="G506" s="2">
        <v>0</v>
      </c>
      <c r="H506" s="2">
        <v>350000</v>
      </c>
      <c r="I506" s="2">
        <v>0</v>
      </c>
      <c r="J506" s="2">
        <v>0</v>
      </c>
      <c r="K506" s="2">
        <v>0</v>
      </c>
      <c r="L506" s="2">
        <v>0</v>
      </c>
      <c r="M506" s="2">
        <v>0</v>
      </c>
      <c r="N506" s="2">
        <v>0</v>
      </c>
      <c r="O506" s="2">
        <v>0</v>
      </c>
      <c r="P506" s="2">
        <v>0</v>
      </c>
      <c r="Q506" s="2">
        <v>0</v>
      </c>
      <c r="R506" s="2">
        <v>0</v>
      </c>
      <c r="S506" s="2"/>
      <c r="T506" s="2">
        <v>0</v>
      </c>
      <c r="U506" s="2">
        <v>0</v>
      </c>
      <c r="V506" s="2">
        <v>0</v>
      </c>
      <c r="W506" s="7">
        <v>0</v>
      </c>
      <c r="X506" s="7">
        <v>0</v>
      </c>
      <c r="Y506" s="7">
        <v>0</v>
      </c>
      <c r="AB506" s="7"/>
      <c r="AC506" s="7"/>
      <c r="AD506" s="7"/>
      <c r="AE506" s="7"/>
      <c r="AF506" s="7"/>
      <c r="AG506" s="7"/>
      <c r="AH506" s="7"/>
      <c r="AI506" s="7">
        <v>0</v>
      </c>
    </row>
    <row r="507" spans="1:35">
      <c r="A507" s="5">
        <v>2021</v>
      </c>
      <c r="B507" s="2" t="s">
        <v>754</v>
      </c>
      <c r="C507" s="2" t="s">
        <v>736</v>
      </c>
      <c r="D507" s="2" t="s">
        <v>677</v>
      </c>
      <c r="E507" s="2">
        <v>0</v>
      </c>
      <c r="F507" s="2">
        <v>3806250</v>
      </c>
      <c r="G507" s="2">
        <v>0</v>
      </c>
      <c r="H507" s="2">
        <v>350000</v>
      </c>
      <c r="I507" s="2">
        <v>0</v>
      </c>
      <c r="J507" s="2">
        <v>0</v>
      </c>
      <c r="K507" s="2">
        <v>0</v>
      </c>
      <c r="L507" s="2">
        <v>0</v>
      </c>
      <c r="M507" s="2">
        <v>0</v>
      </c>
      <c r="N507" s="2">
        <v>0</v>
      </c>
      <c r="O507" s="2">
        <v>0</v>
      </c>
      <c r="P507" s="2">
        <v>0</v>
      </c>
      <c r="Q507" s="2">
        <v>0</v>
      </c>
      <c r="R507" s="2">
        <v>0</v>
      </c>
      <c r="S507" s="2"/>
      <c r="T507" s="2">
        <v>0</v>
      </c>
      <c r="U507" s="2">
        <v>0</v>
      </c>
      <c r="V507" s="2">
        <v>0</v>
      </c>
      <c r="W507" s="7">
        <v>0</v>
      </c>
      <c r="X507" s="7">
        <v>0</v>
      </c>
      <c r="Y507" s="7">
        <v>0</v>
      </c>
      <c r="AB507" s="7"/>
      <c r="AC507" s="7"/>
      <c r="AD507" s="7"/>
      <c r="AE507" s="7"/>
      <c r="AF507" s="7"/>
      <c r="AG507" s="7"/>
      <c r="AH507" s="7"/>
      <c r="AI507" s="7">
        <v>0</v>
      </c>
    </row>
    <row r="508" spans="1:35">
      <c r="A508" s="5">
        <v>2021</v>
      </c>
      <c r="B508" s="2" t="s">
        <v>754</v>
      </c>
      <c r="C508" s="2" t="s">
        <v>753</v>
      </c>
      <c r="D508" s="2" t="s">
        <v>677</v>
      </c>
      <c r="E508" s="2">
        <v>0</v>
      </c>
      <c r="F508" s="2">
        <v>5655635</v>
      </c>
      <c r="G508" s="2">
        <v>0</v>
      </c>
      <c r="H508" s="2">
        <v>350000</v>
      </c>
      <c r="I508" s="2">
        <v>0</v>
      </c>
      <c r="J508" s="2">
        <v>0</v>
      </c>
      <c r="K508" s="2">
        <v>0</v>
      </c>
      <c r="L508" s="2">
        <v>0</v>
      </c>
      <c r="M508" s="2">
        <v>0</v>
      </c>
      <c r="N508" s="2">
        <v>0</v>
      </c>
      <c r="O508" s="2">
        <v>0</v>
      </c>
      <c r="P508" s="2">
        <v>0</v>
      </c>
      <c r="Q508" s="2">
        <v>0</v>
      </c>
      <c r="R508" s="2">
        <v>0</v>
      </c>
      <c r="S508" s="2"/>
      <c r="T508" s="2">
        <v>0</v>
      </c>
      <c r="U508" s="2">
        <v>0</v>
      </c>
      <c r="V508" s="2">
        <v>0</v>
      </c>
      <c r="W508" s="7">
        <v>0</v>
      </c>
      <c r="X508" s="7">
        <v>0</v>
      </c>
      <c r="Y508" s="7">
        <v>0</v>
      </c>
      <c r="AB508" s="7"/>
      <c r="AC508" s="7"/>
      <c r="AD508" s="7"/>
      <c r="AE508" s="7"/>
      <c r="AF508" s="7"/>
      <c r="AG508" s="7"/>
      <c r="AH508" s="7"/>
      <c r="AI508" s="7">
        <v>0</v>
      </c>
    </row>
    <row r="509" spans="1:35">
      <c r="A509" s="5">
        <v>2021</v>
      </c>
      <c r="B509" s="2" t="s">
        <v>754</v>
      </c>
      <c r="C509" s="2" t="s">
        <v>737</v>
      </c>
      <c r="D509" s="2" t="s">
        <v>677</v>
      </c>
      <c r="E509" s="2">
        <v>0</v>
      </c>
      <c r="F509" s="2">
        <v>5600000</v>
      </c>
      <c r="G509" s="2">
        <v>0</v>
      </c>
      <c r="H509" s="2">
        <v>350000</v>
      </c>
      <c r="I509" s="2">
        <v>0</v>
      </c>
      <c r="J509" s="2">
        <v>0</v>
      </c>
      <c r="K509" s="2">
        <v>0</v>
      </c>
      <c r="L509" s="2">
        <v>0</v>
      </c>
      <c r="M509" s="2">
        <v>0</v>
      </c>
      <c r="N509" s="2">
        <v>0</v>
      </c>
      <c r="O509" s="2">
        <v>0</v>
      </c>
      <c r="P509" s="2">
        <v>0</v>
      </c>
      <c r="Q509" s="2">
        <v>0</v>
      </c>
      <c r="R509" s="2">
        <v>0</v>
      </c>
      <c r="S509" s="2"/>
      <c r="T509" s="2">
        <v>0</v>
      </c>
      <c r="U509" s="2">
        <v>0</v>
      </c>
      <c r="V509" s="2">
        <v>0</v>
      </c>
      <c r="W509" s="7">
        <v>0</v>
      </c>
      <c r="X509" s="7">
        <v>0</v>
      </c>
      <c r="Y509" s="7">
        <v>0</v>
      </c>
      <c r="AB509" s="7"/>
      <c r="AC509" s="7"/>
      <c r="AD509" s="7"/>
      <c r="AE509" s="7"/>
      <c r="AF509" s="7"/>
      <c r="AG509" s="7"/>
      <c r="AH509" s="7"/>
      <c r="AI509" s="7">
        <v>0</v>
      </c>
    </row>
    <row r="510" spans="1:35">
      <c r="A510" s="5">
        <v>2021</v>
      </c>
      <c r="B510" s="2" t="s">
        <v>725</v>
      </c>
      <c r="C510" s="2" t="s">
        <v>738</v>
      </c>
      <c r="D510" s="2" t="s">
        <v>677</v>
      </c>
      <c r="E510" s="2">
        <v>0</v>
      </c>
      <c r="F510" s="2">
        <v>0</v>
      </c>
      <c r="G510" s="2">
        <v>0</v>
      </c>
      <c r="H510" s="2">
        <v>350000</v>
      </c>
      <c r="I510" s="2">
        <v>0</v>
      </c>
      <c r="J510" s="2">
        <v>0</v>
      </c>
      <c r="K510" s="2">
        <v>0</v>
      </c>
      <c r="L510" s="2">
        <v>0</v>
      </c>
      <c r="M510" s="2">
        <v>0</v>
      </c>
      <c r="N510" s="2">
        <v>0</v>
      </c>
      <c r="O510" s="2">
        <v>0</v>
      </c>
      <c r="P510" s="2">
        <v>0</v>
      </c>
      <c r="Q510" s="2">
        <v>0</v>
      </c>
      <c r="R510" s="2">
        <v>0</v>
      </c>
      <c r="S510" s="2"/>
      <c r="T510" s="2">
        <v>0</v>
      </c>
      <c r="U510" s="2">
        <v>0</v>
      </c>
      <c r="V510" s="2">
        <v>0</v>
      </c>
      <c r="W510" s="7">
        <v>0</v>
      </c>
      <c r="X510" s="7">
        <v>0</v>
      </c>
      <c r="Y510" s="7">
        <v>0</v>
      </c>
      <c r="AB510" s="7"/>
      <c r="AC510" s="7"/>
      <c r="AD510" s="7"/>
      <c r="AE510" s="7"/>
      <c r="AF510" s="7"/>
      <c r="AG510" s="7"/>
      <c r="AH510" s="7"/>
      <c r="AI510" s="7">
        <v>0</v>
      </c>
    </row>
    <row r="511" spans="1:35">
      <c r="A511" s="5">
        <v>2021</v>
      </c>
      <c r="B511" s="2" t="s">
        <v>725</v>
      </c>
      <c r="C511" s="2" t="s">
        <v>739</v>
      </c>
      <c r="D511" s="2" t="s">
        <v>677</v>
      </c>
      <c r="E511" s="2">
        <v>0</v>
      </c>
      <c r="F511" s="2">
        <v>5548966</v>
      </c>
      <c r="G511" s="2">
        <v>0</v>
      </c>
      <c r="H511" s="2">
        <v>350000</v>
      </c>
      <c r="I511" s="2">
        <v>0</v>
      </c>
      <c r="J511" s="2">
        <v>0</v>
      </c>
      <c r="K511" s="2">
        <v>0</v>
      </c>
      <c r="L511" s="2">
        <v>0</v>
      </c>
      <c r="M511" s="2">
        <v>0</v>
      </c>
      <c r="N511" s="2">
        <v>0</v>
      </c>
      <c r="O511" s="2">
        <v>0</v>
      </c>
      <c r="P511" s="2">
        <v>0</v>
      </c>
      <c r="Q511" s="2">
        <v>0</v>
      </c>
      <c r="R511" s="2">
        <v>0</v>
      </c>
      <c r="S511" s="2"/>
      <c r="T511" s="2">
        <v>0</v>
      </c>
      <c r="U511" s="2">
        <v>0</v>
      </c>
      <c r="V511" s="2">
        <v>0</v>
      </c>
      <c r="W511" s="7">
        <v>0</v>
      </c>
      <c r="X511" s="7">
        <v>0</v>
      </c>
      <c r="Y511" s="7">
        <v>0</v>
      </c>
      <c r="AB511" s="7"/>
      <c r="AC511" s="7"/>
      <c r="AD511" s="7"/>
      <c r="AE511" s="7"/>
      <c r="AF511" s="7"/>
      <c r="AG511" s="7"/>
      <c r="AH511" s="7"/>
      <c r="AI511" s="7">
        <v>0</v>
      </c>
    </row>
    <row r="512" spans="1:35">
      <c r="A512" s="5">
        <v>2021</v>
      </c>
      <c r="B512" s="2" t="s">
        <v>725</v>
      </c>
      <c r="C512" s="2" t="s">
        <v>740</v>
      </c>
      <c r="D512" s="2" t="s">
        <v>677</v>
      </c>
      <c r="E512" s="2">
        <v>0</v>
      </c>
      <c r="F512" s="2">
        <v>0</v>
      </c>
      <c r="G512" s="2">
        <v>0</v>
      </c>
      <c r="H512" s="2">
        <v>350000</v>
      </c>
      <c r="I512" s="2">
        <v>0</v>
      </c>
      <c r="J512" s="2">
        <v>0</v>
      </c>
      <c r="K512" s="2">
        <v>0</v>
      </c>
      <c r="L512" s="2">
        <v>0</v>
      </c>
      <c r="M512" s="2">
        <v>0</v>
      </c>
      <c r="N512" s="2">
        <v>0</v>
      </c>
      <c r="O512" s="2">
        <v>0</v>
      </c>
      <c r="P512" s="2">
        <v>0</v>
      </c>
      <c r="Q512" s="2">
        <v>0</v>
      </c>
      <c r="R512" s="2">
        <v>0</v>
      </c>
      <c r="S512" s="2"/>
      <c r="T512" s="2">
        <v>0</v>
      </c>
      <c r="U512" s="2">
        <v>0</v>
      </c>
      <c r="V512" s="2">
        <v>0</v>
      </c>
      <c r="W512" s="7">
        <v>0</v>
      </c>
      <c r="X512" s="7">
        <v>0</v>
      </c>
      <c r="Y512" s="7">
        <v>0</v>
      </c>
      <c r="AB512" s="7"/>
      <c r="AC512" s="7"/>
      <c r="AD512" s="7"/>
      <c r="AE512" s="7"/>
      <c r="AF512" s="7"/>
      <c r="AG512" s="7"/>
      <c r="AH512" s="7"/>
      <c r="AI512" s="7">
        <v>0</v>
      </c>
    </row>
    <row r="513" spans="1:35">
      <c r="A513" s="5">
        <v>2021</v>
      </c>
      <c r="B513" s="2" t="s">
        <v>725</v>
      </c>
      <c r="C513" s="2" t="s">
        <v>741</v>
      </c>
      <c r="D513" s="2" t="s">
        <v>677</v>
      </c>
      <c r="E513" s="2">
        <v>0</v>
      </c>
      <c r="F513" s="2">
        <v>4777500</v>
      </c>
      <c r="G513" s="2">
        <v>0</v>
      </c>
      <c r="H513" s="2">
        <v>350000</v>
      </c>
      <c r="I513" s="2">
        <v>0</v>
      </c>
      <c r="J513" s="2">
        <v>0</v>
      </c>
      <c r="K513" s="2">
        <v>0</v>
      </c>
      <c r="L513" s="2">
        <v>0</v>
      </c>
      <c r="M513" s="2">
        <v>0</v>
      </c>
      <c r="N513" s="2">
        <v>0</v>
      </c>
      <c r="O513" s="2">
        <v>0</v>
      </c>
      <c r="P513" s="2">
        <v>0</v>
      </c>
      <c r="Q513" s="2">
        <v>0</v>
      </c>
      <c r="R513" s="2">
        <v>0</v>
      </c>
      <c r="S513" s="2"/>
      <c r="T513" s="2">
        <v>0</v>
      </c>
      <c r="U513" s="2">
        <v>0</v>
      </c>
      <c r="V513" s="2">
        <v>0</v>
      </c>
      <c r="W513" s="7">
        <v>0</v>
      </c>
      <c r="X513" s="7">
        <v>0</v>
      </c>
      <c r="Y513" s="7">
        <v>0</v>
      </c>
      <c r="AB513" s="7"/>
      <c r="AC513" s="7"/>
      <c r="AD513" s="7"/>
      <c r="AE513" s="7"/>
      <c r="AF513" s="7"/>
      <c r="AG513" s="7"/>
      <c r="AH513" s="7"/>
      <c r="AI513" s="7">
        <v>0</v>
      </c>
    </row>
    <row r="514" spans="1:35">
      <c r="A514" s="5">
        <v>2021</v>
      </c>
      <c r="B514" s="2" t="s">
        <v>725</v>
      </c>
      <c r="C514" s="2" t="s">
        <v>742</v>
      </c>
      <c r="D514" s="2" t="s">
        <v>677</v>
      </c>
      <c r="E514" s="2">
        <v>0</v>
      </c>
      <c r="F514" s="2">
        <v>0</v>
      </c>
      <c r="G514" s="2">
        <v>0</v>
      </c>
      <c r="H514" s="2">
        <v>350000</v>
      </c>
      <c r="I514" s="2">
        <v>0</v>
      </c>
      <c r="J514" s="2">
        <v>0</v>
      </c>
      <c r="K514" s="2">
        <v>0</v>
      </c>
      <c r="L514" s="2">
        <v>0</v>
      </c>
      <c r="M514" s="2">
        <v>0</v>
      </c>
      <c r="N514" s="2">
        <v>0</v>
      </c>
      <c r="O514" s="2">
        <v>0</v>
      </c>
      <c r="P514" s="2">
        <v>0</v>
      </c>
      <c r="Q514" s="2">
        <v>0</v>
      </c>
      <c r="R514" s="2">
        <v>0</v>
      </c>
      <c r="S514" s="2"/>
      <c r="T514" s="2">
        <v>0</v>
      </c>
      <c r="U514" s="2">
        <v>0</v>
      </c>
      <c r="V514" s="2">
        <v>0</v>
      </c>
      <c r="W514" s="7">
        <v>0</v>
      </c>
      <c r="X514" s="7">
        <v>0</v>
      </c>
      <c r="Y514" s="7">
        <v>0</v>
      </c>
      <c r="AB514" s="7"/>
      <c r="AC514" s="7"/>
      <c r="AD514" s="7"/>
      <c r="AE514" s="7"/>
      <c r="AF514" s="7"/>
      <c r="AG514" s="7"/>
      <c r="AH514" s="7"/>
      <c r="AI514" s="7">
        <v>0</v>
      </c>
    </row>
    <row r="515" spans="1:35">
      <c r="A515" s="5">
        <v>2021</v>
      </c>
      <c r="B515" s="2" t="s">
        <v>725</v>
      </c>
      <c r="C515" s="2" t="s">
        <v>743</v>
      </c>
      <c r="D515" s="2" t="s">
        <v>677</v>
      </c>
      <c r="E515" s="2">
        <v>0</v>
      </c>
      <c r="F515" s="2">
        <v>9983599</v>
      </c>
      <c r="G515" s="2">
        <v>0</v>
      </c>
      <c r="H515" s="2">
        <v>350000</v>
      </c>
      <c r="I515" s="2">
        <v>0</v>
      </c>
      <c r="J515" s="2">
        <v>0</v>
      </c>
      <c r="K515" s="2">
        <v>0</v>
      </c>
      <c r="L515" s="2">
        <v>0</v>
      </c>
      <c r="M515" s="2">
        <v>0</v>
      </c>
      <c r="N515" s="2">
        <v>0</v>
      </c>
      <c r="O515" s="2">
        <v>0</v>
      </c>
      <c r="P515" s="2">
        <v>0</v>
      </c>
      <c r="Q515" s="2">
        <v>0</v>
      </c>
      <c r="R515" s="2">
        <v>0</v>
      </c>
      <c r="S515" s="2"/>
      <c r="T515" s="2">
        <v>0</v>
      </c>
      <c r="U515" s="2">
        <v>0</v>
      </c>
      <c r="V515" s="2">
        <v>0</v>
      </c>
      <c r="W515" s="7">
        <v>0</v>
      </c>
      <c r="X515" s="7">
        <v>0</v>
      </c>
      <c r="Y515" s="7">
        <v>0</v>
      </c>
      <c r="AB515" s="7"/>
      <c r="AC515" s="7"/>
      <c r="AD515" s="7"/>
      <c r="AE515" s="7"/>
      <c r="AF515" s="7"/>
      <c r="AG515" s="7"/>
      <c r="AH515" s="7"/>
      <c r="AI515" s="7">
        <v>0</v>
      </c>
    </row>
    <row r="516" spans="1:35">
      <c r="A516" s="5">
        <v>2021</v>
      </c>
      <c r="B516" s="2" t="s">
        <v>725</v>
      </c>
      <c r="C516" s="2" t="s">
        <v>744</v>
      </c>
      <c r="D516" s="2" t="s">
        <v>677</v>
      </c>
      <c r="E516" s="2">
        <v>0</v>
      </c>
      <c r="F516" s="2">
        <v>0</v>
      </c>
      <c r="G516" s="2">
        <v>0</v>
      </c>
      <c r="H516" s="2">
        <v>350000</v>
      </c>
      <c r="I516" s="2">
        <v>0</v>
      </c>
      <c r="J516" s="2">
        <v>0</v>
      </c>
      <c r="K516" s="2">
        <v>0</v>
      </c>
      <c r="L516" s="2">
        <v>0</v>
      </c>
      <c r="M516" s="2">
        <v>0</v>
      </c>
      <c r="N516" s="2">
        <v>0</v>
      </c>
      <c r="O516" s="2">
        <v>0</v>
      </c>
      <c r="P516" s="2">
        <v>0</v>
      </c>
      <c r="Q516" s="2">
        <v>0</v>
      </c>
      <c r="R516" s="2">
        <v>0</v>
      </c>
      <c r="S516" s="2"/>
      <c r="T516" s="2">
        <v>0</v>
      </c>
      <c r="U516" s="2">
        <v>0</v>
      </c>
      <c r="V516" s="2">
        <v>0</v>
      </c>
      <c r="W516" s="7">
        <v>0</v>
      </c>
      <c r="X516" s="7">
        <v>0</v>
      </c>
      <c r="Y516" s="7">
        <v>0</v>
      </c>
      <c r="AB516" s="7"/>
      <c r="AC516" s="7"/>
      <c r="AD516" s="7"/>
      <c r="AE516" s="7"/>
      <c r="AF516" s="7"/>
      <c r="AG516" s="7"/>
      <c r="AH516" s="7"/>
      <c r="AI516" s="7">
        <v>0</v>
      </c>
    </row>
    <row r="517" spans="1:35">
      <c r="A517" s="5">
        <v>2021</v>
      </c>
      <c r="B517" s="2" t="s">
        <v>755</v>
      </c>
      <c r="C517" s="2" t="s">
        <v>745</v>
      </c>
      <c r="D517" s="2" t="s">
        <v>677</v>
      </c>
      <c r="E517" s="2">
        <v>0</v>
      </c>
      <c r="F517" s="2">
        <v>0</v>
      </c>
      <c r="G517" s="2">
        <v>0</v>
      </c>
      <c r="H517" s="2">
        <v>350000</v>
      </c>
      <c r="I517" s="2">
        <v>0</v>
      </c>
      <c r="J517" s="2">
        <v>0</v>
      </c>
      <c r="K517" s="2">
        <v>0</v>
      </c>
      <c r="L517" s="2">
        <v>0</v>
      </c>
      <c r="M517" s="2">
        <v>0</v>
      </c>
      <c r="N517" s="2">
        <v>0</v>
      </c>
      <c r="O517" s="2">
        <v>0</v>
      </c>
      <c r="P517" s="2">
        <v>0</v>
      </c>
      <c r="Q517" s="2">
        <v>0</v>
      </c>
      <c r="R517" s="2">
        <v>0</v>
      </c>
      <c r="S517" s="2"/>
      <c r="T517" s="2">
        <v>0</v>
      </c>
      <c r="U517" s="2">
        <v>0</v>
      </c>
      <c r="V517" s="2">
        <v>0</v>
      </c>
      <c r="W517" s="7">
        <v>0</v>
      </c>
      <c r="X517" s="7">
        <v>0</v>
      </c>
      <c r="Y517" s="7">
        <v>0</v>
      </c>
      <c r="AB517" s="7"/>
      <c r="AC517" s="7"/>
      <c r="AD517" s="7"/>
      <c r="AE517" s="7"/>
      <c r="AF517" s="7"/>
      <c r="AG517" s="7"/>
      <c r="AH517" s="7"/>
      <c r="AI517" s="7">
        <v>0</v>
      </c>
    </row>
    <row r="518" spans="1:35">
      <c r="A518" s="5">
        <v>2021</v>
      </c>
      <c r="B518" s="2" t="s">
        <v>755</v>
      </c>
      <c r="C518" s="2" t="s">
        <v>746</v>
      </c>
      <c r="D518" s="2" t="s">
        <v>677</v>
      </c>
      <c r="E518" s="2">
        <v>0</v>
      </c>
      <c r="F518" s="2">
        <v>0</v>
      </c>
      <c r="G518" s="2">
        <v>0</v>
      </c>
      <c r="H518" s="2">
        <v>350000</v>
      </c>
      <c r="I518" s="2">
        <v>0</v>
      </c>
      <c r="J518" s="2">
        <v>0</v>
      </c>
      <c r="K518" s="2">
        <v>0</v>
      </c>
      <c r="L518" s="2">
        <v>0</v>
      </c>
      <c r="M518" s="2">
        <v>0</v>
      </c>
      <c r="N518" s="2">
        <v>0</v>
      </c>
      <c r="O518" s="2">
        <v>0</v>
      </c>
      <c r="P518" s="2">
        <v>0</v>
      </c>
      <c r="Q518" s="2">
        <v>0</v>
      </c>
      <c r="R518" s="2">
        <v>0</v>
      </c>
      <c r="S518" s="2"/>
      <c r="T518" s="2">
        <v>0</v>
      </c>
      <c r="U518" s="2">
        <v>0</v>
      </c>
      <c r="V518" s="2">
        <v>0</v>
      </c>
      <c r="W518" s="7">
        <v>0</v>
      </c>
      <c r="X518" s="7">
        <v>0</v>
      </c>
      <c r="Y518" s="7">
        <v>0</v>
      </c>
      <c r="AB518" s="7"/>
      <c r="AC518" s="7"/>
      <c r="AD518" s="7"/>
      <c r="AE518" s="7"/>
      <c r="AF518" s="7"/>
      <c r="AG518" s="7"/>
      <c r="AH518" s="7"/>
      <c r="AI518" s="7">
        <v>0</v>
      </c>
    </row>
    <row r="519" spans="1:35">
      <c r="A519" s="5">
        <v>2021</v>
      </c>
      <c r="B519" s="2" t="s">
        <v>755</v>
      </c>
      <c r="C519" s="2" t="s">
        <v>747</v>
      </c>
      <c r="D519" s="2" t="s">
        <v>677</v>
      </c>
      <c r="E519" s="2">
        <v>0</v>
      </c>
      <c r="F519" s="2">
        <v>0</v>
      </c>
      <c r="G519" s="2">
        <v>0</v>
      </c>
      <c r="H519" s="2">
        <v>350000</v>
      </c>
      <c r="I519" s="2">
        <v>0</v>
      </c>
      <c r="J519" s="2">
        <v>0</v>
      </c>
      <c r="K519" s="2">
        <v>0</v>
      </c>
      <c r="L519" s="2">
        <v>0</v>
      </c>
      <c r="M519" s="2">
        <v>0</v>
      </c>
      <c r="N519" s="2">
        <v>0</v>
      </c>
      <c r="O519" s="2">
        <v>0</v>
      </c>
      <c r="P519" s="2">
        <v>0</v>
      </c>
      <c r="Q519" s="2">
        <v>0</v>
      </c>
      <c r="R519" s="2">
        <v>0</v>
      </c>
      <c r="S519" s="2"/>
      <c r="T519" s="2">
        <v>0</v>
      </c>
      <c r="U519" s="2">
        <v>0</v>
      </c>
      <c r="V519" s="2">
        <v>0</v>
      </c>
      <c r="W519" s="7">
        <v>0</v>
      </c>
      <c r="X519" s="7">
        <v>0</v>
      </c>
      <c r="Y519" s="7">
        <v>0</v>
      </c>
      <c r="AB519" s="7"/>
      <c r="AC519" s="7"/>
      <c r="AD519" s="7"/>
      <c r="AE519" s="7"/>
      <c r="AF519" s="7"/>
      <c r="AG519" s="7"/>
      <c r="AH519" s="7"/>
      <c r="AI519" s="7">
        <v>0</v>
      </c>
    </row>
    <row r="520" spans="1:35">
      <c r="A520" s="5">
        <v>2021</v>
      </c>
      <c r="B520" s="2" t="s">
        <v>755</v>
      </c>
      <c r="C520" s="2" t="s">
        <v>748</v>
      </c>
      <c r="D520" s="2" t="s">
        <v>677</v>
      </c>
      <c r="E520" s="2">
        <v>0</v>
      </c>
      <c r="F520" s="2">
        <v>0</v>
      </c>
      <c r="G520" s="2">
        <v>0</v>
      </c>
      <c r="H520" s="2">
        <v>350000</v>
      </c>
      <c r="I520" s="2">
        <v>0</v>
      </c>
      <c r="J520" s="2">
        <v>0</v>
      </c>
      <c r="K520" s="2">
        <v>0</v>
      </c>
      <c r="L520" s="2">
        <v>0</v>
      </c>
      <c r="M520" s="2">
        <v>0</v>
      </c>
      <c r="N520" s="2">
        <v>0</v>
      </c>
      <c r="O520" s="2">
        <v>0</v>
      </c>
      <c r="P520" s="2">
        <v>0</v>
      </c>
      <c r="Q520" s="2">
        <v>0</v>
      </c>
      <c r="R520" s="2">
        <v>0</v>
      </c>
      <c r="S520" s="2"/>
      <c r="T520" s="2">
        <v>0</v>
      </c>
      <c r="U520" s="2">
        <v>0</v>
      </c>
      <c r="V520" s="2">
        <v>0</v>
      </c>
      <c r="W520" s="7">
        <v>0</v>
      </c>
      <c r="X520" s="7">
        <v>0</v>
      </c>
      <c r="Y520" s="7">
        <v>0</v>
      </c>
      <c r="AB520" s="7"/>
      <c r="AC520" s="7"/>
      <c r="AD520" s="7"/>
      <c r="AE520" s="7"/>
      <c r="AF520" s="7"/>
      <c r="AG520" s="7"/>
      <c r="AH520" s="7"/>
      <c r="AI520" s="7">
        <v>0</v>
      </c>
    </row>
    <row r="521" spans="1:35">
      <c r="A521" s="5">
        <v>2021</v>
      </c>
      <c r="B521" s="2" t="s">
        <v>755</v>
      </c>
      <c r="C521" s="2" t="s">
        <v>749</v>
      </c>
      <c r="D521" s="2" t="s">
        <v>677</v>
      </c>
      <c r="E521" s="2">
        <v>0</v>
      </c>
      <c r="F521" s="2">
        <v>0</v>
      </c>
      <c r="G521" s="2">
        <v>0</v>
      </c>
      <c r="H521" s="2">
        <v>350000</v>
      </c>
      <c r="I521" s="2">
        <v>0</v>
      </c>
      <c r="J521" s="2">
        <v>0</v>
      </c>
      <c r="K521" s="2">
        <v>0</v>
      </c>
      <c r="L521" s="2">
        <v>0</v>
      </c>
      <c r="M521" s="2">
        <v>0</v>
      </c>
      <c r="N521" s="2">
        <v>0</v>
      </c>
      <c r="O521" s="2">
        <v>0</v>
      </c>
      <c r="P521" s="2">
        <v>0</v>
      </c>
      <c r="Q521" s="2">
        <v>0</v>
      </c>
      <c r="R521" s="2">
        <v>0</v>
      </c>
      <c r="S521" s="2"/>
      <c r="T521" s="2">
        <v>0</v>
      </c>
      <c r="U521" s="2">
        <v>0</v>
      </c>
      <c r="V521" s="2">
        <v>0</v>
      </c>
      <c r="W521" s="7">
        <v>0</v>
      </c>
      <c r="X521" s="7">
        <v>0</v>
      </c>
      <c r="Y521" s="7">
        <v>0</v>
      </c>
      <c r="AB521" s="7"/>
      <c r="AC521" s="7"/>
      <c r="AD521" s="7"/>
      <c r="AE521" s="7"/>
      <c r="AF521" s="7"/>
      <c r="AG521" s="7"/>
      <c r="AH521" s="7"/>
      <c r="AI521" s="7">
        <v>0</v>
      </c>
    </row>
    <row r="522" spans="1:35">
      <c r="A522" s="5">
        <v>2021</v>
      </c>
      <c r="B522" s="2" t="s">
        <v>755</v>
      </c>
      <c r="C522" s="2" t="s">
        <v>750</v>
      </c>
      <c r="D522" s="2" t="s">
        <v>677</v>
      </c>
      <c r="E522" s="2">
        <v>0</v>
      </c>
      <c r="F522" s="2">
        <v>0</v>
      </c>
      <c r="G522" s="2">
        <v>0</v>
      </c>
      <c r="H522" s="2">
        <v>350000</v>
      </c>
      <c r="I522" s="2">
        <v>0</v>
      </c>
      <c r="J522" s="2">
        <v>0</v>
      </c>
      <c r="K522" s="2">
        <v>0</v>
      </c>
      <c r="L522" s="2">
        <v>0</v>
      </c>
      <c r="M522" s="2">
        <v>0</v>
      </c>
      <c r="N522" s="2">
        <v>0</v>
      </c>
      <c r="O522" s="2">
        <v>0</v>
      </c>
      <c r="P522" s="2">
        <v>0</v>
      </c>
      <c r="Q522" s="2">
        <v>0</v>
      </c>
      <c r="R522" s="2">
        <v>0</v>
      </c>
      <c r="S522" s="2"/>
      <c r="T522" s="2">
        <v>0</v>
      </c>
      <c r="U522" s="2">
        <v>0</v>
      </c>
      <c r="V522" s="2">
        <v>0</v>
      </c>
      <c r="W522" s="7">
        <v>0</v>
      </c>
      <c r="X522" s="7">
        <v>0</v>
      </c>
      <c r="Y522" s="7">
        <v>0</v>
      </c>
      <c r="AB522" s="7"/>
      <c r="AC522" s="7"/>
      <c r="AD522" s="7"/>
      <c r="AE522" s="7"/>
      <c r="AF522" s="7"/>
      <c r="AG522" s="7"/>
      <c r="AH522" s="7"/>
      <c r="AI522" s="7">
        <v>0</v>
      </c>
    </row>
    <row r="523" spans="1:35">
      <c r="A523" s="5">
        <v>2021</v>
      </c>
      <c r="B523" s="2" t="s">
        <v>755</v>
      </c>
      <c r="C523" s="2" t="s">
        <v>751</v>
      </c>
      <c r="D523" s="2" t="s">
        <v>677</v>
      </c>
      <c r="E523" s="2">
        <v>0</v>
      </c>
      <c r="F523" s="2">
        <v>0</v>
      </c>
      <c r="G523" s="2">
        <v>0</v>
      </c>
      <c r="H523" s="2">
        <v>350000</v>
      </c>
      <c r="I523" s="2">
        <v>0</v>
      </c>
      <c r="J523" s="2">
        <v>0</v>
      </c>
      <c r="K523" s="2">
        <v>0</v>
      </c>
      <c r="L523" s="2">
        <v>0</v>
      </c>
      <c r="M523" s="2">
        <v>0</v>
      </c>
      <c r="N523" s="2">
        <v>0</v>
      </c>
      <c r="O523" s="2">
        <v>0</v>
      </c>
      <c r="P523" s="2">
        <v>0</v>
      </c>
      <c r="Q523" s="2">
        <v>0</v>
      </c>
      <c r="R523" s="2">
        <v>0</v>
      </c>
      <c r="S523" s="2"/>
      <c r="T523" s="2">
        <v>0</v>
      </c>
      <c r="U523" s="2">
        <v>0</v>
      </c>
      <c r="V523" s="2">
        <v>0</v>
      </c>
      <c r="W523" s="7">
        <v>0</v>
      </c>
      <c r="X523" s="7">
        <v>0</v>
      </c>
      <c r="Y523" s="7">
        <v>0</v>
      </c>
      <c r="AB523" s="7"/>
      <c r="AC523" s="7"/>
      <c r="AD523" s="7"/>
      <c r="AE523" s="7"/>
      <c r="AF523" s="7"/>
      <c r="AG523" s="7"/>
      <c r="AH523" s="7"/>
      <c r="AI523" s="7">
        <v>0</v>
      </c>
    </row>
    <row r="524" spans="1:35">
      <c r="A524" s="5">
        <v>2021</v>
      </c>
      <c r="B524" s="2" t="s">
        <v>724</v>
      </c>
      <c r="C524" s="2" t="s">
        <v>726</v>
      </c>
      <c r="D524" s="2" t="s">
        <v>676</v>
      </c>
      <c r="E524" s="2">
        <v>33618700</v>
      </c>
      <c r="F524" s="2">
        <v>16835130</v>
      </c>
      <c r="G524" s="2">
        <v>0</v>
      </c>
      <c r="H524" s="2">
        <v>0</v>
      </c>
      <c r="I524" s="2">
        <v>0</v>
      </c>
      <c r="J524" s="2">
        <v>0</v>
      </c>
      <c r="K524" s="2">
        <v>0</v>
      </c>
      <c r="L524" s="2">
        <v>0</v>
      </c>
      <c r="M524" s="2">
        <v>0</v>
      </c>
      <c r="N524" s="2">
        <v>0</v>
      </c>
      <c r="O524" s="2">
        <v>0</v>
      </c>
      <c r="P524" s="2">
        <v>0</v>
      </c>
      <c r="Q524" s="2">
        <v>0</v>
      </c>
      <c r="R524" s="2">
        <v>0</v>
      </c>
      <c r="S524" s="2"/>
      <c r="T524" s="2">
        <v>0</v>
      </c>
      <c r="U524" s="2">
        <v>0</v>
      </c>
      <c r="V524" s="2">
        <v>0</v>
      </c>
      <c r="W524" s="7">
        <v>0</v>
      </c>
      <c r="X524" s="7">
        <v>0</v>
      </c>
      <c r="Y524" s="7">
        <v>0</v>
      </c>
      <c r="AB524" s="7"/>
      <c r="AC524" s="7"/>
      <c r="AD524" s="7"/>
      <c r="AE524" s="7"/>
      <c r="AF524" s="7"/>
      <c r="AG524" s="7"/>
      <c r="AH524" s="7"/>
      <c r="AI524" s="7">
        <v>0</v>
      </c>
    </row>
    <row r="525" spans="1:35">
      <c r="A525" s="5">
        <v>2021</v>
      </c>
      <c r="B525" s="2" t="s">
        <v>724</v>
      </c>
      <c r="C525" s="2" t="s">
        <v>727</v>
      </c>
      <c r="D525" s="2" t="s">
        <v>676</v>
      </c>
      <c r="E525" s="2">
        <v>15713991</v>
      </c>
      <c r="G525" s="2">
        <v>0</v>
      </c>
      <c r="H525" s="2">
        <v>0</v>
      </c>
      <c r="I525" s="2">
        <v>0</v>
      </c>
      <c r="J525" s="2">
        <v>0</v>
      </c>
      <c r="K525" s="2">
        <v>0</v>
      </c>
      <c r="L525" s="2">
        <v>0</v>
      </c>
      <c r="M525" s="2">
        <v>0</v>
      </c>
      <c r="N525" s="2">
        <v>0</v>
      </c>
      <c r="O525" s="2">
        <v>0</v>
      </c>
      <c r="P525" s="2">
        <v>0</v>
      </c>
      <c r="Q525" s="2">
        <v>0</v>
      </c>
      <c r="R525" s="2">
        <v>0</v>
      </c>
      <c r="S525" s="2"/>
      <c r="T525" s="2">
        <v>0</v>
      </c>
      <c r="U525" s="2">
        <v>0</v>
      </c>
      <c r="V525" s="2">
        <v>0</v>
      </c>
      <c r="W525" s="7">
        <v>0</v>
      </c>
      <c r="X525" s="7">
        <v>0</v>
      </c>
      <c r="Y525" s="7">
        <v>0</v>
      </c>
      <c r="AB525" s="7"/>
      <c r="AC525" s="7"/>
      <c r="AD525" s="7"/>
      <c r="AE525" s="7"/>
      <c r="AF525" s="7"/>
      <c r="AG525" s="7"/>
      <c r="AH525" s="7"/>
      <c r="AI525" s="7">
        <v>0</v>
      </c>
    </row>
    <row r="526" spans="1:35">
      <c r="A526" s="5">
        <v>2021</v>
      </c>
      <c r="B526" s="2" t="s">
        <v>724</v>
      </c>
      <c r="C526" s="2" t="s">
        <v>728</v>
      </c>
      <c r="D526" s="2" t="s">
        <v>676</v>
      </c>
      <c r="E526" s="2">
        <v>41283670</v>
      </c>
      <c r="F526" s="2">
        <v>16706032</v>
      </c>
      <c r="G526" s="2">
        <v>0</v>
      </c>
      <c r="H526" s="2">
        <v>0</v>
      </c>
      <c r="I526" s="2">
        <v>0</v>
      </c>
      <c r="J526" s="2">
        <v>0</v>
      </c>
      <c r="K526" s="2">
        <v>0</v>
      </c>
      <c r="L526" s="2">
        <v>0</v>
      </c>
      <c r="M526" s="2">
        <v>0</v>
      </c>
      <c r="N526" s="2">
        <v>0</v>
      </c>
      <c r="O526" s="2">
        <v>0</v>
      </c>
      <c r="P526" s="2">
        <v>0</v>
      </c>
      <c r="Q526" s="2">
        <v>0</v>
      </c>
      <c r="R526" s="2">
        <v>0</v>
      </c>
      <c r="S526" s="2"/>
      <c r="T526" s="2">
        <v>0</v>
      </c>
      <c r="U526" s="2">
        <v>0</v>
      </c>
      <c r="V526" s="2">
        <v>0</v>
      </c>
      <c r="W526" s="7">
        <v>0</v>
      </c>
      <c r="X526" s="7">
        <v>0</v>
      </c>
      <c r="Y526" s="7">
        <v>0</v>
      </c>
      <c r="AB526" s="7"/>
      <c r="AC526" s="7"/>
      <c r="AD526" s="7"/>
      <c r="AE526" s="7"/>
      <c r="AF526" s="7"/>
      <c r="AG526" s="7"/>
      <c r="AH526" s="7"/>
      <c r="AI526" s="7">
        <v>0</v>
      </c>
    </row>
    <row r="527" spans="1:35">
      <c r="A527" s="5">
        <v>2021</v>
      </c>
      <c r="B527" s="2" t="s">
        <v>724</v>
      </c>
      <c r="C527" s="2" t="s">
        <v>729</v>
      </c>
      <c r="D527" s="2" t="s">
        <v>676</v>
      </c>
      <c r="E527" s="2">
        <v>18402697</v>
      </c>
      <c r="F527" s="2">
        <v>10810222</v>
      </c>
      <c r="G527" s="2">
        <v>0</v>
      </c>
      <c r="H527" s="2">
        <v>0</v>
      </c>
      <c r="I527" s="2">
        <v>0</v>
      </c>
      <c r="J527" s="2">
        <v>0</v>
      </c>
      <c r="K527" s="2">
        <v>0</v>
      </c>
      <c r="L527" s="2">
        <v>0</v>
      </c>
      <c r="M527" s="2">
        <v>0</v>
      </c>
      <c r="N527" s="2">
        <v>0</v>
      </c>
      <c r="O527" s="2">
        <v>0</v>
      </c>
      <c r="P527" s="2">
        <v>0</v>
      </c>
      <c r="Q527" s="2">
        <v>0</v>
      </c>
      <c r="R527" s="2">
        <v>0</v>
      </c>
      <c r="S527" s="2"/>
      <c r="T527" s="2">
        <v>0</v>
      </c>
      <c r="U527" s="2">
        <v>0</v>
      </c>
      <c r="V527" s="2">
        <v>0</v>
      </c>
      <c r="W527" s="7">
        <v>0</v>
      </c>
      <c r="X527" s="7">
        <v>0</v>
      </c>
      <c r="Y527" s="7">
        <v>0</v>
      </c>
      <c r="AB527" s="7"/>
      <c r="AC527" s="7"/>
      <c r="AD527" s="7"/>
      <c r="AE527" s="7"/>
      <c r="AF527" s="7"/>
      <c r="AG527" s="7"/>
      <c r="AH527" s="7"/>
      <c r="AI527" s="7">
        <v>0</v>
      </c>
    </row>
    <row r="528" spans="1:35">
      <c r="A528" s="5">
        <v>2021</v>
      </c>
      <c r="B528" s="2" t="s">
        <v>724</v>
      </c>
      <c r="C528" s="2" t="s">
        <v>730</v>
      </c>
      <c r="D528" s="2" t="s">
        <v>676</v>
      </c>
      <c r="E528" s="2">
        <v>9780535</v>
      </c>
      <c r="F528" s="2">
        <v>22390472</v>
      </c>
      <c r="G528" s="2">
        <v>0</v>
      </c>
      <c r="H528" s="2">
        <v>0</v>
      </c>
      <c r="I528" s="2">
        <v>0</v>
      </c>
      <c r="J528" s="2">
        <v>0</v>
      </c>
      <c r="K528" s="2">
        <v>0</v>
      </c>
      <c r="L528" s="2">
        <v>0</v>
      </c>
      <c r="M528" s="2">
        <v>0</v>
      </c>
      <c r="N528" s="2">
        <v>0</v>
      </c>
      <c r="O528" s="2">
        <v>0</v>
      </c>
      <c r="P528" s="2">
        <v>0</v>
      </c>
      <c r="Q528" s="2">
        <v>0</v>
      </c>
      <c r="R528" s="2">
        <v>0</v>
      </c>
      <c r="S528" s="2"/>
      <c r="T528" s="2">
        <v>0</v>
      </c>
      <c r="U528" s="2">
        <v>0</v>
      </c>
      <c r="V528" s="2">
        <v>0</v>
      </c>
      <c r="W528" s="7">
        <v>0</v>
      </c>
      <c r="X528" s="7">
        <v>0</v>
      </c>
      <c r="Y528" s="7">
        <v>0</v>
      </c>
      <c r="AB528" s="7"/>
      <c r="AC528" s="7"/>
      <c r="AD528" s="7"/>
      <c r="AE528" s="7"/>
      <c r="AF528" s="7"/>
      <c r="AG528" s="7"/>
      <c r="AH528" s="7"/>
      <c r="AI528" s="7">
        <v>0</v>
      </c>
    </row>
    <row r="529" spans="1:35">
      <c r="A529" s="5">
        <v>2021</v>
      </c>
      <c r="B529" s="2" t="s">
        <v>724</v>
      </c>
      <c r="C529" s="2" t="s">
        <v>731</v>
      </c>
      <c r="D529" s="2" t="s">
        <v>676</v>
      </c>
      <c r="E529" s="2">
        <v>21743841</v>
      </c>
      <c r="F529" s="2">
        <v>9319066</v>
      </c>
      <c r="G529" s="2">
        <v>0</v>
      </c>
      <c r="H529" s="2">
        <v>0</v>
      </c>
      <c r="I529" s="2">
        <v>0</v>
      </c>
      <c r="J529" s="2">
        <v>0</v>
      </c>
      <c r="K529" s="2">
        <v>0</v>
      </c>
      <c r="L529" s="2">
        <v>0</v>
      </c>
      <c r="M529" s="2">
        <v>0</v>
      </c>
      <c r="N529" s="2">
        <v>0</v>
      </c>
      <c r="O529" s="2">
        <v>0</v>
      </c>
      <c r="P529" s="2">
        <v>0</v>
      </c>
      <c r="Q529" s="2">
        <v>0</v>
      </c>
      <c r="R529" s="2">
        <v>0</v>
      </c>
      <c r="S529" s="2"/>
      <c r="T529" s="2">
        <v>0</v>
      </c>
      <c r="U529" s="2">
        <v>0</v>
      </c>
      <c r="V529" s="2">
        <v>0</v>
      </c>
      <c r="W529" s="7">
        <v>0</v>
      </c>
      <c r="X529" s="7">
        <v>0</v>
      </c>
      <c r="Y529" s="7">
        <v>0</v>
      </c>
      <c r="AB529" s="7"/>
      <c r="AC529" s="7"/>
      <c r="AD529" s="7"/>
      <c r="AE529" s="7"/>
      <c r="AF529" s="7"/>
      <c r="AG529" s="7"/>
      <c r="AH529" s="7"/>
      <c r="AI529" s="7">
        <v>0</v>
      </c>
    </row>
    <row r="530" spans="1:35">
      <c r="A530" s="5">
        <v>2021</v>
      </c>
      <c r="B530" s="2" t="s">
        <v>724</v>
      </c>
      <c r="C530" s="2" t="s">
        <v>732</v>
      </c>
      <c r="D530" s="2" t="s">
        <v>676</v>
      </c>
      <c r="E530" s="2">
        <v>18087081</v>
      </c>
      <c r="F530" s="2">
        <v>7708772</v>
      </c>
      <c r="G530" s="2">
        <v>0</v>
      </c>
      <c r="H530" s="2">
        <v>0</v>
      </c>
      <c r="I530" s="2">
        <v>0</v>
      </c>
      <c r="J530" s="2">
        <v>0</v>
      </c>
      <c r="K530" s="2">
        <v>0</v>
      </c>
      <c r="L530" s="2">
        <v>0</v>
      </c>
      <c r="M530" s="2">
        <v>0</v>
      </c>
      <c r="N530" s="2">
        <v>0</v>
      </c>
      <c r="O530" s="2">
        <v>0</v>
      </c>
      <c r="P530" s="2">
        <v>0</v>
      </c>
      <c r="Q530" s="2">
        <v>0</v>
      </c>
      <c r="R530" s="2">
        <v>0</v>
      </c>
      <c r="S530" s="2"/>
      <c r="T530" s="2">
        <v>0</v>
      </c>
      <c r="U530" s="2">
        <v>0</v>
      </c>
      <c r="V530" s="2">
        <v>0</v>
      </c>
      <c r="W530" s="7">
        <v>0</v>
      </c>
      <c r="X530" s="7">
        <v>0</v>
      </c>
      <c r="Y530" s="7">
        <v>0</v>
      </c>
      <c r="AB530" s="7"/>
      <c r="AC530" s="7"/>
      <c r="AD530" s="7"/>
      <c r="AE530" s="7"/>
      <c r="AF530" s="7"/>
      <c r="AG530" s="7"/>
      <c r="AH530" s="7"/>
      <c r="AI530" s="7">
        <v>0</v>
      </c>
    </row>
    <row r="531" spans="1:35">
      <c r="A531" s="5">
        <v>2021</v>
      </c>
      <c r="B531" s="2" t="s">
        <v>724</v>
      </c>
      <c r="C531" s="2" t="s">
        <v>733</v>
      </c>
      <c r="D531" s="2" t="s">
        <v>676</v>
      </c>
      <c r="E531" s="2">
        <v>22175333</v>
      </c>
      <c r="F531" s="2">
        <v>11075435</v>
      </c>
      <c r="G531" s="2">
        <v>0</v>
      </c>
      <c r="H531" s="2">
        <v>0</v>
      </c>
      <c r="I531" s="2">
        <v>0</v>
      </c>
      <c r="J531" s="2">
        <v>0</v>
      </c>
      <c r="K531" s="2">
        <v>0</v>
      </c>
      <c r="L531" s="2">
        <v>0</v>
      </c>
      <c r="M531" s="2">
        <v>0</v>
      </c>
      <c r="N531" s="2">
        <v>0</v>
      </c>
      <c r="O531" s="2">
        <v>0</v>
      </c>
      <c r="P531" s="2">
        <v>0</v>
      </c>
      <c r="Q531" s="2">
        <v>0</v>
      </c>
      <c r="R531" s="2">
        <v>0</v>
      </c>
      <c r="S531" s="2"/>
      <c r="T531" s="2">
        <v>0</v>
      </c>
      <c r="U531" s="2">
        <v>0</v>
      </c>
      <c r="V531" s="2">
        <v>0</v>
      </c>
      <c r="W531" s="7">
        <v>0</v>
      </c>
      <c r="X531" s="7">
        <v>0</v>
      </c>
      <c r="Y531" s="7">
        <v>0</v>
      </c>
      <c r="AB531" s="7"/>
      <c r="AC531" s="7"/>
      <c r="AD531" s="7"/>
      <c r="AE531" s="7"/>
      <c r="AF531" s="7"/>
      <c r="AG531" s="7"/>
      <c r="AH531" s="7"/>
      <c r="AI531" s="7">
        <v>0</v>
      </c>
    </row>
    <row r="532" spans="1:35">
      <c r="A532" s="5">
        <v>2021</v>
      </c>
      <c r="B532" s="2" t="s">
        <v>754</v>
      </c>
      <c r="C532" s="2" t="s">
        <v>752</v>
      </c>
      <c r="D532" s="2" t="s">
        <v>676</v>
      </c>
      <c r="E532" s="2">
        <v>19607648</v>
      </c>
      <c r="G532" s="2">
        <v>0</v>
      </c>
      <c r="H532" s="2">
        <v>0</v>
      </c>
      <c r="I532" s="2">
        <v>0</v>
      </c>
      <c r="J532" s="2">
        <v>0</v>
      </c>
      <c r="K532" s="2">
        <v>0</v>
      </c>
      <c r="L532" s="2">
        <v>0</v>
      </c>
      <c r="M532" s="2">
        <v>0</v>
      </c>
      <c r="N532" s="2">
        <v>0</v>
      </c>
      <c r="O532" s="2">
        <v>0</v>
      </c>
      <c r="P532" s="2">
        <v>0</v>
      </c>
      <c r="Q532" s="2">
        <v>0</v>
      </c>
      <c r="R532" s="2">
        <v>0</v>
      </c>
      <c r="S532" s="2"/>
      <c r="T532" s="2">
        <v>0</v>
      </c>
      <c r="U532" s="2">
        <v>0</v>
      </c>
      <c r="V532" s="2">
        <v>0</v>
      </c>
      <c r="W532" s="7">
        <v>0</v>
      </c>
      <c r="X532" s="7">
        <v>0</v>
      </c>
      <c r="Y532" s="7">
        <v>0</v>
      </c>
      <c r="AB532" s="7"/>
      <c r="AC532" s="7"/>
      <c r="AD532" s="7"/>
      <c r="AE532" s="7"/>
      <c r="AF532" s="7"/>
      <c r="AG532" s="7"/>
      <c r="AH532" s="7"/>
      <c r="AI532" s="7">
        <v>0</v>
      </c>
    </row>
    <row r="533" spans="1:35">
      <c r="A533" s="5">
        <v>2021</v>
      </c>
      <c r="B533" s="2" t="s">
        <v>754</v>
      </c>
      <c r="C533" s="2" t="s">
        <v>549</v>
      </c>
      <c r="D533" s="2" t="s">
        <v>676</v>
      </c>
      <c r="E533" s="2">
        <v>11972240</v>
      </c>
      <c r="F533" s="2">
        <v>11027305</v>
      </c>
      <c r="G533" s="2">
        <v>0</v>
      </c>
      <c r="H533" s="2">
        <v>0</v>
      </c>
      <c r="I533" s="2">
        <v>0</v>
      </c>
      <c r="J533" s="2">
        <v>0</v>
      </c>
      <c r="K533" s="2">
        <v>0</v>
      </c>
      <c r="L533" s="2">
        <v>0</v>
      </c>
      <c r="M533" s="2">
        <v>0</v>
      </c>
      <c r="N533" s="2">
        <v>0</v>
      </c>
      <c r="O533" s="2">
        <v>0</v>
      </c>
      <c r="P533" s="2">
        <v>0</v>
      </c>
      <c r="Q533" s="2">
        <v>0</v>
      </c>
      <c r="R533" s="2">
        <v>0</v>
      </c>
      <c r="S533" s="2"/>
      <c r="T533" s="2">
        <v>0</v>
      </c>
      <c r="U533" s="2">
        <v>0</v>
      </c>
      <c r="V533" s="2">
        <v>0</v>
      </c>
      <c r="W533" s="7">
        <v>0</v>
      </c>
      <c r="X533" s="7">
        <v>0</v>
      </c>
      <c r="Y533" s="7">
        <v>0</v>
      </c>
      <c r="AB533" s="7"/>
      <c r="AC533" s="7"/>
      <c r="AD533" s="7"/>
      <c r="AE533" s="7"/>
      <c r="AF533" s="7"/>
      <c r="AG533" s="7"/>
      <c r="AH533" s="7"/>
      <c r="AI533" s="7">
        <v>0</v>
      </c>
    </row>
    <row r="534" spans="1:35">
      <c r="A534" s="5">
        <v>2021</v>
      </c>
      <c r="B534" s="2" t="s">
        <v>754</v>
      </c>
      <c r="C534" s="2" t="s">
        <v>734</v>
      </c>
      <c r="D534" s="2" t="s">
        <v>676</v>
      </c>
      <c r="E534" s="2">
        <v>18060226</v>
      </c>
      <c r="F534" s="2">
        <v>7296372</v>
      </c>
      <c r="G534" s="2">
        <v>0</v>
      </c>
      <c r="H534" s="2">
        <v>0</v>
      </c>
      <c r="I534" s="2">
        <v>0</v>
      </c>
      <c r="J534" s="2">
        <v>0</v>
      </c>
      <c r="K534" s="2">
        <v>0</v>
      </c>
      <c r="L534" s="2">
        <v>0</v>
      </c>
      <c r="M534" s="2">
        <v>0</v>
      </c>
      <c r="N534" s="2">
        <v>0</v>
      </c>
      <c r="O534" s="2">
        <v>0</v>
      </c>
      <c r="P534" s="2">
        <v>0</v>
      </c>
      <c r="Q534" s="2">
        <v>0</v>
      </c>
      <c r="R534" s="2">
        <v>0</v>
      </c>
      <c r="S534" s="2"/>
      <c r="T534" s="2">
        <v>0</v>
      </c>
      <c r="U534" s="2">
        <v>0</v>
      </c>
      <c r="V534" s="2">
        <v>0</v>
      </c>
      <c r="W534" s="7">
        <v>0</v>
      </c>
      <c r="X534" s="7">
        <v>0</v>
      </c>
      <c r="Y534" s="7">
        <v>0</v>
      </c>
      <c r="AB534" s="7"/>
      <c r="AC534" s="7"/>
      <c r="AD534" s="7"/>
      <c r="AE534" s="7"/>
      <c r="AF534" s="7"/>
      <c r="AG534" s="7"/>
      <c r="AH534" s="7"/>
      <c r="AI534" s="7">
        <v>0</v>
      </c>
    </row>
    <row r="535" spans="1:35">
      <c r="A535" s="5">
        <v>2021</v>
      </c>
      <c r="B535" s="2" t="s">
        <v>754</v>
      </c>
      <c r="C535" s="2" t="s">
        <v>735</v>
      </c>
      <c r="D535" s="2" t="s">
        <v>676</v>
      </c>
      <c r="E535" s="2">
        <v>21984907</v>
      </c>
      <c r="F535" s="2">
        <v>11434354</v>
      </c>
      <c r="G535" s="2">
        <v>0</v>
      </c>
      <c r="H535" s="2">
        <v>0</v>
      </c>
      <c r="I535" s="2">
        <v>0</v>
      </c>
      <c r="J535" s="2">
        <v>0</v>
      </c>
      <c r="K535" s="2">
        <v>0</v>
      </c>
      <c r="L535" s="2">
        <v>0</v>
      </c>
      <c r="M535" s="2">
        <v>0</v>
      </c>
      <c r="N535" s="2">
        <v>0</v>
      </c>
      <c r="O535" s="2">
        <v>0</v>
      </c>
      <c r="P535" s="2">
        <v>0</v>
      </c>
      <c r="Q535" s="2">
        <v>0</v>
      </c>
      <c r="R535" s="2">
        <v>0</v>
      </c>
      <c r="S535" s="2"/>
      <c r="T535" s="2">
        <v>0</v>
      </c>
      <c r="U535" s="2">
        <v>0</v>
      </c>
      <c r="V535" s="2">
        <v>0</v>
      </c>
      <c r="W535" s="7">
        <v>0</v>
      </c>
      <c r="X535" s="7">
        <v>0</v>
      </c>
      <c r="Y535" s="7">
        <v>0</v>
      </c>
      <c r="AB535" s="7"/>
      <c r="AC535" s="7"/>
      <c r="AD535" s="7"/>
      <c r="AE535" s="7"/>
      <c r="AF535" s="7"/>
      <c r="AG535" s="7"/>
      <c r="AH535" s="7"/>
      <c r="AI535" s="7">
        <v>0</v>
      </c>
    </row>
    <row r="536" spans="1:35">
      <c r="A536" s="5">
        <v>2021</v>
      </c>
      <c r="B536" s="2" t="s">
        <v>754</v>
      </c>
      <c r="C536" s="2" t="s">
        <v>736</v>
      </c>
      <c r="D536" s="2" t="s">
        <v>676</v>
      </c>
      <c r="E536" s="2">
        <v>16059605</v>
      </c>
      <c r="F536" s="2">
        <v>7938912</v>
      </c>
      <c r="G536" s="2">
        <v>0</v>
      </c>
      <c r="H536" s="2">
        <v>0</v>
      </c>
      <c r="I536" s="2">
        <v>0</v>
      </c>
      <c r="J536" s="2">
        <v>0</v>
      </c>
      <c r="K536" s="2">
        <v>0</v>
      </c>
      <c r="L536" s="2">
        <v>0</v>
      </c>
      <c r="M536" s="2">
        <v>0</v>
      </c>
      <c r="N536" s="2">
        <v>0</v>
      </c>
      <c r="O536" s="2">
        <v>0</v>
      </c>
      <c r="P536" s="2">
        <v>0</v>
      </c>
      <c r="Q536" s="2">
        <v>0</v>
      </c>
      <c r="R536" s="2">
        <v>0</v>
      </c>
      <c r="S536" s="2"/>
      <c r="T536" s="2">
        <v>0</v>
      </c>
      <c r="U536" s="2">
        <v>0</v>
      </c>
      <c r="V536" s="2">
        <v>0</v>
      </c>
      <c r="W536" s="7">
        <v>0</v>
      </c>
      <c r="X536" s="7">
        <v>0</v>
      </c>
      <c r="Y536" s="7">
        <v>0</v>
      </c>
      <c r="AB536" s="7"/>
      <c r="AC536" s="7"/>
      <c r="AD536" s="7"/>
      <c r="AE536" s="7"/>
      <c r="AF536" s="7"/>
      <c r="AG536" s="7"/>
      <c r="AH536" s="7"/>
      <c r="AI536" s="7">
        <v>0</v>
      </c>
    </row>
    <row r="537" spans="1:35">
      <c r="A537" s="5">
        <v>2021</v>
      </c>
      <c r="B537" s="2" t="s">
        <v>754</v>
      </c>
      <c r="C537" s="2" t="s">
        <v>753</v>
      </c>
      <c r="D537" s="2" t="s">
        <v>676</v>
      </c>
      <c r="E537" s="2">
        <v>20532695</v>
      </c>
      <c r="F537" s="2">
        <v>11615667</v>
      </c>
      <c r="G537" s="2">
        <v>0</v>
      </c>
      <c r="H537" s="2">
        <v>0</v>
      </c>
      <c r="I537" s="2">
        <v>0</v>
      </c>
      <c r="J537" s="2">
        <v>0</v>
      </c>
      <c r="K537" s="2">
        <v>0</v>
      </c>
      <c r="L537" s="2">
        <v>0</v>
      </c>
      <c r="M537" s="2">
        <v>0</v>
      </c>
      <c r="N537" s="2">
        <v>0</v>
      </c>
      <c r="O537" s="2">
        <v>0</v>
      </c>
      <c r="P537" s="2">
        <v>0</v>
      </c>
      <c r="Q537" s="2">
        <v>0</v>
      </c>
      <c r="R537" s="2">
        <v>0</v>
      </c>
      <c r="S537" s="2"/>
      <c r="T537" s="2">
        <v>0</v>
      </c>
      <c r="U537" s="2">
        <v>0</v>
      </c>
      <c r="V537" s="2">
        <v>0</v>
      </c>
      <c r="W537" s="7">
        <v>0</v>
      </c>
      <c r="X537" s="7">
        <v>0</v>
      </c>
      <c r="Y537" s="7">
        <v>0</v>
      </c>
      <c r="AB537" s="7"/>
      <c r="AC537" s="7"/>
      <c r="AD537" s="7"/>
      <c r="AE537" s="7"/>
      <c r="AF537" s="7"/>
      <c r="AG537" s="7"/>
      <c r="AH537" s="7"/>
      <c r="AI537" s="7">
        <v>0</v>
      </c>
    </row>
    <row r="538" spans="1:35">
      <c r="A538" s="5">
        <v>2021</v>
      </c>
      <c r="B538" s="2" t="s">
        <v>754</v>
      </c>
      <c r="C538" s="2" t="s">
        <v>737</v>
      </c>
      <c r="D538" s="2" t="s">
        <v>676</v>
      </c>
      <c r="E538" s="2">
        <v>23111212</v>
      </c>
      <c r="F538" s="2">
        <v>10845895</v>
      </c>
      <c r="G538" s="2">
        <v>0</v>
      </c>
      <c r="H538" s="2">
        <v>0</v>
      </c>
      <c r="I538" s="2">
        <v>0</v>
      </c>
      <c r="J538" s="2">
        <v>0</v>
      </c>
      <c r="K538" s="2">
        <v>0</v>
      </c>
      <c r="L538" s="2">
        <v>0</v>
      </c>
      <c r="M538" s="2">
        <v>0</v>
      </c>
      <c r="N538" s="2">
        <v>0</v>
      </c>
      <c r="O538" s="2">
        <v>0</v>
      </c>
      <c r="P538" s="2">
        <v>0</v>
      </c>
      <c r="Q538" s="2">
        <v>0</v>
      </c>
      <c r="R538" s="2">
        <v>0</v>
      </c>
      <c r="S538" s="2"/>
      <c r="T538" s="2">
        <v>0</v>
      </c>
      <c r="U538" s="2">
        <v>0</v>
      </c>
      <c r="V538" s="2">
        <v>0</v>
      </c>
      <c r="W538" s="7">
        <v>0</v>
      </c>
      <c r="X538" s="7">
        <v>0</v>
      </c>
      <c r="Y538" s="7">
        <v>0</v>
      </c>
      <c r="AB538" s="7"/>
      <c r="AC538" s="7"/>
      <c r="AD538" s="7"/>
      <c r="AE538" s="7"/>
      <c r="AF538" s="7"/>
      <c r="AG538" s="7"/>
      <c r="AH538" s="7"/>
      <c r="AI538" s="7">
        <v>0</v>
      </c>
    </row>
    <row r="539" spans="1:35">
      <c r="A539" s="5">
        <v>2021</v>
      </c>
      <c r="B539" s="2" t="s">
        <v>725</v>
      </c>
      <c r="C539" s="2" t="s">
        <v>738</v>
      </c>
      <c r="D539" s="2" t="s">
        <v>676</v>
      </c>
      <c r="E539" s="2">
        <v>11000000</v>
      </c>
      <c r="F539" s="2">
        <v>5177954</v>
      </c>
      <c r="G539" s="2">
        <v>0</v>
      </c>
      <c r="H539" s="2">
        <v>0</v>
      </c>
      <c r="I539" s="2">
        <v>0</v>
      </c>
      <c r="J539" s="2">
        <v>0</v>
      </c>
      <c r="K539" s="2">
        <v>0</v>
      </c>
      <c r="L539" s="2">
        <v>0</v>
      </c>
      <c r="M539" s="2">
        <v>0</v>
      </c>
      <c r="N539" s="2">
        <v>0</v>
      </c>
      <c r="O539" s="2">
        <v>0</v>
      </c>
      <c r="P539" s="2">
        <v>0</v>
      </c>
      <c r="Q539" s="2">
        <v>0</v>
      </c>
      <c r="R539" s="2">
        <v>0</v>
      </c>
      <c r="S539" s="2"/>
      <c r="T539" s="2">
        <v>0</v>
      </c>
      <c r="U539" s="2">
        <v>0</v>
      </c>
      <c r="V539" s="2">
        <v>0</v>
      </c>
      <c r="W539" s="7">
        <v>0</v>
      </c>
      <c r="X539" s="7">
        <v>0</v>
      </c>
      <c r="Y539" s="7">
        <v>0</v>
      </c>
      <c r="AB539" s="7"/>
      <c r="AC539" s="7"/>
      <c r="AD539" s="7"/>
      <c r="AE539" s="7"/>
      <c r="AF539" s="7"/>
      <c r="AG539" s="7"/>
      <c r="AH539" s="7"/>
      <c r="AI539" s="7">
        <v>0</v>
      </c>
    </row>
    <row r="540" spans="1:35">
      <c r="A540" s="5">
        <v>2021</v>
      </c>
      <c r="B540" s="2" t="s">
        <v>725</v>
      </c>
      <c r="C540" s="2" t="s">
        <v>739</v>
      </c>
      <c r="D540" s="2" t="s">
        <v>676</v>
      </c>
      <c r="E540" s="2">
        <v>22523769</v>
      </c>
      <c r="F540" s="2">
        <v>9100976</v>
      </c>
      <c r="G540" s="2">
        <v>0</v>
      </c>
      <c r="H540" s="2">
        <v>0</v>
      </c>
      <c r="I540" s="2">
        <v>0</v>
      </c>
      <c r="J540" s="2">
        <v>0</v>
      </c>
      <c r="K540" s="2">
        <v>0</v>
      </c>
      <c r="L540" s="2">
        <v>0</v>
      </c>
      <c r="M540" s="2">
        <v>0</v>
      </c>
      <c r="N540" s="2">
        <v>0</v>
      </c>
      <c r="O540" s="2">
        <v>0</v>
      </c>
      <c r="P540" s="2">
        <v>0</v>
      </c>
      <c r="Q540" s="2">
        <v>0</v>
      </c>
      <c r="R540" s="2">
        <v>0</v>
      </c>
      <c r="S540" s="2"/>
      <c r="T540" s="2">
        <v>0</v>
      </c>
      <c r="U540" s="2">
        <v>0</v>
      </c>
      <c r="V540" s="2">
        <v>0</v>
      </c>
      <c r="W540" s="7">
        <v>0</v>
      </c>
      <c r="X540" s="7">
        <v>0</v>
      </c>
      <c r="Y540" s="7">
        <v>0</v>
      </c>
      <c r="AB540" s="7"/>
      <c r="AC540" s="7"/>
      <c r="AD540" s="7"/>
      <c r="AE540" s="7"/>
      <c r="AF540" s="7"/>
      <c r="AG540" s="7"/>
      <c r="AH540" s="7"/>
      <c r="AI540" s="7">
        <v>0</v>
      </c>
    </row>
    <row r="541" spans="1:35">
      <c r="A541" s="5">
        <v>2021</v>
      </c>
      <c r="B541" s="2" t="s">
        <v>725</v>
      </c>
      <c r="C541" s="2" t="s">
        <v>740</v>
      </c>
      <c r="D541" s="2" t="s">
        <v>676</v>
      </c>
      <c r="E541" s="2">
        <v>31292795</v>
      </c>
      <c r="F541" s="2">
        <v>12273028</v>
      </c>
      <c r="G541" s="2">
        <v>0</v>
      </c>
      <c r="H541" s="2">
        <v>0</v>
      </c>
      <c r="I541" s="2">
        <v>0</v>
      </c>
      <c r="J541" s="2">
        <v>0</v>
      </c>
      <c r="K541" s="2">
        <v>0</v>
      </c>
      <c r="L541" s="2">
        <v>0</v>
      </c>
      <c r="M541" s="2">
        <v>0</v>
      </c>
      <c r="N541" s="2">
        <v>0</v>
      </c>
      <c r="O541" s="2">
        <v>0</v>
      </c>
      <c r="P541" s="2">
        <v>0</v>
      </c>
      <c r="Q541" s="2">
        <v>0</v>
      </c>
      <c r="R541" s="2">
        <v>0</v>
      </c>
      <c r="S541" s="2"/>
      <c r="T541" s="2">
        <v>0</v>
      </c>
      <c r="U541" s="2">
        <v>0</v>
      </c>
      <c r="V541" s="2">
        <v>0</v>
      </c>
      <c r="W541" s="7">
        <v>0</v>
      </c>
      <c r="X541" s="7">
        <v>0</v>
      </c>
      <c r="Y541" s="7">
        <v>0</v>
      </c>
      <c r="AB541" s="7"/>
      <c r="AC541" s="7"/>
      <c r="AD541" s="7"/>
      <c r="AE541" s="7"/>
      <c r="AF541" s="7"/>
      <c r="AG541" s="7"/>
      <c r="AH541" s="7"/>
      <c r="AI541" s="7">
        <v>0</v>
      </c>
    </row>
    <row r="542" spans="1:35">
      <c r="A542" s="5">
        <v>2021</v>
      </c>
      <c r="B542" s="2" t="s">
        <v>725</v>
      </c>
      <c r="C542" s="2" t="s">
        <v>741</v>
      </c>
      <c r="D542" s="2" t="s">
        <v>676</v>
      </c>
      <c r="E542" s="2">
        <v>17514662</v>
      </c>
      <c r="F542" s="2">
        <v>7067274</v>
      </c>
      <c r="G542" s="2">
        <v>0</v>
      </c>
      <c r="H542" s="2">
        <v>0</v>
      </c>
      <c r="I542" s="2">
        <v>0</v>
      </c>
      <c r="J542" s="2">
        <v>0</v>
      </c>
      <c r="K542" s="2">
        <v>0</v>
      </c>
      <c r="L542" s="2">
        <v>0</v>
      </c>
      <c r="M542" s="2">
        <v>0</v>
      </c>
      <c r="N542" s="2">
        <v>0</v>
      </c>
      <c r="O542" s="2">
        <v>0</v>
      </c>
      <c r="P542" s="2">
        <v>0</v>
      </c>
      <c r="Q542" s="2">
        <v>0</v>
      </c>
      <c r="R542" s="2">
        <v>0</v>
      </c>
      <c r="S542" s="2"/>
      <c r="T542" s="2">
        <v>0</v>
      </c>
      <c r="U542" s="2">
        <v>0</v>
      </c>
      <c r="V542" s="2">
        <v>0</v>
      </c>
      <c r="W542" s="7">
        <v>0</v>
      </c>
      <c r="X542" s="7">
        <v>0</v>
      </c>
      <c r="Y542" s="7">
        <v>0</v>
      </c>
      <c r="AB542" s="7"/>
      <c r="AC542" s="7"/>
      <c r="AD542" s="7"/>
      <c r="AE542" s="7"/>
      <c r="AF542" s="7"/>
      <c r="AG542" s="7"/>
      <c r="AH542" s="7"/>
      <c r="AI542" s="7">
        <v>0</v>
      </c>
    </row>
    <row r="543" spans="1:35">
      <c r="A543" s="5">
        <v>2021</v>
      </c>
      <c r="B543" s="2" t="s">
        <v>725</v>
      </c>
      <c r="C543" s="2" t="s">
        <v>742</v>
      </c>
      <c r="D543" s="2" t="s">
        <v>676</v>
      </c>
      <c r="E543" s="2">
        <v>18058150</v>
      </c>
      <c r="F543" s="2">
        <v>7344221</v>
      </c>
      <c r="G543" s="2">
        <v>0</v>
      </c>
      <c r="H543" s="2">
        <v>0</v>
      </c>
      <c r="I543" s="2">
        <v>0</v>
      </c>
      <c r="J543" s="2">
        <v>0</v>
      </c>
      <c r="K543" s="2">
        <v>0</v>
      </c>
      <c r="L543" s="2">
        <v>0</v>
      </c>
      <c r="M543" s="2">
        <v>0</v>
      </c>
      <c r="N543" s="2">
        <v>0</v>
      </c>
      <c r="O543" s="2">
        <v>0</v>
      </c>
      <c r="P543" s="2">
        <v>0</v>
      </c>
      <c r="Q543" s="2">
        <v>0</v>
      </c>
      <c r="R543" s="2">
        <v>0</v>
      </c>
      <c r="S543" s="2"/>
      <c r="T543" s="2">
        <v>0</v>
      </c>
      <c r="U543" s="2">
        <v>0</v>
      </c>
      <c r="V543" s="2">
        <v>0</v>
      </c>
      <c r="W543" s="7">
        <v>0</v>
      </c>
      <c r="X543" s="7">
        <v>0</v>
      </c>
      <c r="Y543" s="7">
        <v>0</v>
      </c>
      <c r="AB543" s="7"/>
      <c r="AC543" s="7"/>
      <c r="AD543" s="7"/>
      <c r="AE543" s="7"/>
      <c r="AF543" s="7"/>
      <c r="AG543" s="7"/>
      <c r="AH543" s="7"/>
      <c r="AI543" s="7">
        <v>0</v>
      </c>
    </row>
    <row r="544" spans="1:35">
      <c r="A544" s="5">
        <v>2021</v>
      </c>
      <c r="B544" s="2" t="s">
        <v>725</v>
      </c>
      <c r="C544" s="2" t="s">
        <v>743</v>
      </c>
      <c r="D544" s="2" t="s">
        <v>676</v>
      </c>
      <c r="E544" s="2">
        <v>8365492</v>
      </c>
      <c r="F544" s="2">
        <v>3078043</v>
      </c>
      <c r="G544" s="2">
        <v>0</v>
      </c>
      <c r="H544" s="2">
        <v>0</v>
      </c>
      <c r="I544" s="2">
        <v>0</v>
      </c>
      <c r="J544" s="2">
        <v>0</v>
      </c>
      <c r="K544" s="2">
        <v>0</v>
      </c>
      <c r="L544" s="2">
        <v>0</v>
      </c>
      <c r="M544" s="2">
        <v>0</v>
      </c>
      <c r="N544" s="2">
        <v>0</v>
      </c>
      <c r="O544" s="2">
        <v>0</v>
      </c>
      <c r="P544" s="2">
        <v>0</v>
      </c>
      <c r="Q544" s="2">
        <v>0</v>
      </c>
      <c r="R544" s="2">
        <v>0</v>
      </c>
      <c r="S544" s="2"/>
      <c r="T544" s="2">
        <v>0</v>
      </c>
      <c r="U544" s="2">
        <v>0</v>
      </c>
      <c r="V544" s="2">
        <v>0</v>
      </c>
      <c r="W544" s="7">
        <v>0</v>
      </c>
      <c r="X544" s="7">
        <v>0</v>
      </c>
      <c r="Y544" s="7">
        <v>0</v>
      </c>
      <c r="AB544" s="7"/>
      <c r="AC544" s="7"/>
      <c r="AD544" s="7"/>
      <c r="AE544" s="7"/>
      <c r="AF544" s="7"/>
      <c r="AG544" s="7"/>
      <c r="AH544" s="7"/>
      <c r="AI544" s="7">
        <v>0</v>
      </c>
    </row>
    <row r="545" spans="1:35">
      <c r="A545" s="5">
        <v>2021</v>
      </c>
      <c r="B545" s="2" t="s">
        <v>725</v>
      </c>
      <c r="C545" s="2" t="s">
        <v>744</v>
      </c>
      <c r="D545" s="2" t="s">
        <v>676</v>
      </c>
      <c r="E545" s="2">
        <v>22209640</v>
      </c>
      <c r="F545" s="2">
        <v>10069984</v>
      </c>
      <c r="G545" s="2">
        <v>0</v>
      </c>
      <c r="H545" s="2">
        <v>0</v>
      </c>
      <c r="I545" s="2">
        <v>0</v>
      </c>
      <c r="J545" s="2">
        <v>0</v>
      </c>
      <c r="K545" s="2">
        <v>0</v>
      </c>
      <c r="L545" s="2">
        <v>0</v>
      </c>
      <c r="M545" s="2">
        <v>0</v>
      </c>
      <c r="N545" s="2">
        <v>0</v>
      </c>
      <c r="O545" s="2">
        <v>0</v>
      </c>
      <c r="P545" s="2">
        <v>0</v>
      </c>
      <c r="Q545" s="2">
        <v>0</v>
      </c>
      <c r="R545" s="2">
        <v>0</v>
      </c>
      <c r="S545" s="2"/>
      <c r="T545" s="2">
        <v>0</v>
      </c>
      <c r="U545" s="2">
        <v>0</v>
      </c>
      <c r="V545" s="2">
        <v>0</v>
      </c>
      <c r="W545" s="7">
        <v>0</v>
      </c>
      <c r="X545" s="7">
        <v>0</v>
      </c>
      <c r="Y545" s="7">
        <v>0</v>
      </c>
      <c r="AB545" s="7"/>
      <c r="AC545" s="7"/>
      <c r="AD545" s="7"/>
      <c r="AE545" s="7"/>
      <c r="AF545" s="7"/>
      <c r="AG545" s="7"/>
      <c r="AH545" s="7"/>
      <c r="AI545" s="7">
        <v>0</v>
      </c>
    </row>
    <row r="546" spans="1:35">
      <c r="A546" s="5">
        <v>2021</v>
      </c>
      <c r="B546" s="2" t="s">
        <v>755</v>
      </c>
      <c r="C546" s="2" t="s">
        <v>745</v>
      </c>
      <c r="D546" s="2" t="s">
        <v>676</v>
      </c>
      <c r="E546" s="2">
        <v>15962032</v>
      </c>
      <c r="F546" s="2">
        <v>8958511</v>
      </c>
      <c r="G546" s="2">
        <v>0</v>
      </c>
      <c r="H546" s="2">
        <v>0</v>
      </c>
      <c r="I546" s="2">
        <v>0</v>
      </c>
      <c r="J546" s="2">
        <v>0</v>
      </c>
      <c r="K546" s="2">
        <v>0</v>
      </c>
      <c r="L546" s="2">
        <v>0</v>
      </c>
      <c r="M546" s="2">
        <v>0</v>
      </c>
      <c r="N546" s="2">
        <v>0</v>
      </c>
      <c r="O546" s="2">
        <v>0</v>
      </c>
      <c r="P546" s="2">
        <v>0</v>
      </c>
      <c r="Q546" s="2">
        <v>0</v>
      </c>
      <c r="R546" s="2">
        <v>0</v>
      </c>
      <c r="S546" s="2"/>
      <c r="T546" s="2">
        <v>0</v>
      </c>
      <c r="U546" s="2">
        <v>0</v>
      </c>
      <c r="V546" s="2">
        <v>0</v>
      </c>
      <c r="W546" s="7">
        <v>0</v>
      </c>
      <c r="X546" s="7">
        <v>0</v>
      </c>
      <c r="Y546" s="7">
        <v>0</v>
      </c>
      <c r="AB546" s="7"/>
      <c r="AC546" s="7"/>
      <c r="AD546" s="7"/>
      <c r="AE546" s="7"/>
      <c r="AF546" s="7"/>
      <c r="AG546" s="7"/>
      <c r="AH546" s="7"/>
      <c r="AI546" s="7">
        <v>0</v>
      </c>
    </row>
    <row r="547" spans="1:35">
      <c r="A547" s="5">
        <v>2021</v>
      </c>
      <c r="B547" s="2" t="s">
        <v>755</v>
      </c>
      <c r="C547" s="2" t="s">
        <v>746</v>
      </c>
      <c r="D547" s="2" t="s">
        <v>676</v>
      </c>
      <c r="E547" s="2">
        <v>17006475</v>
      </c>
      <c r="F547" s="2">
        <v>8629546</v>
      </c>
      <c r="G547" s="2">
        <v>0</v>
      </c>
      <c r="H547" s="2">
        <v>0</v>
      </c>
      <c r="I547" s="2">
        <v>0</v>
      </c>
      <c r="J547" s="2">
        <v>0</v>
      </c>
      <c r="K547" s="2">
        <v>0</v>
      </c>
      <c r="L547" s="2">
        <v>0</v>
      </c>
      <c r="M547" s="2">
        <v>0</v>
      </c>
      <c r="N547" s="2">
        <v>0</v>
      </c>
      <c r="O547" s="2">
        <v>0</v>
      </c>
      <c r="P547" s="2">
        <v>0</v>
      </c>
      <c r="Q547" s="2">
        <v>0</v>
      </c>
      <c r="R547" s="2">
        <v>0</v>
      </c>
      <c r="S547" s="2"/>
      <c r="T547" s="2">
        <v>0</v>
      </c>
      <c r="U547" s="2">
        <v>0</v>
      </c>
      <c r="V547" s="2">
        <v>0</v>
      </c>
      <c r="W547" s="7">
        <v>0</v>
      </c>
      <c r="X547" s="7">
        <v>0</v>
      </c>
      <c r="Y547" s="7">
        <v>0</v>
      </c>
      <c r="AB547" s="7"/>
      <c r="AC547" s="7"/>
      <c r="AD547" s="7"/>
      <c r="AE547" s="7"/>
      <c r="AF547" s="7"/>
      <c r="AG547" s="7"/>
      <c r="AH547" s="7"/>
      <c r="AI547" s="7">
        <v>0</v>
      </c>
    </row>
    <row r="548" spans="1:35">
      <c r="A548" s="5">
        <v>2021</v>
      </c>
      <c r="B548" s="2" t="s">
        <v>755</v>
      </c>
      <c r="C548" s="2" t="s">
        <v>747</v>
      </c>
      <c r="D548" s="2" t="s">
        <v>676</v>
      </c>
      <c r="E548" s="2">
        <v>9612500</v>
      </c>
      <c r="F548" s="2">
        <v>2818201</v>
      </c>
      <c r="G548" s="2">
        <v>0</v>
      </c>
      <c r="H548" s="2">
        <v>0</v>
      </c>
      <c r="I548" s="2">
        <v>0</v>
      </c>
      <c r="J548" s="2">
        <v>0</v>
      </c>
      <c r="K548" s="2">
        <v>0</v>
      </c>
      <c r="L548" s="2">
        <v>0</v>
      </c>
      <c r="M548" s="2">
        <v>0</v>
      </c>
      <c r="N548" s="2">
        <v>0</v>
      </c>
      <c r="O548" s="2">
        <v>0</v>
      </c>
      <c r="P548" s="2">
        <v>0</v>
      </c>
      <c r="Q548" s="2">
        <v>0</v>
      </c>
      <c r="R548" s="2">
        <v>0</v>
      </c>
      <c r="S548" s="2"/>
      <c r="T548" s="2">
        <v>0</v>
      </c>
      <c r="U548" s="2">
        <v>0</v>
      </c>
      <c r="V548" s="2">
        <v>0</v>
      </c>
      <c r="W548" s="7">
        <v>0</v>
      </c>
      <c r="X548" s="7">
        <v>0</v>
      </c>
      <c r="Y548" s="7">
        <v>0</v>
      </c>
      <c r="AB548" s="7"/>
      <c r="AC548" s="7"/>
      <c r="AD548" s="7"/>
      <c r="AE548" s="7"/>
      <c r="AF548" s="7"/>
      <c r="AG548" s="7"/>
      <c r="AH548" s="7"/>
      <c r="AI548" s="7">
        <v>0</v>
      </c>
    </row>
    <row r="549" spans="1:35">
      <c r="A549" s="5">
        <v>2021</v>
      </c>
      <c r="B549" s="2" t="s">
        <v>755</v>
      </c>
      <c r="C549" s="2" t="s">
        <v>748</v>
      </c>
      <c r="D549" s="2" t="s">
        <v>676</v>
      </c>
      <c r="E549" s="2">
        <v>41145386</v>
      </c>
      <c r="F549" s="2">
        <v>14853365</v>
      </c>
      <c r="G549" s="2">
        <v>0</v>
      </c>
      <c r="H549" s="2">
        <v>0</v>
      </c>
      <c r="I549" s="2">
        <v>0</v>
      </c>
      <c r="J549" s="2">
        <v>0</v>
      </c>
      <c r="K549" s="2">
        <v>0</v>
      </c>
      <c r="L549" s="2">
        <v>0</v>
      </c>
      <c r="M549" s="2">
        <v>0</v>
      </c>
      <c r="N549" s="2">
        <v>0</v>
      </c>
      <c r="O549" s="2">
        <v>0</v>
      </c>
      <c r="P549" s="2">
        <v>0</v>
      </c>
      <c r="Q549" s="2">
        <v>0</v>
      </c>
      <c r="R549" s="2">
        <v>0</v>
      </c>
      <c r="S549" s="2"/>
      <c r="T549" s="2">
        <v>0</v>
      </c>
      <c r="U549" s="2">
        <v>0</v>
      </c>
      <c r="V549" s="2">
        <v>0</v>
      </c>
      <c r="W549" s="7">
        <v>0</v>
      </c>
      <c r="X549" s="7">
        <v>0</v>
      </c>
      <c r="Y549" s="7">
        <v>0</v>
      </c>
      <c r="AB549" s="7"/>
      <c r="AC549" s="7"/>
      <c r="AD549" s="7"/>
      <c r="AE549" s="7"/>
      <c r="AF549" s="7"/>
      <c r="AG549" s="7"/>
      <c r="AH549" s="7"/>
      <c r="AI549" s="7">
        <v>0</v>
      </c>
    </row>
    <row r="550" spans="1:35">
      <c r="A550" s="5">
        <v>2021</v>
      </c>
      <c r="B550" s="2" t="s">
        <v>755</v>
      </c>
      <c r="C550" s="2" t="s">
        <v>749</v>
      </c>
      <c r="D550" s="2" t="s">
        <v>676</v>
      </c>
      <c r="E550" s="2">
        <v>8122309</v>
      </c>
      <c r="F550" s="2">
        <v>2734877</v>
      </c>
      <c r="G550" s="2">
        <v>0</v>
      </c>
      <c r="H550" s="2">
        <v>0</v>
      </c>
      <c r="I550" s="2">
        <v>0</v>
      </c>
      <c r="J550" s="2">
        <v>0</v>
      </c>
      <c r="K550" s="2">
        <v>0</v>
      </c>
      <c r="L550" s="2">
        <v>0</v>
      </c>
      <c r="M550" s="2">
        <v>0</v>
      </c>
      <c r="N550" s="2">
        <v>0</v>
      </c>
      <c r="O550" s="2">
        <v>0</v>
      </c>
      <c r="P550" s="2">
        <v>0</v>
      </c>
      <c r="Q550" s="2">
        <v>0</v>
      </c>
      <c r="R550" s="2">
        <v>0</v>
      </c>
      <c r="S550" s="2"/>
      <c r="T550" s="2">
        <v>0</v>
      </c>
      <c r="U550" s="2">
        <v>0</v>
      </c>
      <c r="V550" s="2">
        <v>0</v>
      </c>
      <c r="W550" s="7">
        <v>0</v>
      </c>
      <c r="X550" s="7">
        <v>0</v>
      </c>
      <c r="Y550" s="7">
        <v>0</v>
      </c>
      <c r="AB550" s="7"/>
      <c r="AC550" s="7"/>
      <c r="AD550" s="7"/>
      <c r="AE550" s="7"/>
      <c r="AF550" s="7"/>
      <c r="AG550" s="7"/>
      <c r="AH550" s="7"/>
      <c r="AI550" s="7">
        <v>0</v>
      </c>
    </row>
    <row r="551" spans="1:35">
      <c r="A551" s="5">
        <v>2021</v>
      </c>
      <c r="B551" s="2" t="s">
        <v>755</v>
      </c>
      <c r="C551" s="2" t="s">
        <v>750</v>
      </c>
      <c r="D551" s="2" t="s">
        <v>676</v>
      </c>
      <c r="E551" s="2">
        <v>23470130</v>
      </c>
      <c r="F551" s="2">
        <v>10898668</v>
      </c>
      <c r="G551" s="2">
        <v>0</v>
      </c>
      <c r="H551" s="2">
        <v>0</v>
      </c>
      <c r="I551" s="2">
        <v>0</v>
      </c>
      <c r="J551" s="2">
        <v>0</v>
      </c>
      <c r="K551" s="2">
        <v>0</v>
      </c>
      <c r="L551" s="2">
        <v>0</v>
      </c>
      <c r="M551" s="2">
        <v>0</v>
      </c>
      <c r="N551" s="2">
        <v>0</v>
      </c>
      <c r="O551" s="2">
        <v>0</v>
      </c>
      <c r="P551" s="2">
        <v>0</v>
      </c>
      <c r="Q551" s="2">
        <v>0</v>
      </c>
      <c r="R551" s="2">
        <v>0</v>
      </c>
      <c r="S551" s="2"/>
      <c r="T551" s="2">
        <v>0</v>
      </c>
      <c r="U551" s="2">
        <v>0</v>
      </c>
      <c r="V551" s="2">
        <v>0</v>
      </c>
      <c r="W551" s="7">
        <v>0</v>
      </c>
      <c r="X551" s="7">
        <v>0</v>
      </c>
      <c r="Y551" s="7">
        <v>0</v>
      </c>
      <c r="AB551" s="7"/>
      <c r="AC551" s="7"/>
      <c r="AD551" s="7"/>
      <c r="AE551" s="7"/>
      <c r="AF551" s="7"/>
      <c r="AG551" s="7"/>
      <c r="AH551" s="7"/>
      <c r="AI551" s="7">
        <v>0</v>
      </c>
    </row>
    <row r="552" spans="1:35">
      <c r="A552" s="5">
        <v>2021</v>
      </c>
      <c r="B552" s="2" t="s">
        <v>755</v>
      </c>
      <c r="C552" s="2" t="s">
        <v>751</v>
      </c>
      <c r="D552" s="2" t="s">
        <v>676</v>
      </c>
      <c r="E552" s="2">
        <v>18755179</v>
      </c>
      <c r="F552" s="2">
        <v>7802129</v>
      </c>
      <c r="G552" s="2">
        <v>0</v>
      </c>
      <c r="H552" s="2">
        <v>0</v>
      </c>
      <c r="I552" s="2">
        <v>0</v>
      </c>
      <c r="J552" s="2">
        <v>0</v>
      </c>
      <c r="K552" s="2">
        <v>0</v>
      </c>
      <c r="L552" s="2">
        <v>0</v>
      </c>
      <c r="M552" s="2">
        <v>0</v>
      </c>
      <c r="N552" s="2">
        <v>0</v>
      </c>
      <c r="O552" s="2">
        <v>0</v>
      </c>
      <c r="P552" s="2">
        <v>0</v>
      </c>
      <c r="Q552" s="2">
        <v>0</v>
      </c>
      <c r="R552" s="2">
        <v>0</v>
      </c>
      <c r="S552" s="2"/>
      <c r="T552" s="2">
        <v>0</v>
      </c>
      <c r="U552" s="2">
        <v>0</v>
      </c>
      <c r="V552" s="2">
        <v>0</v>
      </c>
      <c r="W552" s="7">
        <v>0</v>
      </c>
      <c r="X552" s="7">
        <v>0</v>
      </c>
      <c r="Y552" s="7">
        <v>0</v>
      </c>
      <c r="AB552" s="7"/>
      <c r="AC552" s="7"/>
      <c r="AD552" s="7"/>
      <c r="AE552" s="7"/>
      <c r="AF552" s="7"/>
      <c r="AG552" s="7"/>
      <c r="AH552" s="7"/>
      <c r="AI552" s="7">
        <v>0</v>
      </c>
    </row>
    <row r="553" spans="1:35">
      <c r="A553" s="5">
        <v>2021</v>
      </c>
      <c r="B553" s="2" t="s">
        <v>724</v>
      </c>
      <c r="C553" s="2" t="s">
        <v>726</v>
      </c>
      <c r="D553" s="2" t="s">
        <v>679</v>
      </c>
      <c r="E553" s="2">
        <v>0</v>
      </c>
      <c r="F553" s="2">
        <v>6422000</v>
      </c>
      <c r="G553" s="2">
        <v>0</v>
      </c>
      <c r="H553" s="2">
        <v>0</v>
      </c>
      <c r="I553" s="2">
        <v>0</v>
      </c>
      <c r="J553" s="2">
        <v>0</v>
      </c>
      <c r="K553" s="2">
        <v>0</v>
      </c>
      <c r="L553" s="2">
        <v>0</v>
      </c>
      <c r="M553" s="2">
        <v>0</v>
      </c>
      <c r="N553" s="2">
        <v>0</v>
      </c>
      <c r="O553" s="2">
        <v>0</v>
      </c>
      <c r="P553" s="2">
        <v>0</v>
      </c>
      <c r="Q553" s="2">
        <v>0</v>
      </c>
      <c r="R553" s="2">
        <v>0</v>
      </c>
      <c r="S553" s="2"/>
      <c r="T553" s="2">
        <v>0</v>
      </c>
      <c r="U553" s="2">
        <v>0</v>
      </c>
      <c r="V553" s="2">
        <v>0</v>
      </c>
      <c r="W553" s="7">
        <v>0</v>
      </c>
      <c r="X553" s="7">
        <v>0</v>
      </c>
      <c r="Y553" s="7">
        <v>0</v>
      </c>
      <c r="AB553" s="7"/>
      <c r="AC553" s="7"/>
      <c r="AD553" s="7"/>
      <c r="AE553" s="7"/>
      <c r="AF553" s="7"/>
      <c r="AG553" s="7"/>
      <c r="AH553" s="7"/>
      <c r="AI553" s="7">
        <v>0</v>
      </c>
    </row>
    <row r="554" spans="1:35">
      <c r="A554" s="5">
        <v>2021</v>
      </c>
      <c r="B554" s="2" t="s">
        <v>724</v>
      </c>
      <c r="C554" s="2" t="s">
        <v>727</v>
      </c>
      <c r="D554" s="2" t="s">
        <v>679</v>
      </c>
      <c r="E554" s="2">
        <v>0</v>
      </c>
      <c r="F554" s="2">
        <v>3905282</v>
      </c>
      <c r="G554" s="2">
        <v>0</v>
      </c>
      <c r="H554" s="2">
        <v>0</v>
      </c>
      <c r="I554" s="2">
        <v>0</v>
      </c>
      <c r="J554" s="2">
        <v>0</v>
      </c>
      <c r="K554" s="2">
        <v>0</v>
      </c>
      <c r="L554" s="2">
        <v>0</v>
      </c>
      <c r="M554" s="2">
        <v>0</v>
      </c>
      <c r="N554" s="2">
        <v>0</v>
      </c>
      <c r="O554" s="2">
        <v>0</v>
      </c>
      <c r="P554" s="2">
        <v>0</v>
      </c>
      <c r="Q554" s="2">
        <v>0</v>
      </c>
      <c r="R554" s="2">
        <v>0</v>
      </c>
      <c r="S554" s="2"/>
      <c r="T554" s="2">
        <v>0</v>
      </c>
      <c r="U554" s="2">
        <v>0</v>
      </c>
      <c r="V554" s="2">
        <v>0</v>
      </c>
      <c r="W554" s="7">
        <v>0</v>
      </c>
      <c r="X554" s="7">
        <v>0</v>
      </c>
      <c r="Y554" s="7">
        <v>0</v>
      </c>
      <c r="AB554" s="7"/>
      <c r="AC554" s="7"/>
      <c r="AD554" s="7"/>
      <c r="AE554" s="7"/>
      <c r="AF554" s="7"/>
      <c r="AG554" s="7"/>
      <c r="AH554" s="7"/>
      <c r="AI554" s="7">
        <v>0</v>
      </c>
    </row>
    <row r="555" spans="1:35">
      <c r="A555" s="5">
        <v>2021</v>
      </c>
      <c r="B555" s="2" t="s">
        <v>724</v>
      </c>
      <c r="C555" s="2" t="s">
        <v>728</v>
      </c>
      <c r="D555" s="2" t="s">
        <v>679</v>
      </c>
      <c r="E555" s="2">
        <v>0</v>
      </c>
      <c r="F555" s="2">
        <v>2795000</v>
      </c>
      <c r="G555" s="2">
        <v>0</v>
      </c>
      <c r="H555" s="2">
        <v>0</v>
      </c>
      <c r="I555" s="2">
        <v>0</v>
      </c>
      <c r="J555" s="2">
        <v>0</v>
      </c>
      <c r="K555" s="2">
        <v>0</v>
      </c>
      <c r="L555" s="2">
        <v>0</v>
      </c>
      <c r="M555" s="2">
        <v>0</v>
      </c>
      <c r="N555" s="2">
        <v>0</v>
      </c>
      <c r="O555" s="2">
        <v>0</v>
      </c>
      <c r="P555" s="2">
        <v>0</v>
      </c>
      <c r="Q555" s="2">
        <v>0</v>
      </c>
      <c r="R555" s="2">
        <v>0</v>
      </c>
      <c r="S555" s="2"/>
      <c r="T555" s="2">
        <v>0</v>
      </c>
      <c r="U555" s="2">
        <v>0</v>
      </c>
      <c r="V555" s="2">
        <v>0</v>
      </c>
      <c r="W555" s="7">
        <v>0</v>
      </c>
      <c r="X555" s="7">
        <v>0</v>
      </c>
      <c r="Y555" s="7">
        <v>0</v>
      </c>
      <c r="AB555" s="7"/>
      <c r="AC555" s="7"/>
      <c r="AD555" s="7"/>
      <c r="AE555" s="7"/>
      <c r="AF555" s="7"/>
      <c r="AG555" s="7"/>
      <c r="AH555" s="7"/>
      <c r="AI555" s="7">
        <v>0</v>
      </c>
    </row>
    <row r="556" spans="1:35">
      <c r="A556" s="5">
        <v>2021</v>
      </c>
      <c r="B556" s="2" t="s">
        <v>724</v>
      </c>
      <c r="C556" s="2" t="s">
        <v>729</v>
      </c>
      <c r="D556" s="2" t="s">
        <v>679</v>
      </c>
      <c r="E556" s="2">
        <v>0</v>
      </c>
      <c r="F556" s="2">
        <v>1178657</v>
      </c>
      <c r="G556" s="2">
        <v>0</v>
      </c>
      <c r="H556" s="2">
        <v>0</v>
      </c>
      <c r="I556" s="2">
        <v>0</v>
      </c>
      <c r="J556" s="2">
        <v>0</v>
      </c>
      <c r="K556" s="2">
        <v>0</v>
      </c>
      <c r="L556" s="2">
        <v>0</v>
      </c>
      <c r="M556" s="2">
        <v>0</v>
      </c>
      <c r="N556" s="2">
        <v>0</v>
      </c>
      <c r="O556" s="2">
        <v>0</v>
      </c>
      <c r="P556" s="2">
        <v>0</v>
      </c>
      <c r="Q556" s="2">
        <v>0</v>
      </c>
      <c r="R556" s="2">
        <v>0</v>
      </c>
      <c r="S556" s="2"/>
      <c r="T556" s="2">
        <v>0</v>
      </c>
      <c r="U556" s="2">
        <v>0</v>
      </c>
      <c r="V556" s="2">
        <v>0</v>
      </c>
      <c r="W556" s="7">
        <v>0</v>
      </c>
      <c r="X556" s="7">
        <v>0</v>
      </c>
      <c r="Y556" s="7">
        <v>0</v>
      </c>
      <c r="AB556" s="7"/>
      <c r="AC556" s="7"/>
      <c r="AD556" s="7"/>
      <c r="AE556" s="7"/>
      <c r="AF556" s="7"/>
      <c r="AG556" s="7"/>
      <c r="AH556" s="7"/>
      <c r="AI556" s="7">
        <v>0</v>
      </c>
    </row>
    <row r="557" spans="1:35">
      <c r="A557" s="5">
        <v>2021</v>
      </c>
      <c r="B557" s="2" t="s">
        <v>724</v>
      </c>
      <c r="C557" s="2" t="s">
        <v>730</v>
      </c>
      <c r="D557" s="2" t="s">
        <v>679</v>
      </c>
      <c r="E557" s="2">
        <v>0</v>
      </c>
      <c r="F557" s="2">
        <v>3523750</v>
      </c>
      <c r="G557" s="2">
        <v>0</v>
      </c>
      <c r="H557" s="2">
        <v>0</v>
      </c>
      <c r="I557" s="2">
        <v>0</v>
      </c>
      <c r="J557" s="2">
        <v>0</v>
      </c>
      <c r="K557" s="2">
        <v>0</v>
      </c>
      <c r="L557" s="2">
        <v>0</v>
      </c>
      <c r="M557" s="2">
        <v>0</v>
      </c>
      <c r="N557" s="2">
        <v>0</v>
      </c>
      <c r="O557" s="2">
        <v>0</v>
      </c>
      <c r="P557" s="2">
        <v>0</v>
      </c>
      <c r="Q557" s="2">
        <v>0</v>
      </c>
      <c r="R557" s="2">
        <v>0</v>
      </c>
      <c r="S557" s="2"/>
      <c r="T557" s="2">
        <v>0</v>
      </c>
      <c r="U557" s="2">
        <v>0</v>
      </c>
      <c r="V557" s="2">
        <v>0</v>
      </c>
      <c r="W557" s="7">
        <v>0</v>
      </c>
      <c r="X557" s="7">
        <v>0</v>
      </c>
      <c r="Y557" s="7">
        <v>0</v>
      </c>
      <c r="AB557" s="7"/>
      <c r="AC557" s="7"/>
      <c r="AD557" s="7"/>
      <c r="AE557" s="7"/>
      <c r="AF557" s="7"/>
      <c r="AG557" s="7"/>
      <c r="AH557" s="7"/>
      <c r="AI557" s="7">
        <v>0</v>
      </c>
    </row>
    <row r="558" spans="1:35">
      <c r="A558" s="5">
        <v>2021</v>
      </c>
      <c r="B558" s="2" t="s">
        <v>724</v>
      </c>
      <c r="C558" s="2" t="s">
        <v>731</v>
      </c>
      <c r="D558" s="2" t="s">
        <v>679</v>
      </c>
      <c r="E558" s="2">
        <v>0</v>
      </c>
      <c r="F558" s="2">
        <v>999250</v>
      </c>
      <c r="G558" s="2">
        <v>0</v>
      </c>
      <c r="H558" s="2">
        <v>0</v>
      </c>
      <c r="I558" s="2">
        <v>0</v>
      </c>
      <c r="J558" s="2">
        <v>0</v>
      </c>
      <c r="K558" s="2">
        <v>0</v>
      </c>
      <c r="L558" s="2">
        <v>0</v>
      </c>
      <c r="M558" s="2">
        <v>0</v>
      </c>
      <c r="N558" s="2">
        <v>0</v>
      </c>
      <c r="O558" s="2">
        <v>0</v>
      </c>
      <c r="P558" s="2">
        <v>0</v>
      </c>
      <c r="Q558" s="2">
        <v>0</v>
      </c>
      <c r="R558" s="2">
        <v>0</v>
      </c>
      <c r="S558" s="2"/>
      <c r="T558" s="2">
        <v>0</v>
      </c>
      <c r="U558" s="2">
        <v>0</v>
      </c>
      <c r="V558" s="2">
        <v>0</v>
      </c>
      <c r="W558" s="7">
        <v>0</v>
      </c>
      <c r="X558" s="7">
        <v>0</v>
      </c>
      <c r="Y558" s="7">
        <v>0</v>
      </c>
      <c r="AB558" s="7"/>
      <c r="AC558" s="7"/>
      <c r="AD558" s="7"/>
      <c r="AE558" s="7"/>
      <c r="AF558" s="7"/>
      <c r="AG558" s="7"/>
      <c r="AH558" s="7"/>
      <c r="AI558" s="7">
        <v>0</v>
      </c>
    </row>
    <row r="559" spans="1:35">
      <c r="A559" s="5">
        <v>2021</v>
      </c>
      <c r="B559" s="2" t="s">
        <v>724</v>
      </c>
      <c r="C559" s="2" t="s">
        <v>732</v>
      </c>
      <c r="D559" s="2" t="s">
        <v>679</v>
      </c>
      <c r="E559" s="2">
        <v>0</v>
      </c>
      <c r="F559" s="2">
        <v>5492500</v>
      </c>
      <c r="G559" s="2">
        <v>0</v>
      </c>
      <c r="H559" s="2">
        <v>0</v>
      </c>
      <c r="I559" s="2">
        <v>0</v>
      </c>
      <c r="J559" s="2">
        <v>0</v>
      </c>
      <c r="K559" s="2">
        <v>0</v>
      </c>
      <c r="L559" s="2">
        <v>0</v>
      </c>
      <c r="M559" s="2">
        <v>0</v>
      </c>
      <c r="N559" s="2">
        <v>0</v>
      </c>
      <c r="O559" s="2">
        <v>0</v>
      </c>
      <c r="P559" s="2">
        <v>0</v>
      </c>
      <c r="Q559" s="2">
        <v>0</v>
      </c>
      <c r="R559" s="2">
        <v>0</v>
      </c>
      <c r="S559" s="2"/>
      <c r="T559" s="2">
        <v>0</v>
      </c>
      <c r="U559" s="2">
        <v>0</v>
      </c>
      <c r="V559" s="2">
        <v>0</v>
      </c>
      <c r="W559" s="7">
        <v>0</v>
      </c>
      <c r="X559" s="7">
        <v>0</v>
      </c>
      <c r="Y559" s="7">
        <v>0</v>
      </c>
      <c r="AB559" s="7"/>
      <c r="AC559" s="7"/>
      <c r="AD559" s="7"/>
      <c r="AE559" s="7"/>
      <c r="AF559" s="7"/>
      <c r="AG559" s="7"/>
      <c r="AH559" s="7"/>
      <c r="AI559" s="7">
        <v>0</v>
      </c>
    </row>
    <row r="560" spans="1:35">
      <c r="A560" s="5">
        <v>2021</v>
      </c>
      <c r="B560" s="2" t="s">
        <v>724</v>
      </c>
      <c r="C560" s="2" t="s">
        <v>733</v>
      </c>
      <c r="D560" s="2" t="s">
        <v>679</v>
      </c>
      <c r="E560" s="2">
        <v>0</v>
      </c>
      <c r="F560" s="2">
        <v>3743250</v>
      </c>
      <c r="G560" s="2">
        <v>0</v>
      </c>
      <c r="H560" s="2">
        <v>0</v>
      </c>
      <c r="I560" s="2">
        <v>0</v>
      </c>
      <c r="J560" s="2">
        <v>0</v>
      </c>
      <c r="K560" s="2">
        <v>0</v>
      </c>
      <c r="L560" s="2">
        <v>0</v>
      </c>
      <c r="M560" s="2">
        <v>0</v>
      </c>
      <c r="N560" s="2">
        <v>0</v>
      </c>
      <c r="O560" s="2">
        <v>0</v>
      </c>
      <c r="P560" s="2">
        <v>0</v>
      </c>
      <c r="Q560" s="2">
        <v>0</v>
      </c>
      <c r="R560" s="2">
        <v>0</v>
      </c>
      <c r="S560" s="2"/>
      <c r="T560" s="2">
        <v>0</v>
      </c>
      <c r="U560" s="2">
        <v>0</v>
      </c>
      <c r="V560" s="2">
        <v>0</v>
      </c>
      <c r="W560" s="7">
        <v>0</v>
      </c>
      <c r="X560" s="7">
        <v>0</v>
      </c>
      <c r="Y560" s="7">
        <v>0</v>
      </c>
      <c r="AB560" s="7"/>
      <c r="AC560" s="7"/>
      <c r="AD560" s="7"/>
      <c r="AE560" s="7"/>
      <c r="AF560" s="7"/>
      <c r="AG560" s="7"/>
      <c r="AH560" s="7"/>
      <c r="AI560" s="7">
        <v>0</v>
      </c>
    </row>
    <row r="561" spans="1:35">
      <c r="A561" s="5">
        <v>2021</v>
      </c>
      <c r="B561" s="2" t="s">
        <v>754</v>
      </c>
      <c r="C561" s="2" t="s">
        <v>752</v>
      </c>
      <c r="D561" s="2" t="s">
        <v>679</v>
      </c>
      <c r="E561" s="2">
        <v>0</v>
      </c>
      <c r="F561" s="2">
        <v>2504643</v>
      </c>
      <c r="G561" s="2">
        <v>0</v>
      </c>
      <c r="H561" s="2">
        <v>0</v>
      </c>
      <c r="I561" s="2">
        <v>0</v>
      </c>
      <c r="J561" s="2">
        <v>0</v>
      </c>
      <c r="K561" s="2">
        <v>0</v>
      </c>
      <c r="L561" s="2">
        <v>0</v>
      </c>
      <c r="M561" s="2">
        <v>0</v>
      </c>
      <c r="N561" s="2">
        <v>0</v>
      </c>
      <c r="O561" s="2">
        <v>0</v>
      </c>
      <c r="P561" s="2">
        <v>0</v>
      </c>
      <c r="Q561" s="2">
        <v>0</v>
      </c>
      <c r="R561" s="2">
        <v>0</v>
      </c>
      <c r="S561" s="2"/>
      <c r="T561" s="2">
        <v>0</v>
      </c>
      <c r="U561" s="2">
        <v>0</v>
      </c>
      <c r="V561" s="2">
        <v>0</v>
      </c>
      <c r="W561" s="7">
        <v>0</v>
      </c>
      <c r="X561" s="7">
        <v>0</v>
      </c>
      <c r="Y561" s="7">
        <v>0</v>
      </c>
      <c r="AB561" s="7"/>
      <c r="AC561" s="7"/>
      <c r="AD561" s="7"/>
      <c r="AE561" s="7"/>
      <c r="AF561" s="7"/>
      <c r="AG561" s="7"/>
      <c r="AH561" s="7"/>
      <c r="AI561" s="7">
        <v>0</v>
      </c>
    </row>
    <row r="562" spans="1:35">
      <c r="A562" s="5">
        <v>2021</v>
      </c>
      <c r="B562" s="2" t="s">
        <v>754</v>
      </c>
      <c r="C562" s="2" t="s">
        <v>549</v>
      </c>
      <c r="D562" s="2" t="s">
        <v>679</v>
      </c>
      <c r="E562" s="2">
        <v>0</v>
      </c>
      <c r="F562" s="2">
        <v>3804896</v>
      </c>
      <c r="G562" s="2">
        <v>0</v>
      </c>
      <c r="H562" s="2">
        <v>0</v>
      </c>
      <c r="I562" s="2">
        <v>0</v>
      </c>
      <c r="J562" s="2">
        <v>0</v>
      </c>
      <c r="K562" s="2">
        <v>0</v>
      </c>
      <c r="L562" s="2">
        <v>0</v>
      </c>
      <c r="M562" s="2">
        <v>0</v>
      </c>
      <c r="N562" s="2">
        <v>0</v>
      </c>
      <c r="O562" s="2">
        <v>0</v>
      </c>
      <c r="P562" s="2">
        <v>0</v>
      </c>
      <c r="Q562" s="2">
        <v>0</v>
      </c>
      <c r="R562" s="2">
        <v>0</v>
      </c>
      <c r="S562" s="2"/>
      <c r="T562" s="2">
        <v>0</v>
      </c>
      <c r="U562" s="2">
        <v>0</v>
      </c>
      <c r="V562" s="2">
        <v>0</v>
      </c>
      <c r="W562" s="7">
        <v>0</v>
      </c>
      <c r="X562" s="7">
        <v>0</v>
      </c>
      <c r="Y562" s="7">
        <v>0</v>
      </c>
      <c r="AB562" s="7"/>
      <c r="AC562" s="7"/>
      <c r="AD562" s="7"/>
      <c r="AE562" s="7"/>
      <c r="AF562" s="7"/>
      <c r="AG562" s="7"/>
      <c r="AH562" s="7"/>
      <c r="AI562" s="7">
        <v>0</v>
      </c>
    </row>
    <row r="563" spans="1:35">
      <c r="A563" s="5">
        <v>2021</v>
      </c>
      <c r="B563" s="2" t="s">
        <v>754</v>
      </c>
      <c r="C563" s="2" t="s">
        <v>734</v>
      </c>
      <c r="D563" s="2" t="s">
        <v>679</v>
      </c>
      <c r="E563" s="2">
        <v>0</v>
      </c>
      <c r="F563" s="2">
        <v>1925000</v>
      </c>
      <c r="G563" s="2">
        <v>0</v>
      </c>
      <c r="H563" s="2">
        <v>0</v>
      </c>
      <c r="I563" s="2">
        <v>0</v>
      </c>
      <c r="J563" s="2">
        <v>0</v>
      </c>
      <c r="K563" s="2">
        <v>0</v>
      </c>
      <c r="L563" s="2">
        <v>0</v>
      </c>
      <c r="M563" s="2">
        <v>0</v>
      </c>
      <c r="N563" s="2">
        <v>0</v>
      </c>
      <c r="O563" s="2">
        <v>0</v>
      </c>
      <c r="P563" s="2">
        <v>0</v>
      </c>
      <c r="Q563" s="2">
        <v>0</v>
      </c>
      <c r="R563" s="2">
        <v>0</v>
      </c>
      <c r="S563" s="2"/>
      <c r="T563" s="2">
        <v>0</v>
      </c>
      <c r="U563" s="2">
        <v>0</v>
      </c>
      <c r="V563" s="2">
        <v>0</v>
      </c>
      <c r="W563" s="7">
        <v>0</v>
      </c>
      <c r="X563" s="7">
        <v>0</v>
      </c>
      <c r="Y563" s="7">
        <v>0</v>
      </c>
      <c r="AB563" s="7"/>
      <c r="AC563" s="7"/>
      <c r="AD563" s="7"/>
      <c r="AE563" s="7"/>
      <c r="AF563" s="7"/>
      <c r="AG563" s="7"/>
      <c r="AH563" s="7"/>
      <c r="AI563" s="7">
        <v>0</v>
      </c>
    </row>
    <row r="564" spans="1:35">
      <c r="A564" s="5">
        <v>2021</v>
      </c>
      <c r="B564" s="2" t="s">
        <v>754</v>
      </c>
      <c r="C564" s="2" t="s">
        <v>735</v>
      </c>
      <c r="D564" s="2" t="s">
        <v>679</v>
      </c>
      <c r="E564" s="2">
        <v>0</v>
      </c>
      <c r="F564" s="2">
        <v>2604250</v>
      </c>
      <c r="G564" s="2">
        <v>0</v>
      </c>
      <c r="H564" s="2">
        <v>0</v>
      </c>
      <c r="I564" s="2">
        <v>0</v>
      </c>
      <c r="J564" s="2">
        <v>0</v>
      </c>
      <c r="K564" s="2">
        <v>0</v>
      </c>
      <c r="L564" s="2">
        <v>0</v>
      </c>
      <c r="M564" s="2">
        <v>0</v>
      </c>
      <c r="N564" s="2">
        <v>0</v>
      </c>
      <c r="O564" s="2">
        <v>0</v>
      </c>
      <c r="P564" s="2">
        <v>0</v>
      </c>
      <c r="Q564" s="2">
        <v>0</v>
      </c>
      <c r="R564" s="2">
        <v>0</v>
      </c>
      <c r="S564" s="2"/>
      <c r="T564" s="2">
        <v>0</v>
      </c>
      <c r="U564" s="2">
        <v>0</v>
      </c>
      <c r="V564" s="2">
        <v>0</v>
      </c>
      <c r="W564" s="7">
        <v>0</v>
      </c>
      <c r="X564" s="7">
        <v>0</v>
      </c>
      <c r="Y564" s="7">
        <v>0</v>
      </c>
      <c r="AB564" s="7"/>
      <c r="AC564" s="7"/>
      <c r="AD564" s="7"/>
      <c r="AE564" s="7"/>
      <c r="AF564" s="7"/>
      <c r="AG564" s="7"/>
      <c r="AH564" s="7"/>
      <c r="AI564" s="7">
        <v>0</v>
      </c>
    </row>
    <row r="565" spans="1:35">
      <c r="A565" s="5">
        <v>2021</v>
      </c>
      <c r="B565" s="2" t="s">
        <v>754</v>
      </c>
      <c r="C565" s="2" t="s">
        <v>736</v>
      </c>
      <c r="D565" s="2" t="s">
        <v>679</v>
      </c>
      <c r="E565" s="2">
        <v>0</v>
      </c>
      <c r="F565" s="2">
        <v>3361250</v>
      </c>
      <c r="G565" s="2">
        <v>0</v>
      </c>
      <c r="H565" s="2">
        <v>0</v>
      </c>
      <c r="I565" s="2">
        <v>0</v>
      </c>
      <c r="J565" s="2">
        <v>0</v>
      </c>
      <c r="K565" s="2">
        <v>0</v>
      </c>
      <c r="L565" s="2">
        <v>0</v>
      </c>
      <c r="M565" s="2">
        <v>0</v>
      </c>
      <c r="N565" s="2">
        <v>0</v>
      </c>
      <c r="O565" s="2">
        <v>0</v>
      </c>
      <c r="P565" s="2">
        <v>0</v>
      </c>
      <c r="Q565" s="2">
        <v>0</v>
      </c>
      <c r="R565" s="2">
        <v>0</v>
      </c>
      <c r="S565" s="2"/>
      <c r="T565" s="2">
        <v>0</v>
      </c>
      <c r="U565" s="2">
        <v>0</v>
      </c>
      <c r="V565" s="2">
        <v>0</v>
      </c>
      <c r="W565" s="7">
        <v>0</v>
      </c>
      <c r="X565" s="7">
        <v>0</v>
      </c>
      <c r="Y565" s="7">
        <v>0</v>
      </c>
      <c r="AB565" s="7"/>
      <c r="AC565" s="7"/>
      <c r="AD565" s="7"/>
      <c r="AE565" s="7"/>
      <c r="AF565" s="7"/>
      <c r="AG565" s="7"/>
      <c r="AH565" s="7"/>
      <c r="AI565" s="7">
        <v>0</v>
      </c>
    </row>
    <row r="566" spans="1:35">
      <c r="A566" s="5">
        <v>2021</v>
      </c>
      <c r="B566" s="2" t="s">
        <v>754</v>
      </c>
      <c r="C566" s="2" t="s">
        <v>753</v>
      </c>
      <c r="D566" s="2" t="s">
        <v>679</v>
      </c>
      <c r="E566" s="2">
        <v>0</v>
      </c>
      <c r="F566" s="2">
        <v>4287063</v>
      </c>
      <c r="G566" s="2">
        <v>0</v>
      </c>
      <c r="H566" s="2">
        <v>0</v>
      </c>
      <c r="I566" s="2">
        <v>0</v>
      </c>
      <c r="J566" s="2">
        <v>0</v>
      </c>
      <c r="K566" s="2">
        <v>0</v>
      </c>
      <c r="L566" s="2">
        <v>0</v>
      </c>
      <c r="M566" s="2">
        <v>0</v>
      </c>
      <c r="N566" s="2">
        <v>0</v>
      </c>
      <c r="O566" s="2">
        <v>0</v>
      </c>
      <c r="P566" s="2">
        <v>0</v>
      </c>
      <c r="Q566" s="2">
        <v>0</v>
      </c>
      <c r="R566" s="2">
        <v>0</v>
      </c>
      <c r="S566" s="2"/>
      <c r="T566" s="2">
        <v>0</v>
      </c>
      <c r="U566" s="2">
        <v>0</v>
      </c>
      <c r="V566" s="2">
        <v>0</v>
      </c>
      <c r="W566" s="7">
        <v>0</v>
      </c>
      <c r="X566" s="7">
        <v>0</v>
      </c>
      <c r="Y566" s="7">
        <v>0</v>
      </c>
      <c r="AB566" s="7"/>
      <c r="AC566" s="7"/>
      <c r="AD566" s="7"/>
      <c r="AE566" s="7"/>
      <c r="AF566" s="7"/>
      <c r="AG566" s="7"/>
      <c r="AH566" s="7"/>
      <c r="AI566" s="7">
        <v>0</v>
      </c>
    </row>
    <row r="567" spans="1:35">
      <c r="A567" s="5">
        <v>2021</v>
      </c>
      <c r="B567" s="2" t="s">
        <v>754</v>
      </c>
      <c r="C567" s="2" t="s">
        <v>737</v>
      </c>
      <c r="D567" s="2" t="s">
        <v>679</v>
      </c>
      <c r="E567" s="2">
        <v>0</v>
      </c>
      <c r="F567" s="2">
        <v>5015250</v>
      </c>
      <c r="G567" s="2">
        <v>0</v>
      </c>
      <c r="H567" s="2">
        <v>0</v>
      </c>
      <c r="I567" s="2">
        <v>0</v>
      </c>
      <c r="J567" s="2">
        <v>0</v>
      </c>
      <c r="K567" s="2">
        <v>0</v>
      </c>
      <c r="L567" s="2">
        <v>0</v>
      </c>
      <c r="M567" s="2">
        <v>0</v>
      </c>
      <c r="N567" s="2">
        <v>0</v>
      </c>
      <c r="O567" s="2">
        <v>0</v>
      </c>
      <c r="P567" s="2">
        <v>0</v>
      </c>
      <c r="Q567" s="2">
        <v>0</v>
      </c>
      <c r="R567" s="2">
        <v>0</v>
      </c>
      <c r="S567" s="2"/>
      <c r="T567" s="2">
        <v>0</v>
      </c>
      <c r="U567" s="2">
        <v>0</v>
      </c>
      <c r="V567" s="2">
        <v>0</v>
      </c>
      <c r="W567" s="7">
        <v>0</v>
      </c>
      <c r="X567" s="7">
        <v>0</v>
      </c>
      <c r="Y567" s="7">
        <v>0</v>
      </c>
      <c r="AB567" s="7"/>
      <c r="AC567" s="7"/>
      <c r="AD567" s="7"/>
      <c r="AE567" s="7"/>
      <c r="AF567" s="7"/>
      <c r="AG567" s="7"/>
      <c r="AH567" s="7"/>
      <c r="AI567" s="7">
        <v>0</v>
      </c>
    </row>
    <row r="568" spans="1:35">
      <c r="A568" s="5">
        <v>2021</v>
      </c>
      <c r="B568" s="2" t="s">
        <v>725</v>
      </c>
      <c r="C568" s="2" t="s">
        <v>738</v>
      </c>
      <c r="D568" s="2" t="s">
        <v>679</v>
      </c>
      <c r="E568" s="2">
        <v>0</v>
      </c>
      <c r="F568" s="2">
        <v>1122250</v>
      </c>
      <c r="G568" s="2">
        <v>0</v>
      </c>
      <c r="H568" s="2">
        <v>0</v>
      </c>
      <c r="I568" s="2">
        <v>0</v>
      </c>
      <c r="J568" s="2">
        <v>0</v>
      </c>
      <c r="K568" s="2">
        <v>0</v>
      </c>
      <c r="L568" s="2">
        <v>0</v>
      </c>
      <c r="M568" s="2">
        <v>0</v>
      </c>
      <c r="N568" s="2">
        <v>0</v>
      </c>
      <c r="O568" s="2">
        <v>0</v>
      </c>
      <c r="P568" s="2">
        <v>0</v>
      </c>
      <c r="Q568" s="2">
        <v>0</v>
      </c>
      <c r="R568" s="2">
        <v>0</v>
      </c>
      <c r="S568" s="2"/>
      <c r="T568" s="2">
        <v>0</v>
      </c>
      <c r="U568" s="2">
        <v>0</v>
      </c>
      <c r="V568" s="2">
        <v>0</v>
      </c>
      <c r="W568" s="7">
        <v>0</v>
      </c>
      <c r="X568" s="7">
        <v>0</v>
      </c>
      <c r="Y568" s="7">
        <v>0</v>
      </c>
      <c r="AB568" s="7"/>
      <c r="AC568" s="7"/>
      <c r="AD568" s="7"/>
      <c r="AE568" s="7"/>
      <c r="AF568" s="7"/>
      <c r="AG568" s="7"/>
      <c r="AH568" s="7"/>
      <c r="AI568" s="7">
        <v>0</v>
      </c>
    </row>
    <row r="569" spans="1:35">
      <c r="A569" s="5">
        <v>2021</v>
      </c>
      <c r="B569" s="2" t="s">
        <v>725</v>
      </c>
      <c r="C569" s="2" t="s">
        <v>739</v>
      </c>
      <c r="D569" s="2" t="s">
        <v>679</v>
      </c>
      <c r="E569" s="2">
        <v>0</v>
      </c>
      <c r="F569" s="2">
        <v>2233000</v>
      </c>
      <c r="G569" s="2">
        <v>0</v>
      </c>
      <c r="H569" s="2">
        <v>0</v>
      </c>
      <c r="I569" s="2">
        <v>0</v>
      </c>
      <c r="J569" s="2">
        <v>0</v>
      </c>
      <c r="K569" s="2">
        <v>0</v>
      </c>
      <c r="L569" s="2">
        <v>0</v>
      </c>
      <c r="M569" s="2">
        <v>0</v>
      </c>
      <c r="N569" s="2">
        <v>0</v>
      </c>
      <c r="O569" s="2">
        <v>0</v>
      </c>
      <c r="P569" s="2">
        <v>0</v>
      </c>
      <c r="Q569" s="2">
        <v>0</v>
      </c>
      <c r="R569" s="2">
        <v>0</v>
      </c>
      <c r="S569" s="2"/>
      <c r="T569" s="2">
        <v>0</v>
      </c>
      <c r="U569" s="2">
        <v>0</v>
      </c>
      <c r="V569" s="2">
        <v>0</v>
      </c>
      <c r="W569" s="7">
        <v>0</v>
      </c>
      <c r="X569" s="7">
        <v>0</v>
      </c>
      <c r="Y569" s="7">
        <v>0</v>
      </c>
      <c r="AB569" s="7"/>
      <c r="AC569" s="7"/>
      <c r="AD569" s="7"/>
      <c r="AE569" s="7"/>
      <c r="AF569" s="7"/>
      <c r="AG569" s="7"/>
      <c r="AH569" s="7"/>
      <c r="AI569" s="7">
        <v>0</v>
      </c>
    </row>
    <row r="570" spans="1:35">
      <c r="A570" s="5">
        <v>2021</v>
      </c>
      <c r="B570" s="2" t="s">
        <v>725</v>
      </c>
      <c r="C570" s="2" t="s">
        <v>740</v>
      </c>
      <c r="D570" s="2" t="s">
        <v>679</v>
      </c>
      <c r="E570" s="2">
        <v>0</v>
      </c>
      <c r="F570" s="2">
        <v>1453100</v>
      </c>
      <c r="G570" s="2">
        <v>0</v>
      </c>
      <c r="H570" s="2">
        <v>0</v>
      </c>
      <c r="I570" s="2">
        <v>0</v>
      </c>
      <c r="J570" s="2">
        <v>0</v>
      </c>
      <c r="K570" s="2">
        <v>0</v>
      </c>
      <c r="L570" s="2">
        <v>0</v>
      </c>
      <c r="M570" s="2">
        <v>0</v>
      </c>
      <c r="N570" s="2">
        <v>0</v>
      </c>
      <c r="O570" s="2">
        <v>0</v>
      </c>
      <c r="P570" s="2">
        <v>0</v>
      </c>
      <c r="Q570" s="2">
        <v>0</v>
      </c>
      <c r="R570" s="2">
        <v>0</v>
      </c>
      <c r="S570" s="2"/>
      <c r="T570" s="2">
        <v>0</v>
      </c>
      <c r="U570" s="2">
        <v>0</v>
      </c>
      <c r="V570" s="2">
        <v>0</v>
      </c>
      <c r="W570" s="7">
        <v>0</v>
      </c>
      <c r="X570" s="7">
        <v>0</v>
      </c>
      <c r="Y570" s="7">
        <v>0</v>
      </c>
      <c r="AB570" s="7"/>
      <c r="AC570" s="7"/>
      <c r="AD570" s="7"/>
      <c r="AE570" s="7"/>
      <c r="AF570" s="7"/>
      <c r="AG570" s="7"/>
      <c r="AH570" s="7"/>
      <c r="AI570" s="7">
        <v>0</v>
      </c>
    </row>
    <row r="571" spans="1:35">
      <c r="A571" s="5">
        <v>2021</v>
      </c>
      <c r="B571" s="2" t="s">
        <v>725</v>
      </c>
      <c r="C571" s="2" t="s">
        <v>741</v>
      </c>
      <c r="D571" s="2" t="s">
        <v>679</v>
      </c>
      <c r="E571" s="2">
        <v>0</v>
      </c>
      <c r="F571" s="2">
        <v>1848400</v>
      </c>
      <c r="G571" s="2">
        <v>0</v>
      </c>
      <c r="H571" s="2">
        <v>0</v>
      </c>
      <c r="I571" s="2">
        <v>0</v>
      </c>
      <c r="J571" s="2">
        <v>0</v>
      </c>
      <c r="K571" s="2">
        <v>0</v>
      </c>
      <c r="L571" s="2">
        <v>0</v>
      </c>
      <c r="M571" s="2">
        <v>0</v>
      </c>
      <c r="N571" s="2">
        <v>0</v>
      </c>
      <c r="O571" s="2">
        <v>0</v>
      </c>
      <c r="P571" s="2">
        <v>0</v>
      </c>
      <c r="Q571" s="2">
        <v>0</v>
      </c>
      <c r="R571" s="2">
        <v>0</v>
      </c>
      <c r="S571" s="2"/>
      <c r="T571" s="2">
        <v>0</v>
      </c>
      <c r="U571" s="2">
        <v>0</v>
      </c>
      <c r="V571" s="2">
        <v>0</v>
      </c>
      <c r="W571" s="7">
        <v>0</v>
      </c>
      <c r="X571" s="7">
        <v>0</v>
      </c>
      <c r="Y571" s="7">
        <v>0</v>
      </c>
      <c r="AB571" s="7"/>
      <c r="AC571" s="7"/>
      <c r="AD571" s="7"/>
      <c r="AE571" s="7"/>
      <c r="AF571" s="7"/>
      <c r="AG571" s="7"/>
      <c r="AH571" s="7"/>
      <c r="AI571" s="7">
        <v>0</v>
      </c>
    </row>
    <row r="572" spans="1:35">
      <c r="A572" s="5">
        <v>2021</v>
      </c>
      <c r="B572" s="2" t="s">
        <v>725</v>
      </c>
      <c r="C572" s="2" t="s">
        <v>742</v>
      </c>
      <c r="D572" s="2" t="s">
        <v>679</v>
      </c>
      <c r="E572" s="2">
        <v>0</v>
      </c>
      <c r="F572" s="2">
        <v>3700500</v>
      </c>
      <c r="G572" s="2">
        <v>0</v>
      </c>
      <c r="H572" s="2">
        <v>0</v>
      </c>
      <c r="I572" s="2">
        <v>0</v>
      </c>
      <c r="J572" s="2">
        <v>0</v>
      </c>
      <c r="K572" s="2">
        <v>0</v>
      </c>
      <c r="L572" s="2">
        <v>0</v>
      </c>
      <c r="M572" s="2">
        <v>0</v>
      </c>
      <c r="N572" s="2">
        <v>0</v>
      </c>
      <c r="O572" s="2">
        <v>0</v>
      </c>
      <c r="P572" s="2">
        <v>0</v>
      </c>
      <c r="Q572" s="2">
        <v>0</v>
      </c>
      <c r="R572" s="2">
        <v>0</v>
      </c>
      <c r="S572" s="2"/>
      <c r="T572" s="2">
        <v>0</v>
      </c>
      <c r="U572" s="2">
        <v>0</v>
      </c>
      <c r="V572" s="2">
        <v>0</v>
      </c>
      <c r="W572" s="7">
        <v>0</v>
      </c>
      <c r="X572" s="7">
        <v>0</v>
      </c>
      <c r="Y572" s="7">
        <v>0</v>
      </c>
      <c r="AB572" s="7"/>
      <c r="AC572" s="7"/>
      <c r="AD572" s="7"/>
      <c r="AE572" s="7"/>
      <c r="AF572" s="7"/>
      <c r="AG572" s="7"/>
      <c r="AH572" s="7"/>
      <c r="AI572" s="7">
        <v>0</v>
      </c>
    </row>
    <row r="573" spans="1:35">
      <c r="A573" s="5">
        <v>2021</v>
      </c>
      <c r="B573" s="2" t="s">
        <v>725</v>
      </c>
      <c r="C573" s="2" t="s">
        <v>743</v>
      </c>
      <c r="D573" s="2" t="s">
        <v>679</v>
      </c>
      <c r="E573" s="2">
        <v>0</v>
      </c>
      <c r="F573" s="2">
        <v>2672310</v>
      </c>
      <c r="G573" s="2">
        <v>0</v>
      </c>
      <c r="H573" s="2">
        <v>0</v>
      </c>
      <c r="I573" s="2">
        <v>0</v>
      </c>
      <c r="J573" s="2">
        <v>0</v>
      </c>
      <c r="K573" s="2">
        <v>0</v>
      </c>
      <c r="L573" s="2">
        <v>0</v>
      </c>
      <c r="M573" s="2">
        <v>0</v>
      </c>
      <c r="N573" s="2">
        <v>0</v>
      </c>
      <c r="O573" s="2">
        <v>0</v>
      </c>
      <c r="P573" s="2">
        <v>0</v>
      </c>
      <c r="Q573" s="2">
        <v>0</v>
      </c>
      <c r="R573" s="2">
        <v>0</v>
      </c>
      <c r="S573" s="2"/>
      <c r="T573" s="2">
        <v>0</v>
      </c>
      <c r="U573" s="2">
        <v>0</v>
      </c>
      <c r="V573" s="2">
        <v>0</v>
      </c>
      <c r="W573" s="7">
        <v>0</v>
      </c>
      <c r="X573" s="7">
        <v>0</v>
      </c>
      <c r="Y573" s="7">
        <v>0</v>
      </c>
      <c r="AB573" s="7"/>
      <c r="AC573" s="7"/>
      <c r="AD573" s="7"/>
      <c r="AE573" s="7"/>
      <c r="AF573" s="7"/>
      <c r="AG573" s="7"/>
      <c r="AH573" s="7"/>
      <c r="AI573" s="7">
        <v>0</v>
      </c>
    </row>
    <row r="574" spans="1:35">
      <c r="A574" s="5">
        <v>2021</v>
      </c>
      <c r="B574" s="2" t="s">
        <v>725</v>
      </c>
      <c r="C574" s="2" t="s">
        <v>744</v>
      </c>
      <c r="D574" s="2" t="s">
        <v>679</v>
      </c>
      <c r="E574" s="2">
        <v>0</v>
      </c>
      <c r="G574" s="2">
        <v>0</v>
      </c>
      <c r="H574" s="2">
        <v>0</v>
      </c>
      <c r="I574" s="2">
        <v>0</v>
      </c>
      <c r="J574" s="2">
        <v>0</v>
      </c>
      <c r="K574" s="2">
        <v>0</v>
      </c>
      <c r="L574" s="2">
        <v>0</v>
      </c>
      <c r="M574" s="2">
        <v>0</v>
      </c>
      <c r="N574" s="2">
        <v>0</v>
      </c>
      <c r="O574" s="2">
        <v>0</v>
      </c>
      <c r="P574" s="2">
        <v>0</v>
      </c>
      <c r="Q574" s="2">
        <v>0</v>
      </c>
      <c r="R574" s="2">
        <v>0</v>
      </c>
      <c r="S574" s="2"/>
      <c r="T574" s="2">
        <v>0</v>
      </c>
      <c r="U574" s="2">
        <v>0</v>
      </c>
      <c r="V574" s="2">
        <v>0</v>
      </c>
      <c r="W574" s="7">
        <v>0</v>
      </c>
      <c r="X574" s="7">
        <v>0</v>
      </c>
      <c r="Y574" s="7">
        <v>0</v>
      </c>
      <c r="AB574" s="7"/>
      <c r="AC574" s="7"/>
      <c r="AD574" s="7"/>
      <c r="AE574" s="7"/>
      <c r="AF574" s="7"/>
      <c r="AG574" s="7"/>
      <c r="AH574" s="7"/>
      <c r="AI574" s="7">
        <v>0</v>
      </c>
    </row>
    <row r="575" spans="1:35">
      <c r="A575" s="5">
        <v>2021</v>
      </c>
      <c r="B575" s="2" t="s">
        <v>755</v>
      </c>
      <c r="C575" s="2" t="s">
        <v>745</v>
      </c>
      <c r="D575" s="2" t="s">
        <v>679</v>
      </c>
      <c r="E575" s="2">
        <v>0</v>
      </c>
      <c r="F575" s="2">
        <v>1601956</v>
      </c>
      <c r="G575" s="2">
        <v>0</v>
      </c>
      <c r="H575" s="2">
        <v>0</v>
      </c>
      <c r="I575" s="2">
        <v>0</v>
      </c>
      <c r="J575" s="2">
        <v>0</v>
      </c>
      <c r="K575" s="2">
        <v>0</v>
      </c>
      <c r="L575" s="2">
        <v>0</v>
      </c>
      <c r="M575" s="2">
        <v>0</v>
      </c>
      <c r="N575" s="2">
        <v>0</v>
      </c>
      <c r="O575" s="2">
        <v>0</v>
      </c>
      <c r="P575" s="2">
        <v>0</v>
      </c>
      <c r="Q575" s="2">
        <v>0</v>
      </c>
      <c r="R575" s="2">
        <v>0</v>
      </c>
      <c r="S575" s="2"/>
      <c r="T575" s="2">
        <v>0</v>
      </c>
      <c r="U575" s="2">
        <v>0</v>
      </c>
      <c r="V575" s="2">
        <v>0</v>
      </c>
      <c r="W575" s="7">
        <v>0</v>
      </c>
      <c r="X575" s="7">
        <v>0</v>
      </c>
      <c r="Y575" s="7">
        <v>0</v>
      </c>
      <c r="AB575" s="7"/>
      <c r="AC575" s="7"/>
      <c r="AD575" s="7"/>
      <c r="AE575" s="7"/>
      <c r="AF575" s="7"/>
      <c r="AG575" s="7"/>
      <c r="AH575" s="7"/>
      <c r="AI575" s="7">
        <v>0</v>
      </c>
    </row>
    <row r="576" spans="1:35">
      <c r="A576" s="5">
        <v>2021</v>
      </c>
      <c r="B576" s="2" t="s">
        <v>755</v>
      </c>
      <c r="C576" s="2" t="s">
        <v>746</v>
      </c>
      <c r="D576" s="2" t="s">
        <v>679</v>
      </c>
      <c r="E576" s="2">
        <v>0</v>
      </c>
      <c r="F576" s="2">
        <v>2085500</v>
      </c>
      <c r="G576" s="2">
        <v>0</v>
      </c>
      <c r="H576" s="2">
        <v>0</v>
      </c>
      <c r="I576" s="2">
        <v>0</v>
      </c>
      <c r="J576" s="2">
        <v>0</v>
      </c>
      <c r="K576" s="2">
        <v>0</v>
      </c>
      <c r="L576" s="2">
        <v>0</v>
      </c>
      <c r="M576" s="2">
        <v>0</v>
      </c>
      <c r="N576" s="2">
        <v>0</v>
      </c>
      <c r="O576" s="2">
        <v>0</v>
      </c>
      <c r="P576" s="2">
        <v>0</v>
      </c>
      <c r="Q576" s="2">
        <v>0</v>
      </c>
      <c r="R576" s="2">
        <v>0</v>
      </c>
      <c r="S576" s="2"/>
      <c r="T576" s="2">
        <v>0</v>
      </c>
      <c r="U576" s="2">
        <v>0</v>
      </c>
      <c r="V576" s="2">
        <v>0</v>
      </c>
      <c r="W576" s="7">
        <v>0</v>
      </c>
      <c r="X576" s="7">
        <v>0</v>
      </c>
      <c r="Y576" s="7">
        <v>0</v>
      </c>
      <c r="AB576" s="7"/>
      <c r="AC576" s="7"/>
      <c r="AD576" s="7"/>
      <c r="AE576" s="7"/>
      <c r="AF576" s="7"/>
      <c r="AG576" s="7"/>
      <c r="AH576" s="7"/>
      <c r="AI576" s="7">
        <v>0</v>
      </c>
    </row>
    <row r="577" spans="1:35">
      <c r="A577" s="5">
        <v>2021</v>
      </c>
      <c r="B577" s="2" t="s">
        <v>755</v>
      </c>
      <c r="C577" s="2" t="s">
        <v>747</v>
      </c>
      <c r="D577" s="2" t="s">
        <v>679</v>
      </c>
      <c r="E577" s="2">
        <v>0</v>
      </c>
      <c r="F577" s="2">
        <v>3850750</v>
      </c>
      <c r="G577" s="2">
        <v>0</v>
      </c>
      <c r="H577" s="2">
        <v>0</v>
      </c>
      <c r="I577" s="2">
        <v>0</v>
      </c>
      <c r="J577" s="2">
        <v>0</v>
      </c>
      <c r="K577" s="2">
        <v>0</v>
      </c>
      <c r="L577" s="2">
        <v>0</v>
      </c>
      <c r="M577" s="2">
        <v>0</v>
      </c>
      <c r="N577" s="2">
        <v>0</v>
      </c>
      <c r="O577" s="2">
        <v>0</v>
      </c>
      <c r="P577" s="2">
        <v>0</v>
      </c>
      <c r="Q577" s="2">
        <v>0</v>
      </c>
      <c r="R577" s="2">
        <v>0</v>
      </c>
      <c r="S577" s="2"/>
      <c r="T577" s="2">
        <v>0</v>
      </c>
      <c r="U577" s="2">
        <v>0</v>
      </c>
      <c r="V577" s="2">
        <v>0</v>
      </c>
      <c r="W577" s="7">
        <v>0</v>
      </c>
      <c r="X577" s="7">
        <v>0</v>
      </c>
      <c r="Y577" s="7">
        <v>0</v>
      </c>
      <c r="AB577" s="7"/>
      <c r="AC577" s="7"/>
      <c r="AD577" s="7"/>
      <c r="AE577" s="7"/>
      <c r="AF577" s="7"/>
      <c r="AG577" s="7"/>
      <c r="AH577" s="7"/>
      <c r="AI577" s="7">
        <v>0</v>
      </c>
    </row>
    <row r="578" spans="1:35">
      <c r="A578" s="5">
        <v>2021</v>
      </c>
      <c r="B578" s="2" t="s">
        <v>755</v>
      </c>
      <c r="C578" s="2" t="s">
        <v>748</v>
      </c>
      <c r="D578" s="2" t="s">
        <v>679</v>
      </c>
      <c r="E578" s="2">
        <v>0</v>
      </c>
      <c r="F578" s="2">
        <v>2793313</v>
      </c>
      <c r="G578" s="2">
        <v>0</v>
      </c>
      <c r="H578" s="2">
        <v>0</v>
      </c>
      <c r="I578" s="2">
        <v>0</v>
      </c>
      <c r="J578" s="2">
        <v>0</v>
      </c>
      <c r="K578" s="2">
        <v>0</v>
      </c>
      <c r="L578" s="2">
        <v>0</v>
      </c>
      <c r="M578" s="2">
        <v>0</v>
      </c>
      <c r="N578" s="2">
        <v>0</v>
      </c>
      <c r="O578" s="2">
        <v>0</v>
      </c>
      <c r="P578" s="2">
        <v>0</v>
      </c>
      <c r="Q578" s="2">
        <v>0</v>
      </c>
      <c r="R578" s="2">
        <v>0</v>
      </c>
      <c r="S578" s="2"/>
      <c r="T578" s="2">
        <v>0</v>
      </c>
      <c r="U578" s="2">
        <v>0</v>
      </c>
      <c r="V578" s="2">
        <v>0</v>
      </c>
      <c r="W578" s="7">
        <v>0</v>
      </c>
      <c r="X578" s="7">
        <v>0</v>
      </c>
      <c r="Y578" s="7">
        <v>0</v>
      </c>
      <c r="AB578" s="7"/>
      <c r="AC578" s="7"/>
      <c r="AD578" s="7"/>
      <c r="AE578" s="7"/>
      <c r="AF578" s="7"/>
      <c r="AG578" s="7"/>
      <c r="AH578" s="7"/>
      <c r="AI578" s="7">
        <v>0</v>
      </c>
    </row>
    <row r="579" spans="1:35">
      <c r="A579" s="5">
        <v>2021</v>
      </c>
      <c r="B579" s="2" t="s">
        <v>755</v>
      </c>
      <c r="C579" s="2" t="s">
        <v>749</v>
      </c>
      <c r="D579" s="2" t="s">
        <v>679</v>
      </c>
      <c r="E579" s="2">
        <v>0</v>
      </c>
      <c r="G579" s="2">
        <v>0</v>
      </c>
      <c r="H579" s="2">
        <v>0</v>
      </c>
      <c r="I579" s="2">
        <v>0</v>
      </c>
      <c r="J579" s="2">
        <v>0</v>
      </c>
      <c r="K579" s="2">
        <v>0</v>
      </c>
      <c r="L579" s="2">
        <v>0</v>
      </c>
      <c r="M579" s="2">
        <v>0</v>
      </c>
      <c r="N579" s="2">
        <v>0</v>
      </c>
      <c r="O579" s="2">
        <v>0</v>
      </c>
      <c r="P579" s="2">
        <v>0</v>
      </c>
      <c r="Q579" s="2">
        <v>0</v>
      </c>
      <c r="R579" s="2">
        <v>0</v>
      </c>
      <c r="S579" s="2"/>
      <c r="T579" s="2">
        <v>0</v>
      </c>
      <c r="U579" s="2">
        <v>0</v>
      </c>
      <c r="V579" s="2">
        <v>0</v>
      </c>
      <c r="W579" s="7">
        <v>0</v>
      </c>
      <c r="X579" s="7">
        <v>0</v>
      </c>
      <c r="Y579" s="7">
        <v>0</v>
      </c>
      <c r="AB579" s="7"/>
      <c r="AC579" s="7"/>
      <c r="AD579" s="7"/>
      <c r="AE579" s="7"/>
      <c r="AF579" s="7"/>
      <c r="AG579" s="7"/>
      <c r="AH579" s="7"/>
      <c r="AI579" s="7">
        <v>0</v>
      </c>
    </row>
    <row r="580" spans="1:35">
      <c r="A580" s="5">
        <v>2021</v>
      </c>
      <c r="B580" s="2" t="s">
        <v>755</v>
      </c>
      <c r="C580" s="2" t="s">
        <v>750</v>
      </c>
      <c r="D580" s="2" t="s">
        <v>679</v>
      </c>
      <c r="E580" s="2">
        <v>0</v>
      </c>
      <c r="F580" s="2">
        <v>2652500</v>
      </c>
      <c r="G580" s="2">
        <v>0</v>
      </c>
      <c r="H580" s="2">
        <v>0</v>
      </c>
      <c r="I580" s="2">
        <v>0</v>
      </c>
      <c r="J580" s="2">
        <v>0</v>
      </c>
      <c r="K580" s="2">
        <v>0</v>
      </c>
      <c r="L580" s="2">
        <v>0</v>
      </c>
      <c r="M580" s="2">
        <v>0</v>
      </c>
      <c r="N580" s="2">
        <v>0</v>
      </c>
      <c r="O580" s="2">
        <v>0</v>
      </c>
      <c r="P580" s="2">
        <v>0</v>
      </c>
      <c r="Q580" s="2">
        <v>0</v>
      </c>
      <c r="R580" s="2">
        <v>0</v>
      </c>
      <c r="S580" s="2"/>
      <c r="T580" s="2">
        <v>0</v>
      </c>
      <c r="U580" s="2">
        <v>0</v>
      </c>
      <c r="V580" s="2">
        <v>0</v>
      </c>
      <c r="W580" s="7">
        <v>0</v>
      </c>
      <c r="X580" s="7">
        <v>0</v>
      </c>
      <c r="Y580" s="7">
        <v>0</v>
      </c>
      <c r="AB580" s="7"/>
      <c r="AC580" s="7"/>
      <c r="AD580" s="7"/>
      <c r="AE580" s="7"/>
      <c r="AF580" s="7"/>
      <c r="AG580" s="7"/>
      <c r="AH580" s="7"/>
      <c r="AI580" s="7">
        <v>0</v>
      </c>
    </row>
    <row r="581" spans="1:35">
      <c r="A581" s="5">
        <v>2021</v>
      </c>
      <c r="B581" s="2" t="s">
        <v>755</v>
      </c>
      <c r="C581" s="2" t="s">
        <v>751</v>
      </c>
      <c r="D581" s="2" t="s">
        <v>679</v>
      </c>
      <c r="E581" s="2">
        <v>0</v>
      </c>
      <c r="F581" s="2">
        <v>2006750</v>
      </c>
      <c r="G581" s="2">
        <v>0</v>
      </c>
      <c r="H581" s="2">
        <v>0</v>
      </c>
      <c r="I581" s="2">
        <v>0</v>
      </c>
      <c r="J581" s="2">
        <v>0</v>
      </c>
      <c r="K581" s="2">
        <v>0</v>
      </c>
      <c r="L581" s="2">
        <v>0</v>
      </c>
      <c r="M581" s="2">
        <v>0</v>
      </c>
      <c r="N581" s="2">
        <v>0</v>
      </c>
      <c r="O581" s="2">
        <v>0</v>
      </c>
      <c r="P581" s="2">
        <v>0</v>
      </c>
      <c r="Q581" s="2">
        <v>0</v>
      </c>
      <c r="R581" s="2">
        <v>0</v>
      </c>
      <c r="S581" s="2"/>
      <c r="T581" s="2">
        <v>0</v>
      </c>
      <c r="U581" s="2">
        <v>0</v>
      </c>
      <c r="V581" s="2">
        <v>0</v>
      </c>
      <c r="W581" s="7">
        <v>0</v>
      </c>
      <c r="X581" s="7">
        <v>0</v>
      </c>
      <c r="Y581" s="7">
        <v>0</v>
      </c>
      <c r="AB581" s="7"/>
      <c r="AC581" s="7"/>
      <c r="AD581" s="7"/>
      <c r="AE581" s="7"/>
      <c r="AF581" s="7"/>
      <c r="AG581" s="7"/>
      <c r="AH581" s="7"/>
      <c r="AI581" s="7">
        <v>0</v>
      </c>
    </row>
    <row r="582" spans="1:35">
      <c r="A582" s="5">
        <v>2021</v>
      </c>
      <c r="B582" s="2" t="s">
        <v>724</v>
      </c>
      <c r="C582" s="2" t="s">
        <v>726</v>
      </c>
      <c r="D582" s="2" t="s">
        <v>681</v>
      </c>
      <c r="E582" s="2">
        <v>0</v>
      </c>
      <c r="F582" s="2">
        <v>22252908</v>
      </c>
      <c r="G582" s="2">
        <v>0</v>
      </c>
      <c r="H582" s="2">
        <v>0</v>
      </c>
      <c r="I582" s="2">
        <v>0</v>
      </c>
      <c r="J582" s="2">
        <v>0</v>
      </c>
      <c r="K582" s="2">
        <v>0</v>
      </c>
      <c r="L582" s="2">
        <v>0</v>
      </c>
      <c r="M582" s="2">
        <v>0</v>
      </c>
      <c r="N582" s="2">
        <v>0</v>
      </c>
      <c r="O582" s="2">
        <v>0</v>
      </c>
      <c r="P582" s="2">
        <v>0</v>
      </c>
      <c r="Q582" s="2">
        <v>0</v>
      </c>
      <c r="R582" s="2">
        <v>0</v>
      </c>
      <c r="S582" s="2"/>
      <c r="T582" s="2">
        <v>0</v>
      </c>
      <c r="U582" s="2">
        <v>0</v>
      </c>
      <c r="V582" s="2">
        <v>0</v>
      </c>
      <c r="W582" s="7">
        <v>0</v>
      </c>
      <c r="X582" s="7">
        <v>0</v>
      </c>
      <c r="Y582" s="7">
        <v>0</v>
      </c>
      <c r="AB582" s="7"/>
      <c r="AC582" s="7"/>
      <c r="AD582" s="7"/>
      <c r="AE582" s="7"/>
      <c r="AF582" s="7"/>
      <c r="AG582" s="7"/>
      <c r="AH582" s="7"/>
      <c r="AI582" s="7">
        <v>0</v>
      </c>
    </row>
    <row r="583" spans="1:35">
      <c r="A583" s="5">
        <v>2021</v>
      </c>
      <c r="B583" s="2" t="s">
        <v>724</v>
      </c>
      <c r="C583" s="2" t="s">
        <v>727</v>
      </c>
      <c r="D583" s="2" t="s">
        <v>681</v>
      </c>
      <c r="E583" s="2">
        <v>0</v>
      </c>
      <c r="F583" s="2">
        <v>17998966</v>
      </c>
      <c r="G583" s="2">
        <v>0</v>
      </c>
      <c r="H583" s="2">
        <v>0</v>
      </c>
      <c r="I583" s="2">
        <v>0</v>
      </c>
      <c r="J583" s="2">
        <v>0</v>
      </c>
      <c r="K583" s="2">
        <v>0</v>
      </c>
      <c r="L583" s="2">
        <v>0</v>
      </c>
      <c r="M583" s="2">
        <v>0</v>
      </c>
      <c r="N583" s="2">
        <v>0</v>
      </c>
      <c r="O583" s="2">
        <v>0</v>
      </c>
      <c r="P583" s="2">
        <v>0</v>
      </c>
      <c r="Q583" s="2">
        <v>0</v>
      </c>
      <c r="R583" s="2">
        <v>0</v>
      </c>
      <c r="S583" s="2"/>
      <c r="T583" s="2">
        <v>0</v>
      </c>
      <c r="U583" s="2">
        <v>0</v>
      </c>
      <c r="V583" s="2">
        <v>0</v>
      </c>
      <c r="W583" s="7">
        <v>0</v>
      </c>
      <c r="X583" s="7">
        <v>0</v>
      </c>
      <c r="Y583" s="7">
        <v>0</v>
      </c>
      <c r="AB583" s="7"/>
      <c r="AC583" s="7"/>
      <c r="AD583" s="7"/>
      <c r="AE583" s="7"/>
      <c r="AF583" s="7"/>
      <c r="AG583" s="7"/>
      <c r="AH583" s="7"/>
      <c r="AI583" s="7">
        <v>0</v>
      </c>
    </row>
    <row r="584" spans="1:35">
      <c r="A584" s="5">
        <v>2021</v>
      </c>
      <c r="B584" s="2" t="s">
        <v>724</v>
      </c>
      <c r="C584" s="2" t="s">
        <v>728</v>
      </c>
      <c r="D584" s="2" t="s">
        <v>681</v>
      </c>
      <c r="E584" s="2">
        <v>0</v>
      </c>
      <c r="F584" s="2">
        <v>19257991</v>
      </c>
      <c r="G584" s="2">
        <v>0</v>
      </c>
      <c r="H584" s="2">
        <v>0</v>
      </c>
      <c r="I584" s="2">
        <v>0</v>
      </c>
      <c r="J584" s="2">
        <v>0</v>
      </c>
      <c r="K584" s="2">
        <v>0</v>
      </c>
      <c r="L584" s="2">
        <v>0</v>
      </c>
      <c r="M584" s="2">
        <v>0</v>
      </c>
      <c r="N584" s="2">
        <v>0</v>
      </c>
      <c r="O584" s="2">
        <v>0</v>
      </c>
      <c r="P584" s="2">
        <v>0</v>
      </c>
      <c r="Q584" s="2">
        <v>0</v>
      </c>
      <c r="R584" s="2">
        <v>0</v>
      </c>
      <c r="S584" s="2"/>
      <c r="T584" s="2">
        <v>0</v>
      </c>
      <c r="U584" s="2">
        <v>0</v>
      </c>
      <c r="V584" s="2">
        <v>0</v>
      </c>
      <c r="W584" s="7">
        <v>0</v>
      </c>
      <c r="X584" s="7">
        <v>0</v>
      </c>
      <c r="Y584" s="7">
        <v>0</v>
      </c>
      <c r="AB584" s="7"/>
      <c r="AC584" s="7"/>
      <c r="AD584" s="7"/>
      <c r="AE584" s="7"/>
      <c r="AF584" s="7"/>
      <c r="AG584" s="7"/>
      <c r="AH584" s="7"/>
      <c r="AI584" s="7">
        <v>0</v>
      </c>
    </row>
    <row r="585" spans="1:35">
      <c r="A585" s="5">
        <v>2021</v>
      </c>
      <c r="B585" s="2" t="s">
        <v>724</v>
      </c>
      <c r="C585" s="2" t="s">
        <v>729</v>
      </c>
      <c r="D585" s="2" t="s">
        <v>681</v>
      </c>
      <c r="E585" s="2">
        <v>0</v>
      </c>
      <c r="F585" s="2">
        <v>21586461</v>
      </c>
      <c r="G585" s="2">
        <v>0</v>
      </c>
      <c r="H585" s="2">
        <v>0</v>
      </c>
      <c r="I585" s="2">
        <v>0</v>
      </c>
      <c r="J585" s="2">
        <v>0</v>
      </c>
      <c r="K585" s="2">
        <v>0</v>
      </c>
      <c r="L585" s="2">
        <v>0</v>
      </c>
      <c r="M585" s="2">
        <v>0</v>
      </c>
      <c r="N585" s="2">
        <v>0</v>
      </c>
      <c r="O585" s="2">
        <v>0</v>
      </c>
      <c r="P585" s="2">
        <v>0</v>
      </c>
      <c r="Q585" s="2">
        <v>0</v>
      </c>
      <c r="R585" s="2">
        <v>0</v>
      </c>
      <c r="S585" s="2"/>
      <c r="T585" s="2">
        <v>0</v>
      </c>
      <c r="U585" s="2">
        <v>0</v>
      </c>
      <c r="V585" s="2">
        <v>0</v>
      </c>
      <c r="W585" s="7">
        <v>0</v>
      </c>
      <c r="X585" s="7">
        <v>0</v>
      </c>
      <c r="Y585" s="7">
        <v>0</v>
      </c>
      <c r="AB585" s="7"/>
      <c r="AC585" s="7"/>
      <c r="AD585" s="7"/>
      <c r="AE585" s="7"/>
      <c r="AF585" s="7"/>
      <c r="AG585" s="7"/>
      <c r="AH585" s="7"/>
      <c r="AI585" s="7">
        <v>0</v>
      </c>
    </row>
    <row r="586" spans="1:35">
      <c r="A586" s="5">
        <v>2021</v>
      </c>
      <c r="B586" s="2" t="s">
        <v>724</v>
      </c>
      <c r="C586" s="2" t="s">
        <v>730</v>
      </c>
      <c r="D586" s="2" t="s">
        <v>681</v>
      </c>
      <c r="E586" s="2">
        <v>0</v>
      </c>
      <c r="F586" s="2">
        <v>14354960</v>
      </c>
      <c r="G586" s="2">
        <v>0</v>
      </c>
      <c r="H586" s="2">
        <v>0</v>
      </c>
      <c r="I586" s="2">
        <v>0</v>
      </c>
      <c r="J586" s="2">
        <v>0</v>
      </c>
      <c r="K586" s="2">
        <v>0</v>
      </c>
      <c r="L586" s="2">
        <v>0</v>
      </c>
      <c r="M586" s="2">
        <v>0</v>
      </c>
      <c r="N586" s="2">
        <v>0</v>
      </c>
      <c r="O586" s="2">
        <v>0</v>
      </c>
      <c r="P586" s="2">
        <v>0</v>
      </c>
      <c r="Q586" s="2">
        <v>0</v>
      </c>
      <c r="R586" s="2">
        <v>0</v>
      </c>
      <c r="S586" s="2"/>
      <c r="T586" s="2">
        <v>0</v>
      </c>
      <c r="U586" s="2">
        <v>0</v>
      </c>
      <c r="V586" s="2">
        <v>0</v>
      </c>
      <c r="W586" s="7">
        <v>0</v>
      </c>
      <c r="X586" s="7">
        <v>0</v>
      </c>
      <c r="Y586" s="7">
        <v>0</v>
      </c>
      <c r="AB586" s="7"/>
      <c r="AC586" s="7"/>
      <c r="AD586" s="7"/>
      <c r="AE586" s="7"/>
      <c r="AF586" s="7"/>
      <c r="AG586" s="7"/>
      <c r="AH586" s="7"/>
      <c r="AI586" s="7">
        <v>0</v>
      </c>
    </row>
    <row r="587" spans="1:35">
      <c r="A587" s="5">
        <v>2021</v>
      </c>
      <c r="B587" s="2" t="s">
        <v>724</v>
      </c>
      <c r="C587" s="2" t="s">
        <v>731</v>
      </c>
      <c r="D587" s="2" t="s">
        <v>681</v>
      </c>
      <c r="E587" s="2">
        <v>0</v>
      </c>
      <c r="F587" s="2">
        <v>26766598</v>
      </c>
      <c r="G587" s="2">
        <v>0</v>
      </c>
      <c r="H587" s="2">
        <v>0</v>
      </c>
      <c r="I587" s="2">
        <v>0</v>
      </c>
      <c r="J587" s="2">
        <v>0</v>
      </c>
      <c r="K587" s="2">
        <v>0</v>
      </c>
      <c r="L587" s="2">
        <v>0</v>
      </c>
      <c r="M587" s="2">
        <v>0</v>
      </c>
      <c r="N587" s="2">
        <v>0</v>
      </c>
      <c r="O587" s="2">
        <v>0</v>
      </c>
      <c r="P587" s="2">
        <v>0</v>
      </c>
      <c r="Q587" s="2">
        <v>0</v>
      </c>
      <c r="R587" s="2">
        <v>0</v>
      </c>
      <c r="S587" s="2"/>
      <c r="T587" s="2">
        <v>0</v>
      </c>
      <c r="U587" s="2">
        <v>0</v>
      </c>
      <c r="V587" s="2">
        <v>0</v>
      </c>
      <c r="W587" s="7">
        <v>0</v>
      </c>
      <c r="X587" s="7">
        <v>0</v>
      </c>
      <c r="Y587" s="7">
        <v>0</v>
      </c>
      <c r="AB587" s="7"/>
      <c r="AC587" s="7"/>
      <c r="AD587" s="7"/>
      <c r="AE587" s="7"/>
      <c r="AF587" s="7"/>
      <c r="AG587" s="7"/>
      <c r="AH587" s="7"/>
      <c r="AI587" s="7">
        <v>0</v>
      </c>
    </row>
    <row r="588" spans="1:35">
      <c r="A588" s="5">
        <v>2021</v>
      </c>
      <c r="B588" s="2" t="s">
        <v>724</v>
      </c>
      <c r="C588" s="2" t="s">
        <v>732</v>
      </c>
      <c r="D588" s="2" t="s">
        <v>681</v>
      </c>
      <c r="E588" s="2">
        <v>0</v>
      </c>
      <c r="F588" s="2">
        <v>11446846</v>
      </c>
      <c r="G588" s="2">
        <v>0</v>
      </c>
      <c r="H588" s="2">
        <v>0</v>
      </c>
      <c r="I588" s="2">
        <v>0</v>
      </c>
      <c r="J588" s="2">
        <v>0</v>
      </c>
      <c r="K588" s="2">
        <v>0</v>
      </c>
      <c r="L588" s="2">
        <v>0</v>
      </c>
      <c r="M588" s="2">
        <v>0</v>
      </c>
      <c r="N588" s="2">
        <v>0</v>
      </c>
      <c r="O588" s="2">
        <v>0</v>
      </c>
      <c r="P588" s="2">
        <v>0</v>
      </c>
      <c r="Q588" s="2">
        <v>0</v>
      </c>
      <c r="R588" s="2">
        <v>0</v>
      </c>
      <c r="S588" s="2"/>
      <c r="T588" s="2">
        <v>0</v>
      </c>
      <c r="U588" s="2">
        <v>0</v>
      </c>
      <c r="V588" s="2">
        <v>0</v>
      </c>
      <c r="W588" s="7">
        <v>0</v>
      </c>
      <c r="X588" s="7">
        <v>0</v>
      </c>
      <c r="Y588" s="7">
        <v>0</v>
      </c>
      <c r="AB588" s="7"/>
      <c r="AC588" s="7"/>
      <c r="AD588" s="7"/>
      <c r="AE588" s="7"/>
      <c r="AF588" s="7"/>
      <c r="AG588" s="7"/>
      <c r="AH588" s="7"/>
      <c r="AI588" s="7">
        <v>0</v>
      </c>
    </row>
    <row r="589" spans="1:35">
      <c r="A589" s="5">
        <v>2021</v>
      </c>
      <c r="B589" s="2" t="s">
        <v>724</v>
      </c>
      <c r="C589" s="2" t="s">
        <v>733</v>
      </c>
      <c r="D589" s="2" t="s">
        <v>681</v>
      </c>
      <c r="E589" s="2">
        <v>0</v>
      </c>
      <c r="F589" s="2">
        <v>8971138</v>
      </c>
      <c r="G589" s="2">
        <v>0</v>
      </c>
      <c r="H589" s="2">
        <v>0</v>
      </c>
      <c r="I589" s="2">
        <v>0</v>
      </c>
      <c r="J589" s="2">
        <v>0</v>
      </c>
      <c r="K589" s="2">
        <v>0</v>
      </c>
      <c r="L589" s="2">
        <v>0</v>
      </c>
      <c r="M589" s="2">
        <v>0</v>
      </c>
      <c r="N589" s="2">
        <v>0</v>
      </c>
      <c r="O589" s="2">
        <v>0</v>
      </c>
      <c r="P589" s="2">
        <v>0</v>
      </c>
      <c r="Q589" s="2">
        <v>0</v>
      </c>
      <c r="R589" s="2">
        <v>0</v>
      </c>
      <c r="S589" s="2"/>
      <c r="T589" s="2">
        <v>0</v>
      </c>
      <c r="U589" s="2">
        <v>0</v>
      </c>
      <c r="V589" s="2">
        <v>0</v>
      </c>
      <c r="W589" s="7">
        <v>0</v>
      </c>
      <c r="X589" s="7">
        <v>0</v>
      </c>
      <c r="Y589" s="7">
        <v>0</v>
      </c>
      <c r="AB589" s="7"/>
      <c r="AC589" s="7"/>
      <c r="AD589" s="7"/>
      <c r="AE589" s="7"/>
      <c r="AF589" s="7"/>
      <c r="AG589" s="7"/>
      <c r="AH589" s="7"/>
      <c r="AI589" s="7">
        <v>0</v>
      </c>
    </row>
    <row r="590" spans="1:35">
      <c r="A590" s="5">
        <v>2021</v>
      </c>
      <c r="B590" s="2" t="s">
        <v>754</v>
      </c>
      <c r="C590" s="2" t="s">
        <v>752</v>
      </c>
      <c r="D590" s="2" t="s">
        <v>681</v>
      </c>
      <c r="E590" s="2">
        <v>0</v>
      </c>
      <c r="F590" s="2">
        <v>13223692</v>
      </c>
      <c r="G590" s="2">
        <v>0</v>
      </c>
      <c r="H590" s="2">
        <v>0</v>
      </c>
      <c r="I590" s="2">
        <v>0</v>
      </c>
      <c r="J590" s="2">
        <v>0</v>
      </c>
      <c r="K590" s="2">
        <v>0</v>
      </c>
      <c r="L590" s="2">
        <v>0</v>
      </c>
      <c r="M590" s="2">
        <v>0</v>
      </c>
      <c r="N590" s="2">
        <v>0</v>
      </c>
      <c r="O590" s="2">
        <v>0</v>
      </c>
      <c r="P590" s="2">
        <v>0</v>
      </c>
      <c r="Q590" s="2">
        <v>0</v>
      </c>
      <c r="R590" s="2">
        <v>0</v>
      </c>
      <c r="S590" s="2"/>
      <c r="T590" s="2">
        <v>0</v>
      </c>
      <c r="U590" s="2">
        <v>0</v>
      </c>
      <c r="V590" s="2">
        <v>0</v>
      </c>
      <c r="W590" s="7">
        <v>0</v>
      </c>
      <c r="X590" s="7">
        <v>0</v>
      </c>
      <c r="Y590" s="7">
        <v>0</v>
      </c>
      <c r="AB590" s="7"/>
      <c r="AC590" s="7"/>
      <c r="AD590" s="7"/>
      <c r="AE590" s="7"/>
      <c r="AF590" s="7"/>
      <c r="AG590" s="7"/>
      <c r="AH590" s="7"/>
      <c r="AI590" s="7">
        <v>0</v>
      </c>
    </row>
    <row r="591" spans="1:35">
      <c r="A591" s="5">
        <v>2021</v>
      </c>
      <c r="B591" s="2" t="s">
        <v>754</v>
      </c>
      <c r="C591" s="2" t="s">
        <v>549</v>
      </c>
      <c r="D591" s="2" t="s">
        <v>681</v>
      </c>
      <c r="E591" s="2">
        <v>0</v>
      </c>
      <c r="F591" s="2">
        <v>31536685</v>
      </c>
      <c r="G591" s="2">
        <v>0</v>
      </c>
      <c r="H591" s="2">
        <v>0</v>
      </c>
      <c r="I591" s="2">
        <v>0</v>
      </c>
      <c r="J591" s="2">
        <v>0</v>
      </c>
      <c r="K591" s="2">
        <v>0</v>
      </c>
      <c r="L591" s="2">
        <v>0</v>
      </c>
      <c r="M591" s="2">
        <v>0</v>
      </c>
      <c r="N591" s="2">
        <v>0</v>
      </c>
      <c r="O591" s="2">
        <v>0</v>
      </c>
      <c r="P591" s="2">
        <v>0</v>
      </c>
      <c r="Q591" s="2">
        <v>0</v>
      </c>
      <c r="R591" s="2">
        <v>0</v>
      </c>
      <c r="S591" s="2"/>
      <c r="T591" s="2">
        <v>0</v>
      </c>
      <c r="U591" s="2">
        <v>0</v>
      </c>
      <c r="V591" s="2">
        <v>0</v>
      </c>
      <c r="W591" s="7">
        <v>0</v>
      </c>
      <c r="X591" s="7">
        <v>0</v>
      </c>
      <c r="Y591" s="7">
        <v>0</v>
      </c>
      <c r="AB591" s="7"/>
      <c r="AC591" s="7"/>
      <c r="AD591" s="7"/>
      <c r="AE591" s="7"/>
      <c r="AF591" s="7"/>
      <c r="AG591" s="7"/>
      <c r="AH591" s="7"/>
      <c r="AI591" s="7">
        <v>0</v>
      </c>
    </row>
    <row r="592" spans="1:35">
      <c r="A592" s="5">
        <v>2021</v>
      </c>
      <c r="B592" s="2" t="s">
        <v>754</v>
      </c>
      <c r="C592" s="2" t="s">
        <v>734</v>
      </c>
      <c r="D592" s="2" t="s">
        <v>681</v>
      </c>
      <c r="E592" s="2">
        <v>0</v>
      </c>
      <c r="F592" s="2">
        <v>4040400</v>
      </c>
      <c r="G592" s="2">
        <v>0</v>
      </c>
      <c r="H592" s="2">
        <v>0</v>
      </c>
      <c r="I592" s="2">
        <v>0</v>
      </c>
      <c r="J592" s="2">
        <v>0</v>
      </c>
      <c r="K592" s="2">
        <v>0</v>
      </c>
      <c r="L592" s="2">
        <v>0</v>
      </c>
      <c r="M592" s="2">
        <v>0</v>
      </c>
      <c r="N592" s="2">
        <v>0</v>
      </c>
      <c r="O592" s="2">
        <v>0</v>
      </c>
      <c r="P592" s="2">
        <v>0</v>
      </c>
      <c r="Q592" s="2">
        <v>0</v>
      </c>
      <c r="R592" s="2">
        <v>0</v>
      </c>
      <c r="S592" s="2"/>
      <c r="T592" s="2">
        <v>0</v>
      </c>
      <c r="U592" s="2">
        <v>0</v>
      </c>
      <c r="V592" s="2">
        <v>0</v>
      </c>
      <c r="W592" s="7">
        <v>0</v>
      </c>
      <c r="X592" s="7">
        <v>0</v>
      </c>
      <c r="Y592" s="7">
        <v>0</v>
      </c>
      <c r="AB592" s="7"/>
      <c r="AC592" s="7"/>
      <c r="AD592" s="7"/>
      <c r="AE592" s="7"/>
      <c r="AF592" s="7"/>
      <c r="AG592" s="7"/>
      <c r="AH592" s="7"/>
      <c r="AI592" s="7">
        <v>0</v>
      </c>
    </row>
    <row r="593" spans="1:35">
      <c r="A593" s="5">
        <v>2021</v>
      </c>
      <c r="B593" s="2" t="s">
        <v>754</v>
      </c>
      <c r="C593" s="2" t="s">
        <v>735</v>
      </c>
      <c r="D593" s="2" t="s">
        <v>681</v>
      </c>
      <c r="E593" s="2">
        <v>0</v>
      </c>
      <c r="F593" s="2">
        <v>11814162</v>
      </c>
      <c r="G593" s="2">
        <v>0</v>
      </c>
      <c r="H593" s="2">
        <v>0</v>
      </c>
      <c r="I593" s="2">
        <v>0</v>
      </c>
      <c r="J593" s="2">
        <v>0</v>
      </c>
      <c r="K593" s="2">
        <v>0</v>
      </c>
      <c r="L593" s="2">
        <v>0</v>
      </c>
      <c r="M593" s="2">
        <v>0</v>
      </c>
      <c r="N593" s="2">
        <v>0</v>
      </c>
      <c r="O593" s="2">
        <v>0</v>
      </c>
      <c r="P593" s="2">
        <v>0</v>
      </c>
      <c r="Q593" s="2">
        <v>0</v>
      </c>
      <c r="R593" s="2">
        <v>0</v>
      </c>
      <c r="S593" s="2"/>
      <c r="T593" s="2">
        <v>0</v>
      </c>
      <c r="U593" s="2">
        <v>0</v>
      </c>
      <c r="V593" s="2">
        <v>0</v>
      </c>
      <c r="W593" s="7">
        <v>0</v>
      </c>
      <c r="X593" s="7">
        <v>0</v>
      </c>
      <c r="Y593" s="7">
        <v>0</v>
      </c>
      <c r="AB593" s="7"/>
      <c r="AC593" s="7"/>
      <c r="AD593" s="7"/>
      <c r="AE593" s="7"/>
      <c r="AF593" s="7"/>
      <c r="AG593" s="7"/>
      <c r="AH593" s="7"/>
      <c r="AI593" s="7">
        <v>0</v>
      </c>
    </row>
    <row r="594" spans="1:35">
      <c r="A594" s="5">
        <v>2021</v>
      </c>
      <c r="B594" s="2" t="s">
        <v>754</v>
      </c>
      <c r="C594" s="2" t="s">
        <v>736</v>
      </c>
      <c r="D594" s="2" t="s">
        <v>681</v>
      </c>
      <c r="E594" s="2">
        <v>0</v>
      </c>
      <c r="F594" s="2">
        <v>9825403</v>
      </c>
      <c r="G594" s="2">
        <v>0</v>
      </c>
      <c r="H594" s="2">
        <v>0</v>
      </c>
      <c r="I594" s="2">
        <v>0</v>
      </c>
      <c r="J594" s="2">
        <v>0</v>
      </c>
      <c r="K594" s="2">
        <v>0</v>
      </c>
      <c r="L594" s="2">
        <v>0</v>
      </c>
      <c r="M594" s="2">
        <v>0</v>
      </c>
      <c r="N594" s="2">
        <v>0</v>
      </c>
      <c r="O594" s="2">
        <v>0</v>
      </c>
      <c r="P594" s="2">
        <v>0</v>
      </c>
      <c r="Q594" s="2">
        <v>0</v>
      </c>
      <c r="R594" s="2">
        <v>0</v>
      </c>
      <c r="S594" s="2"/>
      <c r="T594" s="2">
        <v>0</v>
      </c>
      <c r="U594" s="2">
        <v>0</v>
      </c>
      <c r="V594" s="2">
        <v>0</v>
      </c>
      <c r="W594" s="7">
        <v>0</v>
      </c>
      <c r="X594" s="7">
        <v>0</v>
      </c>
      <c r="Y594" s="7">
        <v>0</v>
      </c>
      <c r="AB594" s="7"/>
      <c r="AC594" s="7"/>
      <c r="AD594" s="7"/>
      <c r="AE594" s="7"/>
      <c r="AF594" s="7"/>
      <c r="AG594" s="7"/>
      <c r="AH594" s="7"/>
      <c r="AI594" s="7">
        <v>0</v>
      </c>
    </row>
    <row r="595" spans="1:35">
      <c r="A595" s="5">
        <v>2021</v>
      </c>
      <c r="B595" s="2" t="s">
        <v>754</v>
      </c>
      <c r="C595" s="2" t="s">
        <v>753</v>
      </c>
      <c r="D595" s="2" t="s">
        <v>681</v>
      </c>
      <c r="E595" s="2">
        <v>0</v>
      </c>
      <c r="F595" s="2">
        <v>7322805</v>
      </c>
      <c r="G595" s="2">
        <v>0</v>
      </c>
      <c r="H595" s="2">
        <v>0</v>
      </c>
      <c r="I595" s="2">
        <v>0</v>
      </c>
      <c r="J595" s="2">
        <v>0</v>
      </c>
      <c r="K595" s="2">
        <v>0</v>
      </c>
      <c r="L595" s="2">
        <v>0</v>
      </c>
      <c r="M595" s="2">
        <v>0</v>
      </c>
      <c r="N595" s="2">
        <v>0</v>
      </c>
      <c r="O595" s="2">
        <v>0</v>
      </c>
      <c r="P595" s="2">
        <v>0</v>
      </c>
      <c r="Q595" s="2">
        <v>0</v>
      </c>
      <c r="R595" s="2">
        <v>0</v>
      </c>
      <c r="S595" s="2"/>
      <c r="T595" s="2">
        <v>0</v>
      </c>
      <c r="U595" s="2">
        <v>0</v>
      </c>
      <c r="V595" s="2">
        <v>0</v>
      </c>
      <c r="W595" s="7">
        <v>0</v>
      </c>
      <c r="X595" s="7">
        <v>0</v>
      </c>
      <c r="Y595" s="7">
        <v>0</v>
      </c>
      <c r="AB595" s="7"/>
      <c r="AC595" s="7"/>
      <c r="AD595" s="7"/>
      <c r="AE595" s="7"/>
      <c r="AF595" s="7"/>
      <c r="AG595" s="7"/>
      <c r="AH595" s="7"/>
      <c r="AI595" s="7">
        <v>0</v>
      </c>
    </row>
    <row r="596" spans="1:35">
      <c r="A596" s="5">
        <v>2021</v>
      </c>
      <c r="B596" s="2" t="s">
        <v>754</v>
      </c>
      <c r="C596" s="2" t="s">
        <v>737</v>
      </c>
      <c r="D596" s="2" t="s">
        <v>681</v>
      </c>
      <c r="E596" s="2">
        <v>0</v>
      </c>
      <c r="F596" s="2">
        <v>22132500</v>
      </c>
      <c r="G596" s="2">
        <v>0</v>
      </c>
      <c r="H596" s="2">
        <v>0</v>
      </c>
      <c r="I596" s="2">
        <v>0</v>
      </c>
      <c r="J596" s="2">
        <v>0</v>
      </c>
      <c r="K596" s="2">
        <v>0</v>
      </c>
      <c r="L596" s="2">
        <v>0</v>
      </c>
      <c r="M596" s="2">
        <v>0</v>
      </c>
      <c r="N596" s="2">
        <v>0</v>
      </c>
      <c r="O596" s="2">
        <v>0</v>
      </c>
      <c r="P596" s="2">
        <v>0</v>
      </c>
      <c r="Q596" s="2">
        <v>0</v>
      </c>
      <c r="R596" s="2">
        <v>0</v>
      </c>
      <c r="S596" s="2"/>
      <c r="T596" s="2">
        <v>0</v>
      </c>
      <c r="U596" s="2">
        <v>0</v>
      </c>
      <c r="V596" s="2">
        <v>0</v>
      </c>
      <c r="W596" s="7">
        <v>0</v>
      </c>
      <c r="X596" s="7">
        <v>0</v>
      </c>
      <c r="Y596" s="7">
        <v>0</v>
      </c>
      <c r="AB596" s="7"/>
      <c r="AC596" s="7"/>
      <c r="AD596" s="7"/>
      <c r="AE596" s="7"/>
      <c r="AF596" s="7"/>
      <c r="AG596" s="7"/>
      <c r="AH596" s="7"/>
      <c r="AI596" s="7">
        <v>0</v>
      </c>
    </row>
    <row r="597" spans="1:35">
      <c r="A597" s="5">
        <v>2021</v>
      </c>
      <c r="B597" s="2" t="s">
        <v>725</v>
      </c>
      <c r="C597" s="2" t="s">
        <v>738</v>
      </c>
      <c r="D597" s="2" t="s">
        <v>681</v>
      </c>
      <c r="E597" s="2">
        <v>0</v>
      </c>
      <c r="F597" s="2">
        <v>12117211</v>
      </c>
      <c r="G597" s="2">
        <v>0</v>
      </c>
      <c r="H597" s="2">
        <v>0</v>
      </c>
      <c r="I597" s="2">
        <v>0</v>
      </c>
      <c r="J597" s="2">
        <v>0</v>
      </c>
      <c r="K597" s="2">
        <v>0</v>
      </c>
      <c r="L597" s="2">
        <v>0</v>
      </c>
      <c r="M597" s="2">
        <v>0</v>
      </c>
      <c r="N597" s="2">
        <v>0</v>
      </c>
      <c r="O597" s="2">
        <v>0</v>
      </c>
      <c r="P597" s="2">
        <v>0</v>
      </c>
      <c r="Q597" s="2">
        <v>0</v>
      </c>
      <c r="R597" s="2">
        <v>0</v>
      </c>
      <c r="S597" s="2"/>
      <c r="T597" s="2">
        <v>0</v>
      </c>
      <c r="U597" s="2">
        <v>0</v>
      </c>
      <c r="V597" s="2">
        <v>0</v>
      </c>
      <c r="W597" s="7">
        <v>0</v>
      </c>
      <c r="X597" s="7">
        <v>0</v>
      </c>
      <c r="Y597" s="7">
        <v>0</v>
      </c>
      <c r="AB597" s="7"/>
      <c r="AC597" s="7"/>
      <c r="AD597" s="7"/>
      <c r="AE597" s="7"/>
      <c r="AF597" s="7"/>
      <c r="AG597" s="7"/>
      <c r="AH597" s="7"/>
      <c r="AI597" s="7">
        <v>0</v>
      </c>
    </row>
    <row r="598" spans="1:35">
      <c r="A598" s="5">
        <v>2021</v>
      </c>
      <c r="B598" s="2" t="s">
        <v>725</v>
      </c>
      <c r="C598" s="2" t="s">
        <v>739</v>
      </c>
      <c r="D598" s="2" t="s">
        <v>681</v>
      </c>
      <c r="E598" s="2">
        <v>0</v>
      </c>
      <c r="F598" s="2">
        <v>7508408</v>
      </c>
      <c r="G598" s="2">
        <v>0</v>
      </c>
      <c r="H598" s="2">
        <v>0</v>
      </c>
      <c r="I598" s="2">
        <v>0</v>
      </c>
      <c r="J598" s="2">
        <v>0</v>
      </c>
      <c r="K598" s="2">
        <v>0</v>
      </c>
      <c r="L598" s="2">
        <v>0</v>
      </c>
      <c r="M598" s="2">
        <v>0</v>
      </c>
      <c r="N598" s="2">
        <v>0</v>
      </c>
      <c r="O598" s="2">
        <v>0</v>
      </c>
      <c r="P598" s="2">
        <v>0</v>
      </c>
      <c r="Q598" s="2">
        <v>0</v>
      </c>
      <c r="R598" s="2">
        <v>0</v>
      </c>
      <c r="S598" s="2"/>
      <c r="T598" s="2">
        <v>0</v>
      </c>
      <c r="U598" s="2">
        <v>0</v>
      </c>
      <c r="V598" s="2">
        <v>0</v>
      </c>
      <c r="W598" s="7">
        <v>0</v>
      </c>
      <c r="X598" s="7">
        <v>0</v>
      </c>
      <c r="Y598" s="7">
        <v>0</v>
      </c>
      <c r="AB598" s="7"/>
      <c r="AC598" s="7"/>
      <c r="AD598" s="7"/>
      <c r="AE598" s="7"/>
      <c r="AF598" s="7"/>
      <c r="AG598" s="7"/>
      <c r="AH598" s="7"/>
      <c r="AI598" s="7">
        <v>0</v>
      </c>
    </row>
    <row r="599" spans="1:35">
      <c r="A599" s="5">
        <v>2021</v>
      </c>
      <c r="B599" s="2" t="s">
        <v>725</v>
      </c>
      <c r="C599" s="2" t="s">
        <v>740</v>
      </c>
      <c r="D599" s="2" t="s">
        <v>681</v>
      </c>
      <c r="E599" s="2">
        <v>0</v>
      </c>
      <c r="F599" s="2">
        <v>11525920</v>
      </c>
      <c r="G599" s="2">
        <v>0</v>
      </c>
      <c r="H599" s="2">
        <v>0</v>
      </c>
      <c r="I599" s="2">
        <v>0</v>
      </c>
      <c r="J599" s="2">
        <v>0</v>
      </c>
      <c r="K599" s="2">
        <v>0</v>
      </c>
      <c r="L599" s="2">
        <v>0</v>
      </c>
      <c r="M599" s="2">
        <v>0</v>
      </c>
      <c r="N599" s="2">
        <v>0</v>
      </c>
      <c r="O599" s="2">
        <v>0</v>
      </c>
      <c r="P599" s="2">
        <v>0</v>
      </c>
      <c r="Q599" s="2">
        <v>0</v>
      </c>
      <c r="R599" s="2">
        <v>0</v>
      </c>
      <c r="S599" s="2"/>
      <c r="T599" s="2">
        <v>0</v>
      </c>
      <c r="U599" s="2">
        <v>0</v>
      </c>
      <c r="V599" s="2">
        <v>0</v>
      </c>
      <c r="W599" s="7">
        <v>0</v>
      </c>
      <c r="X599" s="7">
        <v>0</v>
      </c>
      <c r="Y599" s="7">
        <v>0</v>
      </c>
      <c r="AB599" s="7"/>
      <c r="AC599" s="7"/>
      <c r="AD599" s="7"/>
      <c r="AE599" s="7"/>
      <c r="AF599" s="7"/>
      <c r="AG599" s="7"/>
      <c r="AH599" s="7"/>
      <c r="AI599" s="7">
        <v>0</v>
      </c>
    </row>
    <row r="600" spans="1:35">
      <c r="A600" s="5">
        <v>2021</v>
      </c>
      <c r="B600" s="2" t="s">
        <v>725</v>
      </c>
      <c r="C600" s="2" t="s">
        <v>741</v>
      </c>
      <c r="D600" s="2" t="s">
        <v>681</v>
      </c>
      <c r="E600" s="2">
        <v>0</v>
      </c>
      <c r="F600" s="2">
        <v>8373632</v>
      </c>
      <c r="G600" s="2">
        <v>0</v>
      </c>
      <c r="H600" s="2">
        <v>0</v>
      </c>
      <c r="I600" s="2">
        <v>0</v>
      </c>
      <c r="J600" s="2">
        <v>0</v>
      </c>
      <c r="K600" s="2">
        <v>0</v>
      </c>
      <c r="L600" s="2">
        <v>0</v>
      </c>
      <c r="M600" s="2">
        <v>0</v>
      </c>
      <c r="N600" s="2">
        <v>0</v>
      </c>
      <c r="O600" s="2">
        <v>0</v>
      </c>
      <c r="P600" s="2">
        <v>0</v>
      </c>
      <c r="Q600" s="2">
        <v>0</v>
      </c>
      <c r="R600" s="2">
        <v>0</v>
      </c>
      <c r="S600" s="2"/>
      <c r="T600" s="2">
        <v>0</v>
      </c>
      <c r="U600" s="2">
        <v>0</v>
      </c>
      <c r="V600" s="2">
        <v>0</v>
      </c>
      <c r="W600" s="7">
        <v>0</v>
      </c>
      <c r="X600" s="7">
        <v>0</v>
      </c>
      <c r="Y600" s="7">
        <v>0</v>
      </c>
      <c r="AB600" s="7"/>
      <c r="AC600" s="7"/>
      <c r="AD600" s="7"/>
      <c r="AE600" s="7"/>
      <c r="AF600" s="7"/>
      <c r="AG600" s="7"/>
      <c r="AH600" s="7"/>
      <c r="AI600" s="7">
        <v>0</v>
      </c>
    </row>
    <row r="601" spans="1:35">
      <c r="A601" s="5">
        <v>2021</v>
      </c>
      <c r="B601" s="2" t="s">
        <v>725</v>
      </c>
      <c r="C601" s="2" t="s">
        <v>742</v>
      </c>
      <c r="D601" s="2" t="s">
        <v>681</v>
      </c>
      <c r="E601" s="2">
        <v>0</v>
      </c>
      <c r="F601" s="2">
        <v>10916441</v>
      </c>
      <c r="G601" s="2">
        <v>0</v>
      </c>
      <c r="H601" s="2">
        <v>0</v>
      </c>
      <c r="I601" s="2">
        <v>0</v>
      </c>
      <c r="J601" s="2">
        <v>0</v>
      </c>
      <c r="K601" s="2">
        <v>0</v>
      </c>
      <c r="L601" s="2">
        <v>0</v>
      </c>
      <c r="M601" s="2">
        <v>0</v>
      </c>
      <c r="N601" s="2">
        <v>0</v>
      </c>
      <c r="O601" s="2">
        <v>0</v>
      </c>
      <c r="P601" s="2">
        <v>0</v>
      </c>
      <c r="Q601" s="2">
        <v>0</v>
      </c>
      <c r="R601" s="2">
        <v>0</v>
      </c>
      <c r="S601" s="2"/>
      <c r="T601" s="2">
        <v>0</v>
      </c>
      <c r="U601" s="2">
        <v>0</v>
      </c>
      <c r="V601" s="2">
        <v>0</v>
      </c>
      <c r="W601" s="7">
        <v>0</v>
      </c>
      <c r="X601" s="7">
        <v>0</v>
      </c>
      <c r="Y601" s="7">
        <v>0</v>
      </c>
      <c r="AB601" s="7"/>
      <c r="AC601" s="7"/>
      <c r="AD601" s="7"/>
      <c r="AE601" s="7"/>
      <c r="AF601" s="7"/>
      <c r="AG601" s="7"/>
      <c r="AH601" s="7"/>
      <c r="AI601" s="7">
        <v>0</v>
      </c>
    </row>
    <row r="602" spans="1:35">
      <c r="A602" s="5">
        <v>2021</v>
      </c>
      <c r="B602" s="2" t="s">
        <v>725</v>
      </c>
      <c r="C602" s="2" t="s">
        <v>743</v>
      </c>
      <c r="D602" s="2" t="s">
        <v>681</v>
      </c>
      <c r="E602" s="2">
        <v>0</v>
      </c>
      <c r="F602" s="2">
        <v>8126585</v>
      </c>
      <c r="G602" s="2">
        <v>0</v>
      </c>
      <c r="H602" s="2">
        <v>0</v>
      </c>
      <c r="I602" s="2">
        <v>0</v>
      </c>
      <c r="J602" s="2">
        <v>0</v>
      </c>
      <c r="K602" s="2">
        <v>0</v>
      </c>
      <c r="L602" s="2">
        <v>0</v>
      </c>
      <c r="M602" s="2">
        <v>0</v>
      </c>
      <c r="N602" s="2">
        <v>0</v>
      </c>
      <c r="O602" s="2">
        <v>0</v>
      </c>
      <c r="P602" s="2">
        <v>0</v>
      </c>
      <c r="Q602" s="2">
        <v>0</v>
      </c>
      <c r="R602" s="2">
        <v>0</v>
      </c>
      <c r="S602" s="2"/>
      <c r="T602" s="2">
        <v>0</v>
      </c>
      <c r="U602" s="2">
        <v>0</v>
      </c>
      <c r="V602" s="2">
        <v>0</v>
      </c>
      <c r="W602" s="7">
        <v>0</v>
      </c>
      <c r="X602" s="7">
        <v>0</v>
      </c>
      <c r="Y602" s="7">
        <v>0</v>
      </c>
      <c r="AB602" s="7"/>
      <c r="AC602" s="7"/>
      <c r="AD602" s="7"/>
      <c r="AE602" s="7"/>
      <c r="AF602" s="7"/>
      <c r="AG602" s="7"/>
      <c r="AH602" s="7"/>
      <c r="AI602" s="7">
        <v>0</v>
      </c>
    </row>
    <row r="603" spans="1:35">
      <c r="A603" s="5">
        <v>2021</v>
      </c>
      <c r="B603" s="2" t="s">
        <v>725</v>
      </c>
      <c r="C603" s="2" t="s">
        <v>744</v>
      </c>
      <c r="D603" s="2" t="s">
        <v>681</v>
      </c>
      <c r="E603" s="2">
        <v>0</v>
      </c>
      <c r="F603" s="2">
        <v>8036533</v>
      </c>
      <c r="G603" s="2">
        <v>0</v>
      </c>
      <c r="H603" s="2">
        <v>0</v>
      </c>
      <c r="I603" s="2">
        <v>0</v>
      </c>
      <c r="J603" s="2">
        <v>0</v>
      </c>
      <c r="K603" s="2">
        <v>0</v>
      </c>
      <c r="L603" s="2">
        <v>0</v>
      </c>
      <c r="M603" s="2">
        <v>0</v>
      </c>
      <c r="N603" s="2">
        <v>0</v>
      </c>
      <c r="O603" s="2">
        <v>0</v>
      </c>
      <c r="P603" s="2">
        <v>0</v>
      </c>
      <c r="Q603" s="2">
        <v>0</v>
      </c>
      <c r="R603" s="2">
        <v>0</v>
      </c>
      <c r="S603" s="2"/>
      <c r="T603" s="2">
        <v>0</v>
      </c>
      <c r="U603" s="2">
        <v>0</v>
      </c>
      <c r="V603" s="2">
        <v>0</v>
      </c>
      <c r="W603" s="7">
        <v>0</v>
      </c>
      <c r="X603" s="7">
        <v>0</v>
      </c>
      <c r="Y603" s="7">
        <v>0</v>
      </c>
      <c r="AB603" s="7"/>
      <c r="AC603" s="7"/>
      <c r="AD603" s="7"/>
      <c r="AE603" s="7"/>
      <c r="AF603" s="7"/>
      <c r="AG603" s="7"/>
      <c r="AH603" s="7"/>
      <c r="AI603" s="7">
        <v>0</v>
      </c>
    </row>
    <row r="604" spans="1:35">
      <c r="A604" s="5">
        <v>2021</v>
      </c>
      <c r="B604" s="2" t="s">
        <v>755</v>
      </c>
      <c r="C604" s="2" t="s">
        <v>745</v>
      </c>
      <c r="D604" s="2" t="s">
        <v>681</v>
      </c>
      <c r="E604" s="2">
        <v>0</v>
      </c>
      <c r="F604" s="2">
        <v>17094587</v>
      </c>
      <c r="G604" s="2">
        <v>0</v>
      </c>
      <c r="H604" s="2">
        <v>0</v>
      </c>
      <c r="I604" s="2">
        <v>0</v>
      </c>
      <c r="J604" s="2">
        <v>0</v>
      </c>
      <c r="K604" s="2">
        <v>0</v>
      </c>
      <c r="L604" s="2">
        <v>0</v>
      </c>
      <c r="M604" s="2">
        <v>0</v>
      </c>
      <c r="N604" s="2">
        <v>0</v>
      </c>
      <c r="O604" s="2">
        <v>0</v>
      </c>
      <c r="P604" s="2">
        <v>0</v>
      </c>
      <c r="Q604" s="2">
        <v>0</v>
      </c>
      <c r="R604" s="2">
        <v>0</v>
      </c>
      <c r="S604" s="2"/>
      <c r="T604" s="2">
        <v>0</v>
      </c>
      <c r="U604" s="2">
        <v>0</v>
      </c>
      <c r="V604" s="2">
        <v>0</v>
      </c>
      <c r="W604" s="7">
        <v>0</v>
      </c>
      <c r="X604" s="7">
        <v>0</v>
      </c>
      <c r="Y604" s="7">
        <v>0</v>
      </c>
      <c r="AB604" s="7"/>
      <c r="AC604" s="7"/>
      <c r="AD604" s="7"/>
      <c r="AE604" s="7"/>
      <c r="AF604" s="7"/>
      <c r="AG604" s="7"/>
      <c r="AH604" s="7"/>
      <c r="AI604" s="7">
        <v>0</v>
      </c>
    </row>
    <row r="605" spans="1:35">
      <c r="A605" s="5">
        <v>2021</v>
      </c>
      <c r="B605" s="2" t="s">
        <v>755</v>
      </c>
      <c r="C605" s="2" t="s">
        <v>746</v>
      </c>
      <c r="D605" s="2" t="s">
        <v>681</v>
      </c>
      <c r="E605" s="2">
        <v>0</v>
      </c>
      <c r="F605" s="2">
        <v>14184102</v>
      </c>
      <c r="G605" s="2">
        <v>0</v>
      </c>
      <c r="H605" s="2">
        <v>0</v>
      </c>
      <c r="I605" s="2">
        <v>0</v>
      </c>
      <c r="J605" s="2">
        <v>0</v>
      </c>
      <c r="K605" s="2">
        <v>0</v>
      </c>
      <c r="L605" s="2">
        <v>0</v>
      </c>
      <c r="M605" s="2">
        <v>0</v>
      </c>
      <c r="N605" s="2">
        <v>0</v>
      </c>
      <c r="O605" s="2">
        <v>0</v>
      </c>
      <c r="P605" s="2">
        <v>0</v>
      </c>
      <c r="Q605" s="2">
        <v>0</v>
      </c>
      <c r="R605" s="2">
        <v>0</v>
      </c>
      <c r="S605" s="2"/>
      <c r="T605" s="2">
        <v>0</v>
      </c>
      <c r="U605" s="2">
        <v>0</v>
      </c>
      <c r="V605" s="2">
        <v>0</v>
      </c>
      <c r="W605" s="7">
        <v>0</v>
      </c>
      <c r="X605" s="7">
        <v>0</v>
      </c>
      <c r="Y605" s="7">
        <v>0</v>
      </c>
      <c r="AB605" s="7"/>
      <c r="AC605" s="7"/>
      <c r="AD605" s="7"/>
      <c r="AE605" s="7"/>
      <c r="AF605" s="7"/>
      <c r="AG605" s="7"/>
      <c r="AH605" s="7"/>
      <c r="AI605" s="7">
        <v>0</v>
      </c>
    </row>
    <row r="606" spans="1:35">
      <c r="A606" s="5">
        <v>2021</v>
      </c>
      <c r="B606" s="2" t="s">
        <v>755</v>
      </c>
      <c r="C606" s="2" t="s">
        <v>747</v>
      </c>
      <c r="D606" s="2" t="s">
        <v>681</v>
      </c>
      <c r="E606" s="2">
        <v>0</v>
      </c>
      <c r="F606" s="2">
        <v>24540802</v>
      </c>
      <c r="G606" s="2">
        <v>0</v>
      </c>
      <c r="H606" s="2">
        <v>0</v>
      </c>
      <c r="I606" s="2">
        <v>0</v>
      </c>
      <c r="J606" s="2">
        <v>0</v>
      </c>
      <c r="K606" s="2">
        <v>0</v>
      </c>
      <c r="L606" s="2">
        <v>0</v>
      </c>
      <c r="M606" s="2">
        <v>0</v>
      </c>
      <c r="N606" s="2">
        <v>0</v>
      </c>
      <c r="O606" s="2">
        <v>0</v>
      </c>
      <c r="P606" s="2">
        <v>0</v>
      </c>
      <c r="Q606" s="2">
        <v>0</v>
      </c>
      <c r="R606" s="2">
        <v>0</v>
      </c>
      <c r="S606" s="2"/>
      <c r="T606" s="2">
        <v>0</v>
      </c>
      <c r="U606" s="2">
        <v>0</v>
      </c>
      <c r="V606" s="2">
        <v>0</v>
      </c>
      <c r="W606" s="7">
        <v>0</v>
      </c>
      <c r="X606" s="7">
        <v>0</v>
      </c>
      <c r="Y606" s="7">
        <v>0</v>
      </c>
      <c r="AB606" s="7"/>
      <c r="AC606" s="7"/>
      <c r="AD606" s="7"/>
      <c r="AE606" s="7"/>
      <c r="AF606" s="7"/>
      <c r="AG606" s="7"/>
      <c r="AH606" s="7"/>
      <c r="AI606" s="7">
        <v>0</v>
      </c>
    </row>
    <row r="607" spans="1:35">
      <c r="A607" s="5">
        <v>2021</v>
      </c>
      <c r="B607" s="2" t="s">
        <v>755</v>
      </c>
      <c r="C607" s="2" t="s">
        <v>748</v>
      </c>
      <c r="D607" s="2" t="s">
        <v>681</v>
      </c>
      <c r="E607" s="2">
        <v>0</v>
      </c>
      <c r="F607" s="2">
        <v>18465168</v>
      </c>
      <c r="G607" s="2">
        <v>0</v>
      </c>
      <c r="H607" s="2">
        <v>0</v>
      </c>
      <c r="I607" s="2">
        <v>0</v>
      </c>
      <c r="J607" s="2">
        <v>0</v>
      </c>
      <c r="K607" s="2">
        <v>0</v>
      </c>
      <c r="L607" s="2">
        <v>0</v>
      </c>
      <c r="M607" s="2">
        <v>0</v>
      </c>
      <c r="N607" s="2">
        <v>0</v>
      </c>
      <c r="O607" s="2">
        <v>0</v>
      </c>
      <c r="P607" s="2">
        <v>0</v>
      </c>
      <c r="Q607" s="2">
        <v>0</v>
      </c>
      <c r="R607" s="2">
        <v>0</v>
      </c>
      <c r="S607" s="2"/>
      <c r="T607" s="2">
        <v>0</v>
      </c>
      <c r="U607" s="2">
        <v>0</v>
      </c>
      <c r="V607" s="2">
        <v>0</v>
      </c>
      <c r="W607" s="7">
        <v>0</v>
      </c>
      <c r="X607" s="7">
        <v>0</v>
      </c>
      <c r="Y607" s="7">
        <v>0</v>
      </c>
      <c r="AB607" s="7"/>
      <c r="AC607" s="7"/>
      <c r="AD607" s="7"/>
      <c r="AE607" s="7"/>
      <c r="AF607" s="7"/>
      <c r="AG607" s="7"/>
      <c r="AH607" s="7"/>
      <c r="AI607" s="7">
        <v>0</v>
      </c>
    </row>
    <row r="608" spans="1:35">
      <c r="A608" s="5">
        <v>2021</v>
      </c>
      <c r="B608" s="2" t="s">
        <v>755</v>
      </c>
      <c r="C608" s="2" t="s">
        <v>749</v>
      </c>
      <c r="D608" s="2" t="s">
        <v>681</v>
      </c>
      <c r="E608" s="2">
        <v>0</v>
      </c>
      <c r="F608" s="2">
        <v>12600652</v>
      </c>
      <c r="G608" s="2">
        <v>0</v>
      </c>
      <c r="H608" s="2">
        <v>0</v>
      </c>
      <c r="I608" s="2">
        <v>0</v>
      </c>
      <c r="J608" s="2">
        <v>0</v>
      </c>
      <c r="K608" s="2">
        <v>0</v>
      </c>
      <c r="L608" s="2">
        <v>0</v>
      </c>
      <c r="M608" s="2">
        <v>0</v>
      </c>
      <c r="N608" s="2">
        <v>0</v>
      </c>
      <c r="O608" s="2">
        <v>0</v>
      </c>
      <c r="P608" s="2">
        <v>0</v>
      </c>
      <c r="Q608" s="2">
        <v>0</v>
      </c>
      <c r="R608" s="2">
        <v>0</v>
      </c>
      <c r="S608" s="2"/>
      <c r="T608" s="2">
        <v>0</v>
      </c>
      <c r="U608" s="2">
        <v>0</v>
      </c>
      <c r="V608" s="2">
        <v>0</v>
      </c>
      <c r="W608" s="7">
        <v>0</v>
      </c>
      <c r="X608" s="7">
        <v>0</v>
      </c>
      <c r="Y608" s="7">
        <v>0</v>
      </c>
      <c r="AB608" s="7"/>
      <c r="AC608" s="7"/>
      <c r="AD608" s="7"/>
      <c r="AE608" s="7"/>
      <c r="AF608" s="7"/>
      <c r="AG608" s="7"/>
      <c r="AH608" s="7"/>
      <c r="AI608" s="7">
        <v>0</v>
      </c>
    </row>
    <row r="609" spans="1:35">
      <c r="A609" s="5">
        <v>2021</v>
      </c>
      <c r="B609" s="2" t="s">
        <v>755</v>
      </c>
      <c r="C609" s="2" t="s">
        <v>750</v>
      </c>
      <c r="D609" s="2" t="s">
        <v>681</v>
      </c>
      <c r="E609" s="2">
        <v>0</v>
      </c>
      <c r="F609" s="2">
        <v>35658110</v>
      </c>
      <c r="G609" s="2">
        <v>0</v>
      </c>
      <c r="H609" s="2">
        <v>0</v>
      </c>
      <c r="I609" s="2">
        <v>0</v>
      </c>
      <c r="J609" s="2">
        <v>0</v>
      </c>
      <c r="K609" s="2">
        <v>0</v>
      </c>
      <c r="L609" s="2">
        <v>0</v>
      </c>
      <c r="M609" s="2">
        <v>0</v>
      </c>
      <c r="N609" s="2">
        <v>0</v>
      </c>
      <c r="O609" s="2">
        <v>0</v>
      </c>
      <c r="P609" s="2">
        <v>0</v>
      </c>
      <c r="Q609" s="2">
        <v>0</v>
      </c>
      <c r="R609" s="2">
        <v>0</v>
      </c>
      <c r="S609" s="2"/>
      <c r="T609" s="2">
        <v>0</v>
      </c>
      <c r="U609" s="2">
        <v>0</v>
      </c>
      <c r="V609" s="2">
        <v>0</v>
      </c>
      <c r="W609" s="7">
        <v>0</v>
      </c>
      <c r="X609" s="7">
        <v>0</v>
      </c>
      <c r="Y609" s="7">
        <v>0</v>
      </c>
      <c r="AB609" s="7"/>
      <c r="AC609" s="7"/>
      <c r="AD609" s="7"/>
      <c r="AE609" s="7"/>
      <c r="AF609" s="7"/>
      <c r="AG609" s="7"/>
      <c r="AH609" s="7"/>
      <c r="AI609" s="7">
        <v>0</v>
      </c>
    </row>
    <row r="610" spans="1:35">
      <c r="A610" s="5">
        <v>2021</v>
      </c>
      <c r="B610" s="2" t="s">
        <v>755</v>
      </c>
      <c r="C610" s="2" t="s">
        <v>751</v>
      </c>
      <c r="D610" s="2" t="s">
        <v>681</v>
      </c>
      <c r="E610" s="2">
        <v>0</v>
      </c>
      <c r="F610" s="2">
        <v>20563627</v>
      </c>
      <c r="G610" s="2">
        <v>0</v>
      </c>
      <c r="H610" s="2">
        <v>0</v>
      </c>
      <c r="I610" s="2">
        <v>0</v>
      </c>
      <c r="J610" s="2">
        <v>0</v>
      </c>
      <c r="K610" s="2">
        <v>0</v>
      </c>
      <c r="L610" s="2">
        <v>0</v>
      </c>
      <c r="M610" s="2">
        <v>0</v>
      </c>
      <c r="N610" s="2">
        <v>0</v>
      </c>
      <c r="O610" s="2">
        <v>0</v>
      </c>
      <c r="P610" s="2">
        <v>0</v>
      </c>
      <c r="Q610" s="2">
        <v>0</v>
      </c>
      <c r="R610" s="2">
        <v>0</v>
      </c>
      <c r="S610" s="2"/>
      <c r="T610" s="2">
        <v>0</v>
      </c>
      <c r="U610" s="2">
        <v>0</v>
      </c>
      <c r="V610" s="2">
        <v>0</v>
      </c>
      <c r="W610" s="7">
        <v>0</v>
      </c>
      <c r="X610" s="7">
        <v>0</v>
      </c>
      <c r="Y610" s="7">
        <v>0</v>
      </c>
      <c r="AB610" s="7"/>
      <c r="AC610" s="7"/>
      <c r="AD610" s="7"/>
      <c r="AE610" s="7"/>
      <c r="AF610" s="7"/>
      <c r="AG610" s="7"/>
      <c r="AH610" s="7"/>
      <c r="AI610" s="7">
        <v>0</v>
      </c>
    </row>
    <row r="611" spans="1:35">
      <c r="A611" s="5">
        <v>2020</v>
      </c>
      <c r="B611" s="2" t="s">
        <v>724</v>
      </c>
      <c r="C611" s="2" t="s">
        <v>726</v>
      </c>
      <c r="D611" s="2" t="s">
        <v>691</v>
      </c>
      <c r="P611" s="2">
        <v>0</v>
      </c>
      <c r="Q611" s="2">
        <v>0</v>
      </c>
      <c r="R611" s="2">
        <v>0</v>
      </c>
      <c r="S611" s="2"/>
      <c r="T611" s="2">
        <v>0</v>
      </c>
      <c r="U611" s="2">
        <v>0</v>
      </c>
      <c r="V611" s="2">
        <v>0</v>
      </c>
      <c r="W611" s="7">
        <v>0</v>
      </c>
      <c r="X611" s="7">
        <v>0</v>
      </c>
      <c r="Y611" s="7">
        <v>0</v>
      </c>
      <c r="Z611" s="7">
        <v>38.020000000000003</v>
      </c>
      <c r="AA611" s="7">
        <v>24.57</v>
      </c>
      <c r="AB611" s="7"/>
      <c r="AC611" s="7"/>
      <c r="AD611" s="7"/>
      <c r="AE611" s="7"/>
      <c r="AF611" s="7"/>
      <c r="AG611" s="7"/>
      <c r="AH611" s="7"/>
      <c r="AI611" s="7">
        <v>0</v>
      </c>
    </row>
    <row r="612" spans="1:35">
      <c r="A612" s="5">
        <v>2020</v>
      </c>
      <c r="B612" s="2" t="s">
        <v>724</v>
      </c>
      <c r="C612" s="2" t="s">
        <v>727</v>
      </c>
      <c r="D612" s="2" t="s">
        <v>691</v>
      </c>
      <c r="P612" s="2">
        <v>0</v>
      </c>
      <c r="Q612" s="2">
        <v>0</v>
      </c>
      <c r="R612" s="2">
        <v>0</v>
      </c>
      <c r="S612" s="2"/>
      <c r="T612" s="2">
        <v>0</v>
      </c>
      <c r="U612" s="2">
        <v>0</v>
      </c>
      <c r="V612" s="2">
        <v>0</v>
      </c>
      <c r="W612" s="7">
        <v>0</v>
      </c>
      <c r="X612" s="7">
        <v>0</v>
      </c>
      <c r="Y612" s="7">
        <v>0</v>
      </c>
      <c r="Z612" s="7">
        <v>16.61</v>
      </c>
      <c r="AA612" s="7">
        <v>12.44</v>
      </c>
      <c r="AB612" s="7"/>
      <c r="AC612" s="7"/>
      <c r="AD612" s="7"/>
      <c r="AE612" s="7"/>
      <c r="AF612" s="7"/>
      <c r="AG612" s="7"/>
      <c r="AH612" s="7"/>
      <c r="AI612" s="7">
        <v>0</v>
      </c>
    </row>
    <row r="613" spans="1:35">
      <c r="A613" s="5">
        <v>2020</v>
      </c>
      <c r="B613" s="2" t="s">
        <v>724</v>
      </c>
      <c r="C613" s="2" t="s">
        <v>728</v>
      </c>
      <c r="D613" s="2" t="s">
        <v>691</v>
      </c>
      <c r="P613" s="2">
        <v>0</v>
      </c>
      <c r="Q613" s="2">
        <v>0</v>
      </c>
      <c r="R613" s="2">
        <v>0</v>
      </c>
      <c r="S613" s="2"/>
      <c r="T613" s="2">
        <v>0</v>
      </c>
      <c r="U613" s="2">
        <v>0</v>
      </c>
      <c r="V613" s="2">
        <v>0</v>
      </c>
      <c r="W613" s="7">
        <v>0</v>
      </c>
      <c r="X613" s="7">
        <v>0</v>
      </c>
      <c r="Y613" s="7">
        <v>0</v>
      </c>
      <c r="Z613" s="7">
        <v>81.709999999999994</v>
      </c>
      <c r="AA613" s="7">
        <v>37.22</v>
      </c>
      <c r="AB613" s="7"/>
      <c r="AC613" s="7"/>
      <c r="AD613" s="7"/>
      <c r="AE613" s="7"/>
      <c r="AF613" s="7"/>
      <c r="AG613" s="7"/>
      <c r="AH613" s="7"/>
      <c r="AI613" s="7">
        <v>0</v>
      </c>
    </row>
    <row r="614" spans="1:35">
      <c r="A614" s="5">
        <v>2020</v>
      </c>
      <c r="B614" s="2" t="s">
        <v>724</v>
      </c>
      <c r="C614" s="2" t="s">
        <v>729</v>
      </c>
      <c r="D614" s="2" t="s">
        <v>691</v>
      </c>
      <c r="P614" s="2">
        <v>0</v>
      </c>
      <c r="Q614" s="2">
        <v>0</v>
      </c>
      <c r="R614" s="2">
        <v>0</v>
      </c>
      <c r="S614" s="2"/>
      <c r="T614" s="2">
        <v>0</v>
      </c>
      <c r="U614" s="2">
        <v>0</v>
      </c>
      <c r="V614" s="2">
        <v>0</v>
      </c>
      <c r="W614" s="7">
        <v>0</v>
      </c>
      <c r="X614" s="7">
        <v>0</v>
      </c>
      <c r="Y614" s="7">
        <v>0</v>
      </c>
      <c r="Z614" s="7">
        <v>22.89</v>
      </c>
      <c r="AA614" s="7">
        <v>10.029999999999999</v>
      </c>
      <c r="AB614" s="7"/>
      <c r="AC614" s="7"/>
      <c r="AD614" s="7"/>
      <c r="AE614" s="7"/>
      <c r="AF614" s="7"/>
      <c r="AG614" s="7"/>
      <c r="AH614" s="7"/>
      <c r="AI614" s="7">
        <v>0</v>
      </c>
    </row>
    <row r="615" spans="1:35">
      <c r="A615" s="5">
        <v>2020</v>
      </c>
      <c r="B615" s="2" t="s">
        <v>724</v>
      </c>
      <c r="C615" s="2" t="s">
        <v>730</v>
      </c>
      <c r="D615" s="2" t="s">
        <v>691</v>
      </c>
      <c r="P615" s="2">
        <v>0</v>
      </c>
      <c r="Q615" s="2">
        <v>0</v>
      </c>
      <c r="R615" s="2">
        <v>0</v>
      </c>
      <c r="S615" s="2"/>
      <c r="T615" s="2">
        <v>0</v>
      </c>
      <c r="U615" s="2">
        <v>0</v>
      </c>
      <c r="V615" s="2">
        <v>0</v>
      </c>
      <c r="W615" s="7">
        <v>0</v>
      </c>
      <c r="X615" s="7">
        <v>0</v>
      </c>
      <c r="Y615" s="7">
        <v>0</v>
      </c>
      <c r="Z615" s="7">
        <v>21.75</v>
      </c>
      <c r="AA615" s="7">
        <v>14.26</v>
      </c>
      <c r="AB615" s="7"/>
      <c r="AC615" s="7"/>
      <c r="AD615" s="7"/>
      <c r="AE615" s="7"/>
      <c r="AF615" s="7"/>
      <c r="AG615" s="7"/>
      <c r="AH615" s="7"/>
      <c r="AI615" s="7">
        <v>0</v>
      </c>
    </row>
    <row r="616" spans="1:35">
      <c r="A616" s="5">
        <v>2020</v>
      </c>
      <c r="B616" s="2" t="s">
        <v>724</v>
      </c>
      <c r="C616" s="2" t="s">
        <v>731</v>
      </c>
      <c r="D616" s="2" t="s">
        <v>691</v>
      </c>
      <c r="P616" s="2">
        <v>0</v>
      </c>
      <c r="Q616" s="2">
        <v>0</v>
      </c>
      <c r="R616" s="2">
        <v>0</v>
      </c>
      <c r="S616" s="2"/>
      <c r="T616" s="2">
        <v>0</v>
      </c>
      <c r="U616" s="2">
        <v>0</v>
      </c>
      <c r="V616" s="2">
        <v>0</v>
      </c>
      <c r="W616" s="7">
        <v>0</v>
      </c>
      <c r="X616" s="7">
        <v>0</v>
      </c>
      <c r="Y616" s="7">
        <v>0</v>
      </c>
      <c r="Z616" s="7">
        <v>36.75</v>
      </c>
      <c r="AA616" s="7">
        <v>24.15</v>
      </c>
      <c r="AB616" s="7"/>
      <c r="AC616" s="7"/>
      <c r="AD616" s="7"/>
      <c r="AE616" s="7"/>
      <c r="AF616" s="7"/>
      <c r="AG616" s="7"/>
      <c r="AH616" s="7"/>
      <c r="AI616" s="7">
        <v>0</v>
      </c>
    </row>
    <row r="617" spans="1:35">
      <c r="A617" s="5">
        <v>2020</v>
      </c>
      <c r="B617" s="2" t="s">
        <v>724</v>
      </c>
      <c r="C617" s="2" t="s">
        <v>732</v>
      </c>
      <c r="D617" s="2" t="s">
        <v>691</v>
      </c>
      <c r="P617" s="2">
        <v>0</v>
      </c>
      <c r="Q617" s="2">
        <v>0</v>
      </c>
      <c r="R617" s="2">
        <v>0</v>
      </c>
      <c r="S617" s="2"/>
      <c r="T617" s="2">
        <v>0</v>
      </c>
      <c r="U617" s="2">
        <v>0</v>
      </c>
      <c r="V617" s="2">
        <v>0</v>
      </c>
      <c r="W617" s="7">
        <v>0</v>
      </c>
      <c r="X617" s="7">
        <v>0</v>
      </c>
      <c r="Y617" s="7">
        <v>0</v>
      </c>
      <c r="Z617" s="7">
        <v>65.98</v>
      </c>
      <c r="AA617" s="7">
        <v>36.71</v>
      </c>
      <c r="AB617" s="7"/>
      <c r="AC617" s="7"/>
      <c r="AD617" s="7"/>
      <c r="AE617" s="7"/>
      <c r="AF617" s="7"/>
      <c r="AG617" s="7"/>
      <c r="AH617" s="7"/>
      <c r="AI617" s="7">
        <v>0</v>
      </c>
    </row>
    <row r="618" spans="1:35">
      <c r="A618" s="5">
        <v>2020</v>
      </c>
      <c r="B618" s="2" t="s">
        <v>724</v>
      </c>
      <c r="C618" s="2" t="s">
        <v>733</v>
      </c>
      <c r="D618" s="2" t="s">
        <v>691</v>
      </c>
      <c r="P618" s="2">
        <v>0</v>
      </c>
      <c r="Q618" s="2">
        <v>0</v>
      </c>
      <c r="R618" s="2">
        <v>0</v>
      </c>
      <c r="S618" s="2"/>
      <c r="T618" s="2">
        <v>0</v>
      </c>
      <c r="U618" s="2">
        <v>0</v>
      </c>
      <c r="V618" s="2">
        <v>0</v>
      </c>
      <c r="W618" s="7">
        <v>0</v>
      </c>
      <c r="X618" s="7">
        <v>0</v>
      </c>
      <c r="Y618" s="7">
        <v>0</v>
      </c>
      <c r="Z618" s="7">
        <v>46.07</v>
      </c>
      <c r="AA618" s="7">
        <v>34.74</v>
      </c>
      <c r="AB618" s="7"/>
      <c r="AC618" s="7"/>
      <c r="AD618" s="7"/>
      <c r="AE618" s="7"/>
      <c r="AF618" s="7"/>
      <c r="AG618" s="7"/>
      <c r="AH618" s="7"/>
      <c r="AI618" s="7">
        <v>0</v>
      </c>
    </row>
    <row r="619" spans="1:35">
      <c r="A619" s="5">
        <v>2020</v>
      </c>
      <c r="B619" s="2" t="s">
        <v>754</v>
      </c>
      <c r="C619" s="2" t="s">
        <v>752</v>
      </c>
      <c r="D619" s="2" t="s">
        <v>691</v>
      </c>
      <c r="P619" s="2">
        <v>0</v>
      </c>
      <c r="Q619" s="2">
        <v>0</v>
      </c>
      <c r="R619" s="2">
        <v>0</v>
      </c>
      <c r="S619" s="2"/>
      <c r="T619" s="2">
        <v>0</v>
      </c>
      <c r="U619" s="2">
        <v>0</v>
      </c>
      <c r="V619" s="2">
        <v>0</v>
      </c>
      <c r="W619" s="7">
        <v>0</v>
      </c>
      <c r="X619" s="7">
        <v>0</v>
      </c>
      <c r="Y619" s="7">
        <v>0</v>
      </c>
      <c r="Z619" s="7">
        <v>27.04</v>
      </c>
      <c r="AA619" s="7">
        <v>26.3</v>
      </c>
      <c r="AB619" s="7"/>
      <c r="AC619" s="7"/>
      <c r="AD619" s="7"/>
      <c r="AE619" s="7"/>
      <c r="AF619" s="7"/>
      <c r="AG619" s="7"/>
      <c r="AH619" s="7"/>
      <c r="AI619" s="7">
        <v>0</v>
      </c>
    </row>
    <row r="620" spans="1:35">
      <c r="A620" s="5">
        <v>2020</v>
      </c>
      <c r="B620" s="2" t="s">
        <v>754</v>
      </c>
      <c r="C620" s="2" t="s">
        <v>549</v>
      </c>
      <c r="D620" s="2" t="s">
        <v>691</v>
      </c>
      <c r="P620" s="2">
        <v>0</v>
      </c>
      <c r="Q620" s="2">
        <v>0</v>
      </c>
      <c r="R620" s="2">
        <v>0</v>
      </c>
      <c r="S620" s="2"/>
      <c r="T620" s="2">
        <v>0</v>
      </c>
      <c r="U620" s="2">
        <v>0</v>
      </c>
      <c r="V620" s="2">
        <v>0</v>
      </c>
      <c r="W620" s="7">
        <v>0</v>
      </c>
      <c r="X620" s="7">
        <v>0</v>
      </c>
      <c r="Y620" s="7">
        <v>0</v>
      </c>
      <c r="Z620" s="7">
        <v>33.799999999999997</v>
      </c>
      <c r="AA620" s="7">
        <v>11.16</v>
      </c>
      <c r="AB620" s="7"/>
      <c r="AC620" s="7"/>
      <c r="AD620" s="7"/>
      <c r="AE620" s="7"/>
      <c r="AF620" s="7"/>
      <c r="AG620" s="7"/>
      <c r="AH620" s="7"/>
      <c r="AI620" s="7">
        <v>0</v>
      </c>
    </row>
    <row r="621" spans="1:35">
      <c r="A621" s="5">
        <v>2020</v>
      </c>
      <c r="B621" s="2" t="s">
        <v>754</v>
      </c>
      <c r="C621" s="2" t="s">
        <v>734</v>
      </c>
      <c r="D621" s="2" t="s">
        <v>691</v>
      </c>
      <c r="P621" s="2">
        <v>0</v>
      </c>
      <c r="Q621" s="2">
        <v>0</v>
      </c>
      <c r="R621" s="2">
        <v>0</v>
      </c>
      <c r="S621" s="2"/>
      <c r="T621" s="2">
        <v>0</v>
      </c>
      <c r="U621" s="2">
        <v>0</v>
      </c>
      <c r="V621" s="2">
        <v>0</v>
      </c>
      <c r="W621" s="7">
        <v>0</v>
      </c>
      <c r="X621" s="7">
        <v>0</v>
      </c>
      <c r="Y621" s="7">
        <v>0</v>
      </c>
      <c r="Z621" s="7">
        <v>5.7</v>
      </c>
      <c r="AA621" s="7">
        <v>13.87</v>
      </c>
      <c r="AB621" s="7"/>
      <c r="AC621" s="7"/>
      <c r="AD621" s="7"/>
      <c r="AE621" s="7"/>
      <c r="AF621" s="7"/>
      <c r="AG621" s="7"/>
      <c r="AH621" s="7"/>
      <c r="AI621" s="7">
        <v>0</v>
      </c>
    </row>
    <row r="622" spans="1:35">
      <c r="A622" s="5">
        <v>2020</v>
      </c>
      <c r="B622" s="2" t="s">
        <v>754</v>
      </c>
      <c r="C622" s="2" t="s">
        <v>735</v>
      </c>
      <c r="D622" s="2" t="s">
        <v>691</v>
      </c>
      <c r="P622" s="2">
        <v>0</v>
      </c>
      <c r="Q622" s="2">
        <v>0</v>
      </c>
      <c r="R622" s="2">
        <v>0</v>
      </c>
      <c r="S622" s="2"/>
      <c r="T622" s="2">
        <v>0</v>
      </c>
      <c r="U622" s="2">
        <v>0</v>
      </c>
      <c r="V622" s="2">
        <v>0</v>
      </c>
      <c r="W622" s="7">
        <v>0</v>
      </c>
      <c r="X622" s="7">
        <v>0</v>
      </c>
      <c r="Y622" s="7">
        <v>0</v>
      </c>
      <c r="Z622" s="7">
        <v>9.42</v>
      </c>
      <c r="AA622" s="7">
        <v>16.32</v>
      </c>
      <c r="AB622" s="7"/>
      <c r="AC622" s="7"/>
      <c r="AD622" s="7"/>
      <c r="AE622" s="7"/>
      <c r="AF622" s="7"/>
      <c r="AG622" s="7"/>
      <c r="AH622" s="7"/>
      <c r="AI622" s="7">
        <v>0</v>
      </c>
    </row>
    <row r="623" spans="1:35">
      <c r="A623" s="5">
        <v>2020</v>
      </c>
      <c r="B623" s="2" t="s">
        <v>754</v>
      </c>
      <c r="C623" s="2" t="s">
        <v>736</v>
      </c>
      <c r="D623" s="2" t="s">
        <v>691</v>
      </c>
      <c r="P623" s="2">
        <v>0</v>
      </c>
      <c r="Q623" s="2">
        <v>0</v>
      </c>
      <c r="R623" s="2">
        <v>0</v>
      </c>
      <c r="S623" s="2"/>
      <c r="T623" s="2">
        <v>0</v>
      </c>
      <c r="U623" s="2">
        <v>0</v>
      </c>
      <c r="V623" s="2">
        <v>0</v>
      </c>
      <c r="W623" s="7">
        <v>0</v>
      </c>
      <c r="X623" s="7">
        <v>0</v>
      </c>
      <c r="Y623" s="7">
        <v>0</v>
      </c>
      <c r="Z623" s="7">
        <v>71.760000000000005</v>
      </c>
      <c r="AA623" s="7">
        <v>37.340000000000003</v>
      </c>
      <c r="AB623" s="7"/>
      <c r="AC623" s="7"/>
      <c r="AD623" s="7"/>
      <c r="AE623" s="7"/>
      <c r="AF623" s="7"/>
      <c r="AG623" s="7"/>
      <c r="AH623" s="7"/>
      <c r="AI623" s="7">
        <v>0</v>
      </c>
    </row>
    <row r="624" spans="1:35">
      <c r="A624" s="5">
        <v>2020</v>
      </c>
      <c r="B624" s="2" t="s">
        <v>754</v>
      </c>
      <c r="C624" s="2" t="s">
        <v>753</v>
      </c>
      <c r="D624" s="2" t="s">
        <v>691</v>
      </c>
      <c r="P624" s="2">
        <v>0</v>
      </c>
      <c r="Q624" s="2">
        <v>0</v>
      </c>
      <c r="R624" s="2">
        <v>0</v>
      </c>
      <c r="S624" s="2"/>
      <c r="T624" s="2">
        <v>0</v>
      </c>
      <c r="U624" s="2">
        <v>0</v>
      </c>
      <c r="V624" s="2">
        <v>0</v>
      </c>
      <c r="W624" s="7">
        <v>0</v>
      </c>
      <c r="X624" s="7">
        <v>0</v>
      </c>
      <c r="Y624" s="7">
        <v>0</v>
      </c>
      <c r="Z624" s="7">
        <v>23.03</v>
      </c>
      <c r="AA624" s="7">
        <v>30.15</v>
      </c>
      <c r="AB624" s="7"/>
      <c r="AC624" s="7"/>
      <c r="AD624" s="7"/>
      <c r="AE624" s="7"/>
      <c r="AF624" s="7"/>
      <c r="AG624" s="7"/>
      <c r="AH624" s="7"/>
      <c r="AI624" s="7">
        <v>0</v>
      </c>
    </row>
    <row r="625" spans="1:35">
      <c r="A625" s="5">
        <v>2020</v>
      </c>
      <c r="B625" s="2" t="s">
        <v>754</v>
      </c>
      <c r="C625" s="2" t="s">
        <v>737</v>
      </c>
      <c r="D625" s="2" t="s">
        <v>691</v>
      </c>
      <c r="P625" s="2">
        <v>0</v>
      </c>
      <c r="Q625" s="2">
        <v>0</v>
      </c>
      <c r="R625" s="2">
        <v>0</v>
      </c>
      <c r="S625" s="2"/>
      <c r="T625" s="2">
        <v>0</v>
      </c>
      <c r="U625" s="2">
        <v>0</v>
      </c>
      <c r="V625" s="2">
        <v>0</v>
      </c>
      <c r="W625" s="7">
        <v>0</v>
      </c>
      <c r="X625" s="7">
        <v>0</v>
      </c>
      <c r="Y625" s="7">
        <v>0</v>
      </c>
      <c r="Z625" s="7">
        <v>44.88</v>
      </c>
      <c r="AA625" s="7">
        <v>32.04</v>
      </c>
      <c r="AB625" s="7"/>
      <c r="AC625" s="7"/>
      <c r="AD625" s="7"/>
      <c r="AE625" s="7"/>
      <c r="AF625" s="7"/>
      <c r="AG625" s="7"/>
      <c r="AH625" s="7"/>
      <c r="AI625" s="7">
        <v>0</v>
      </c>
    </row>
    <row r="626" spans="1:35">
      <c r="A626" s="5">
        <v>2020</v>
      </c>
      <c r="B626" s="2" t="s">
        <v>725</v>
      </c>
      <c r="C626" s="2" t="s">
        <v>738</v>
      </c>
      <c r="D626" s="2" t="s">
        <v>691</v>
      </c>
      <c r="P626" s="2">
        <v>0</v>
      </c>
      <c r="Q626" s="2">
        <v>0</v>
      </c>
      <c r="R626" s="2">
        <v>0</v>
      </c>
      <c r="S626" s="2"/>
      <c r="T626" s="2">
        <v>0</v>
      </c>
      <c r="U626" s="2">
        <v>0</v>
      </c>
      <c r="V626" s="2">
        <v>0</v>
      </c>
      <c r="W626" s="7">
        <v>0</v>
      </c>
      <c r="X626" s="7">
        <v>0</v>
      </c>
      <c r="Y626" s="7">
        <v>0</v>
      </c>
      <c r="Z626" s="7">
        <v>13.86</v>
      </c>
      <c r="AA626" s="7">
        <v>19.41</v>
      </c>
      <c r="AB626" s="7"/>
      <c r="AC626" s="7"/>
      <c r="AD626" s="7"/>
      <c r="AE626" s="7"/>
      <c r="AF626" s="7"/>
      <c r="AG626" s="7"/>
      <c r="AH626" s="7"/>
      <c r="AI626" s="7">
        <v>0</v>
      </c>
    </row>
    <row r="627" spans="1:35">
      <c r="A627" s="5">
        <v>2020</v>
      </c>
      <c r="B627" s="2" t="s">
        <v>725</v>
      </c>
      <c r="C627" s="2" t="s">
        <v>739</v>
      </c>
      <c r="D627" s="2" t="s">
        <v>691</v>
      </c>
      <c r="P627" s="2">
        <v>0</v>
      </c>
      <c r="Q627" s="2">
        <v>0</v>
      </c>
      <c r="R627" s="2">
        <v>0</v>
      </c>
      <c r="S627" s="2"/>
      <c r="T627" s="2">
        <v>0</v>
      </c>
      <c r="U627" s="2">
        <v>0</v>
      </c>
      <c r="V627" s="2">
        <v>0</v>
      </c>
      <c r="W627" s="7">
        <v>0</v>
      </c>
      <c r="X627" s="7">
        <v>0</v>
      </c>
      <c r="Y627" s="7">
        <v>0</v>
      </c>
      <c r="Z627" s="7">
        <v>26.91</v>
      </c>
      <c r="AA627" s="7">
        <v>25.04</v>
      </c>
      <c r="AB627" s="7"/>
      <c r="AC627" s="7"/>
      <c r="AD627" s="7"/>
      <c r="AE627" s="7"/>
      <c r="AF627" s="7"/>
      <c r="AG627" s="7"/>
      <c r="AH627" s="7"/>
      <c r="AI627" s="7">
        <v>0</v>
      </c>
    </row>
    <row r="628" spans="1:35">
      <c r="A628" s="5">
        <v>2020</v>
      </c>
      <c r="B628" s="2" t="s">
        <v>725</v>
      </c>
      <c r="C628" s="2" t="s">
        <v>740</v>
      </c>
      <c r="D628" s="2" t="s">
        <v>691</v>
      </c>
      <c r="P628" s="2">
        <v>0</v>
      </c>
      <c r="Q628" s="2">
        <v>0</v>
      </c>
      <c r="R628" s="2">
        <v>0</v>
      </c>
      <c r="S628" s="2"/>
      <c r="T628" s="2">
        <v>0</v>
      </c>
      <c r="U628" s="2">
        <v>0</v>
      </c>
      <c r="V628" s="2">
        <v>0</v>
      </c>
      <c r="W628" s="7">
        <v>0</v>
      </c>
      <c r="X628" s="7">
        <v>0</v>
      </c>
      <c r="Y628" s="7">
        <v>0</v>
      </c>
      <c r="Z628" s="7">
        <v>25.12</v>
      </c>
      <c r="AA628" s="7">
        <v>25.49</v>
      </c>
      <c r="AB628" s="7"/>
      <c r="AC628" s="7"/>
      <c r="AD628" s="7"/>
      <c r="AE628" s="7"/>
      <c r="AF628" s="7"/>
      <c r="AG628" s="7"/>
      <c r="AH628" s="7"/>
      <c r="AI628" s="7">
        <v>0</v>
      </c>
    </row>
    <row r="629" spans="1:35">
      <c r="A629" s="5">
        <v>2020</v>
      </c>
      <c r="B629" s="2" t="s">
        <v>725</v>
      </c>
      <c r="C629" s="2" t="s">
        <v>741</v>
      </c>
      <c r="D629" s="2" t="s">
        <v>691</v>
      </c>
      <c r="P629" s="2">
        <v>0</v>
      </c>
      <c r="Q629" s="2">
        <v>0</v>
      </c>
      <c r="R629" s="2">
        <v>0</v>
      </c>
      <c r="S629" s="2"/>
      <c r="T629" s="2">
        <v>0</v>
      </c>
      <c r="U629" s="2">
        <v>0</v>
      </c>
      <c r="V629" s="2">
        <v>0</v>
      </c>
      <c r="W629" s="7">
        <v>0</v>
      </c>
      <c r="X629" s="7">
        <v>0</v>
      </c>
      <c r="Y629" s="7">
        <v>0</v>
      </c>
      <c r="Z629" s="7">
        <v>9.44</v>
      </c>
      <c r="AA629" s="7">
        <v>29.54</v>
      </c>
      <c r="AB629" s="7"/>
      <c r="AC629" s="7"/>
      <c r="AD629" s="7"/>
      <c r="AE629" s="7"/>
      <c r="AF629" s="7"/>
      <c r="AG629" s="7"/>
      <c r="AH629" s="7"/>
      <c r="AI629" s="7">
        <v>0</v>
      </c>
    </row>
    <row r="630" spans="1:35">
      <c r="A630" s="5">
        <v>2020</v>
      </c>
      <c r="B630" s="2" t="s">
        <v>725</v>
      </c>
      <c r="C630" s="2" t="s">
        <v>742</v>
      </c>
      <c r="D630" s="2" t="s">
        <v>691</v>
      </c>
      <c r="P630" s="2">
        <v>0</v>
      </c>
      <c r="Q630" s="2">
        <v>0</v>
      </c>
      <c r="R630" s="2">
        <v>0</v>
      </c>
      <c r="S630" s="2"/>
      <c r="T630" s="2">
        <v>0</v>
      </c>
      <c r="U630" s="2">
        <v>0</v>
      </c>
      <c r="V630" s="2">
        <v>0</v>
      </c>
      <c r="W630" s="7">
        <v>0</v>
      </c>
      <c r="X630" s="7">
        <v>0</v>
      </c>
      <c r="Y630" s="7">
        <v>0</v>
      </c>
      <c r="Z630" s="7">
        <v>7.78</v>
      </c>
      <c r="AA630" s="7">
        <v>36.909999999999997</v>
      </c>
      <c r="AB630" s="7"/>
      <c r="AC630" s="7"/>
      <c r="AD630" s="7"/>
      <c r="AE630" s="7"/>
      <c r="AF630" s="7"/>
      <c r="AG630" s="7"/>
      <c r="AH630" s="7"/>
      <c r="AI630" s="7">
        <v>0</v>
      </c>
    </row>
    <row r="631" spans="1:35">
      <c r="A631" s="5">
        <v>2020</v>
      </c>
      <c r="B631" s="2" t="s">
        <v>725</v>
      </c>
      <c r="C631" s="2" t="s">
        <v>743</v>
      </c>
      <c r="D631" s="2" t="s">
        <v>691</v>
      </c>
      <c r="P631" s="2">
        <v>0</v>
      </c>
      <c r="Q631" s="2">
        <v>0</v>
      </c>
      <c r="R631" s="2">
        <v>0</v>
      </c>
      <c r="S631" s="2"/>
      <c r="T631" s="2">
        <v>0</v>
      </c>
      <c r="U631" s="2">
        <v>0</v>
      </c>
      <c r="V631" s="2">
        <v>0</v>
      </c>
      <c r="W631" s="7">
        <v>0</v>
      </c>
      <c r="X631" s="7">
        <v>0</v>
      </c>
      <c r="Y631" s="7">
        <v>0</v>
      </c>
      <c r="Z631" s="7">
        <v>6.98</v>
      </c>
      <c r="AA631" s="7">
        <v>28.38</v>
      </c>
      <c r="AB631" s="7"/>
      <c r="AC631" s="7"/>
      <c r="AD631" s="7"/>
      <c r="AE631" s="7"/>
      <c r="AF631" s="7"/>
      <c r="AG631" s="7"/>
      <c r="AH631" s="7"/>
      <c r="AI631" s="7">
        <v>0</v>
      </c>
    </row>
    <row r="632" spans="1:35">
      <c r="A632" s="5">
        <v>2020</v>
      </c>
      <c r="B632" s="2" t="s">
        <v>725</v>
      </c>
      <c r="C632" s="2" t="s">
        <v>744</v>
      </c>
      <c r="D632" s="2" t="s">
        <v>691</v>
      </c>
      <c r="P632" s="2">
        <v>0</v>
      </c>
      <c r="Q632" s="2">
        <v>0</v>
      </c>
      <c r="R632" s="2">
        <v>0</v>
      </c>
      <c r="S632" s="2"/>
      <c r="T632" s="2">
        <v>0</v>
      </c>
      <c r="U632" s="2">
        <v>0</v>
      </c>
      <c r="V632" s="2">
        <v>0</v>
      </c>
      <c r="W632" s="7">
        <v>0</v>
      </c>
      <c r="X632" s="7">
        <v>0</v>
      </c>
      <c r="Y632" s="7">
        <v>0</v>
      </c>
      <c r="Z632" s="7">
        <v>17.72</v>
      </c>
      <c r="AA632" s="7">
        <v>36.409999999999997</v>
      </c>
      <c r="AB632" s="7"/>
      <c r="AC632" s="7"/>
      <c r="AD632" s="7"/>
      <c r="AE632" s="7"/>
      <c r="AF632" s="7"/>
      <c r="AG632" s="7"/>
      <c r="AH632" s="7"/>
      <c r="AI632" s="7">
        <v>0</v>
      </c>
    </row>
    <row r="633" spans="1:35">
      <c r="A633" s="5">
        <v>2020</v>
      </c>
      <c r="B633" s="2" t="s">
        <v>755</v>
      </c>
      <c r="C633" s="2" t="s">
        <v>745</v>
      </c>
      <c r="D633" s="2" t="s">
        <v>691</v>
      </c>
      <c r="P633" s="2">
        <v>0</v>
      </c>
      <c r="Q633" s="2">
        <v>0</v>
      </c>
      <c r="R633" s="2">
        <v>0</v>
      </c>
      <c r="S633" s="2"/>
      <c r="T633" s="2">
        <v>0</v>
      </c>
      <c r="U633" s="2">
        <v>0</v>
      </c>
      <c r="V633" s="2">
        <v>0</v>
      </c>
      <c r="W633" s="7">
        <v>0</v>
      </c>
      <c r="X633" s="7">
        <v>0</v>
      </c>
      <c r="Y633" s="7">
        <v>0</v>
      </c>
      <c r="Z633" s="7">
        <v>20.84</v>
      </c>
      <c r="AA633" s="7">
        <v>32.82</v>
      </c>
      <c r="AB633" s="7"/>
      <c r="AC633" s="7"/>
      <c r="AD633" s="7"/>
      <c r="AE633" s="7"/>
      <c r="AF633" s="7"/>
      <c r="AG633" s="7"/>
      <c r="AH633" s="7"/>
      <c r="AI633" s="7">
        <v>0</v>
      </c>
    </row>
    <row r="634" spans="1:35">
      <c r="A634" s="5">
        <v>2020</v>
      </c>
      <c r="B634" s="2" t="s">
        <v>755</v>
      </c>
      <c r="C634" s="2" t="s">
        <v>746</v>
      </c>
      <c r="D634" s="2" t="s">
        <v>691</v>
      </c>
      <c r="P634" s="2">
        <v>0</v>
      </c>
      <c r="Q634" s="2">
        <v>0</v>
      </c>
      <c r="R634" s="2">
        <v>0</v>
      </c>
      <c r="S634" s="2"/>
      <c r="T634" s="2">
        <v>0</v>
      </c>
      <c r="U634" s="2">
        <v>0</v>
      </c>
      <c r="V634" s="2">
        <v>0</v>
      </c>
      <c r="W634" s="7">
        <v>0</v>
      </c>
      <c r="X634" s="7">
        <v>0</v>
      </c>
      <c r="Y634" s="7">
        <v>0</v>
      </c>
      <c r="Z634" s="7">
        <v>68.62</v>
      </c>
      <c r="AA634" s="7">
        <v>38.130000000000003</v>
      </c>
      <c r="AB634" s="7"/>
      <c r="AC634" s="7"/>
      <c r="AD634" s="7"/>
      <c r="AE634" s="7"/>
      <c r="AF634" s="7"/>
      <c r="AG634" s="7"/>
      <c r="AH634" s="7"/>
      <c r="AI634" s="7">
        <v>0</v>
      </c>
    </row>
    <row r="635" spans="1:35">
      <c r="A635" s="5">
        <v>2020</v>
      </c>
      <c r="B635" s="2" t="s">
        <v>755</v>
      </c>
      <c r="C635" s="2" t="s">
        <v>747</v>
      </c>
      <c r="D635" s="2" t="s">
        <v>691</v>
      </c>
      <c r="P635" s="2">
        <v>0</v>
      </c>
      <c r="Q635" s="2">
        <v>0</v>
      </c>
      <c r="R635" s="2">
        <v>0</v>
      </c>
      <c r="S635" s="2"/>
      <c r="T635" s="2">
        <v>0</v>
      </c>
      <c r="U635" s="2">
        <v>0</v>
      </c>
      <c r="V635" s="2">
        <v>0</v>
      </c>
      <c r="W635" s="7">
        <v>0</v>
      </c>
      <c r="X635" s="7">
        <v>0</v>
      </c>
      <c r="Y635" s="7">
        <v>0</v>
      </c>
      <c r="Z635" s="7">
        <v>36.54</v>
      </c>
      <c r="AA635" s="7">
        <v>36.72</v>
      </c>
      <c r="AB635" s="7"/>
      <c r="AC635" s="7"/>
      <c r="AD635" s="7"/>
      <c r="AE635" s="7"/>
      <c r="AF635" s="7"/>
      <c r="AG635" s="7"/>
      <c r="AH635" s="7"/>
      <c r="AI635" s="7">
        <v>0</v>
      </c>
    </row>
    <row r="636" spans="1:35">
      <c r="A636" s="5">
        <v>2020</v>
      </c>
      <c r="B636" s="2" t="s">
        <v>755</v>
      </c>
      <c r="C636" s="2" t="s">
        <v>748</v>
      </c>
      <c r="D636" s="2" t="s">
        <v>691</v>
      </c>
      <c r="P636" s="2">
        <v>0</v>
      </c>
      <c r="Q636" s="2">
        <v>0</v>
      </c>
      <c r="R636" s="2">
        <v>0</v>
      </c>
      <c r="S636" s="2"/>
      <c r="T636" s="2">
        <v>0</v>
      </c>
      <c r="U636" s="2">
        <v>0</v>
      </c>
      <c r="V636" s="2">
        <v>0</v>
      </c>
      <c r="W636" s="7">
        <v>0</v>
      </c>
      <c r="X636" s="7">
        <v>0</v>
      </c>
      <c r="Y636" s="7">
        <v>0</v>
      </c>
      <c r="Z636" s="7">
        <v>28.31</v>
      </c>
      <c r="AA636" s="7">
        <v>28.62</v>
      </c>
      <c r="AB636" s="7"/>
      <c r="AC636" s="7"/>
      <c r="AD636" s="7"/>
      <c r="AE636" s="7"/>
      <c r="AF636" s="7"/>
      <c r="AG636" s="7"/>
      <c r="AH636" s="7"/>
      <c r="AI636" s="7">
        <v>0</v>
      </c>
    </row>
    <row r="637" spans="1:35">
      <c r="A637" s="5">
        <v>2020</v>
      </c>
      <c r="B637" s="2" t="s">
        <v>755</v>
      </c>
      <c r="C637" s="2" t="s">
        <v>749</v>
      </c>
      <c r="D637" s="2" t="s">
        <v>691</v>
      </c>
      <c r="P637" s="2">
        <v>0</v>
      </c>
      <c r="Q637" s="2">
        <v>0</v>
      </c>
      <c r="R637" s="2">
        <v>0</v>
      </c>
      <c r="S637" s="2"/>
      <c r="T637" s="2">
        <v>0</v>
      </c>
      <c r="U637" s="2">
        <v>0</v>
      </c>
      <c r="V637" s="2">
        <v>0</v>
      </c>
      <c r="W637" s="7">
        <v>0</v>
      </c>
      <c r="X637" s="7">
        <v>0</v>
      </c>
      <c r="Y637" s="7">
        <v>0</v>
      </c>
      <c r="Z637" s="7">
        <v>42.43</v>
      </c>
      <c r="AA637" s="7">
        <v>36.96</v>
      </c>
      <c r="AB637" s="7"/>
      <c r="AC637" s="7"/>
      <c r="AD637" s="7"/>
      <c r="AE637" s="7"/>
      <c r="AF637" s="7"/>
      <c r="AG637" s="7"/>
      <c r="AH637" s="7"/>
      <c r="AI637" s="7">
        <v>0</v>
      </c>
    </row>
    <row r="638" spans="1:35">
      <c r="A638" s="5">
        <v>2020</v>
      </c>
      <c r="B638" s="2" t="s">
        <v>755</v>
      </c>
      <c r="C638" s="2" t="s">
        <v>750</v>
      </c>
      <c r="D638" s="2" t="s">
        <v>691</v>
      </c>
      <c r="P638" s="2">
        <v>0</v>
      </c>
      <c r="Q638" s="2">
        <v>0</v>
      </c>
      <c r="R638" s="2">
        <v>0</v>
      </c>
      <c r="S638" s="2"/>
      <c r="T638" s="2">
        <v>0</v>
      </c>
      <c r="U638" s="2">
        <v>0</v>
      </c>
      <c r="V638" s="2">
        <v>0</v>
      </c>
      <c r="W638" s="7">
        <v>0</v>
      </c>
      <c r="X638" s="7">
        <v>0</v>
      </c>
      <c r="Y638" s="7">
        <v>0</v>
      </c>
      <c r="Z638" s="7">
        <v>20.46</v>
      </c>
      <c r="AA638" s="7">
        <v>40.71</v>
      </c>
      <c r="AB638" s="7"/>
      <c r="AC638" s="7"/>
      <c r="AD638" s="7"/>
      <c r="AE638" s="7"/>
      <c r="AF638" s="7"/>
      <c r="AG638" s="7"/>
      <c r="AH638" s="7"/>
      <c r="AI638" s="7">
        <v>0</v>
      </c>
    </row>
    <row r="639" spans="1:35">
      <c r="A639" s="5">
        <v>2020</v>
      </c>
      <c r="B639" s="2" t="s">
        <v>755</v>
      </c>
      <c r="C639" s="2" t="s">
        <v>751</v>
      </c>
      <c r="D639" s="2" t="s">
        <v>691</v>
      </c>
      <c r="P639" s="2">
        <v>0</v>
      </c>
      <c r="Q639" s="2">
        <v>0</v>
      </c>
      <c r="R639" s="2">
        <v>0</v>
      </c>
      <c r="S639" s="2"/>
      <c r="T639" s="2">
        <v>0</v>
      </c>
      <c r="U639" s="2">
        <v>0</v>
      </c>
      <c r="V639" s="2">
        <v>0</v>
      </c>
      <c r="W639" s="7">
        <v>0</v>
      </c>
      <c r="X639" s="7">
        <v>0</v>
      </c>
      <c r="Y639" s="7">
        <v>0</v>
      </c>
      <c r="Z639" s="7">
        <v>30.98</v>
      </c>
      <c r="AA639" s="7">
        <v>41.76</v>
      </c>
      <c r="AB639" s="7"/>
      <c r="AC639" s="7"/>
      <c r="AD639" s="7"/>
      <c r="AE639" s="7"/>
      <c r="AF639" s="7"/>
      <c r="AG639" s="7"/>
      <c r="AH639" s="7"/>
      <c r="AI639" s="7">
        <v>0</v>
      </c>
    </row>
    <row r="640" spans="1:35">
      <c r="A640" s="5">
        <v>2021</v>
      </c>
      <c r="B640" s="2" t="s">
        <v>724</v>
      </c>
      <c r="C640" s="2" t="s">
        <v>726</v>
      </c>
      <c r="D640" s="2" t="s">
        <v>691</v>
      </c>
      <c r="P640" s="2">
        <v>0</v>
      </c>
      <c r="Q640" s="2">
        <v>0</v>
      </c>
      <c r="R640" s="2">
        <v>0</v>
      </c>
      <c r="S640" s="2"/>
      <c r="T640" s="2">
        <v>0</v>
      </c>
      <c r="U640" s="2">
        <v>0</v>
      </c>
      <c r="V640" s="2">
        <v>0</v>
      </c>
      <c r="W640" s="7">
        <v>0</v>
      </c>
      <c r="X640" s="7">
        <v>0</v>
      </c>
      <c r="Y640" s="7">
        <v>0</v>
      </c>
      <c r="Z640" s="7">
        <v>36.380000000000003</v>
      </c>
      <c r="AA640" s="7">
        <v>24.45</v>
      </c>
      <c r="AB640" s="7"/>
      <c r="AC640" s="7"/>
      <c r="AD640" s="7"/>
      <c r="AE640" s="7"/>
      <c r="AF640" s="7"/>
      <c r="AG640" s="7"/>
      <c r="AH640" s="7"/>
      <c r="AI640" s="7">
        <v>0</v>
      </c>
    </row>
    <row r="641" spans="1:35">
      <c r="A641" s="5">
        <v>2021</v>
      </c>
      <c r="B641" s="2" t="s">
        <v>724</v>
      </c>
      <c r="C641" s="2" t="s">
        <v>727</v>
      </c>
      <c r="D641" s="2" t="s">
        <v>691</v>
      </c>
      <c r="P641" s="2">
        <v>0</v>
      </c>
      <c r="Q641" s="2">
        <v>0</v>
      </c>
      <c r="R641" s="2">
        <v>0</v>
      </c>
      <c r="S641" s="2"/>
      <c r="T641" s="2">
        <v>0</v>
      </c>
      <c r="U641" s="2">
        <v>0</v>
      </c>
      <c r="V641" s="2">
        <v>0</v>
      </c>
      <c r="W641" s="7">
        <v>0</v>
      </c>
      <c r="X641" s="7">
        <v>0</v>
      </c>
      <c r="Y641" s="7">
        <v>0</v>
      </c>
      <c r="Z641" s="7">
        <v>15.56</v>
      </c>
      <c r="AA641" s="7">
        <v>12.13</v>
      </c>
      <c r="AB641" s="7"/>
      <c r="AC641" s="7"/>
      <c r="AD641" s="7"/>
      <c r="AE641" s="7"/>
      <c r="AF641" s="7"/>
      <c r="AG641" s="7"/>
      <c r="AH641" s="7"/>
      <c r="AI641" s="7">
        <v>0</v>
      </c>
    </row>
    <row r="642" spans="1:35">
      <c r="A642" s="5">
        <v>2021</v>
      </c>
      <c r="B642" s="2" t="s">
        <v>724</v>
      </c>
      <c r="C642" s="2" t="s">
        <v>728</v>
      </c>
      <c r="D642" s="2" t="s">
        <v>691</v>
      </c>
      <c r="P642" s="2">
        <v>0</v>
      </c>
      <c r="Q642" s="2">
        <v>0</v>
      </c>
      <c r="R642" s="2">
        <v>0</v>
      </c>
      <c r="S642" s="2"/>
      <c r="T642" s="2">
        <v>0</v>
      </c>
      <c r="U642" s="2">
        <v>0</v>
      </c>
      <c r="V642" s="2">
        <v>0</v>
      </c>
      <c r="W642" s="7">
        <v>0</v>
      </c>
      <c r="X642" s="7">
        <v>0</v>
      </c>
      <c r="Y642" s="7">
        <v>0</v>
      </c>
      <c r="Z642" s="7">
        <v>78.180000000000007</v>
      </c>
      <c r="AA642" s="7">
        <v>37.090000000000003</v>
      </c>
      <c r="AB642" s="7"/>
      <c r="AC642" s="7"/>
      <c r="AD642" s="7"/>
      <c r="AE642" s="7"/>
      <c r="AF642" s="7"/>
      <c r="AG642" s="7"/>
      <c r="AH642" s="7"/>
      <c r="AI642" s="7">
        <v>0</v>
      </c>
    </row>
    <row r="643" spans="1:35">
      <c r="A643" s="5">
        <v>2021</v>
      </c>
      <c r="B643" s="2" t="s">
        <v>724</v>
      </c>
      <c r="C643" s="2" t="s">
        <v>729</v>
      </c>
      <c r="D643" s="2" t="s">
        <v>691</v>
      </c>
      <c r="P643" s="2">
        <v>0</v>
      </c>
      <c r="Q643" s="2">
        <v>0</v>
      </c>
      <c r="R643" s="2">
        <v>0</v>
      </c>
      <c r="S643" s="2"/>
      <c r="T643" s="2">
        <v>0</v>
      </c>
      <c r="U643" s="2">
        <v>0</v>
      </c>
      <c r="V643" s="2">
        <v>0</v>
      </c>
      <c r="W643" s="7">
        <v>0</v>
      </c>
      <c r="X643" s="7">
        <v>0</v>
      </c>
      <c r="Y643" s="7">
        <v>0</v>
      </c>
      <c r="Z643" s="7">
        <v>23.83</v>
      </c>
      <c r="AA643" s="7">
        <v>10.16</v>
      </c>
      <c r="AB643" s="7"/>
      <c r="AC643" s="7"/>
      <c r="AD643" s="7"/>
      <c r="AE643" s="7"/>
      <c r="AF643" s="7"/>
      <c r="AG643" s="7"/>
      <c r="AH643" s="7"/>
      <c r="AI643" s="7">
        <v>0</v>
      </c>
    </row>
    <row r="644" spans="1:35">
      <c r="A644" s="5">
        <v>2021</v>
      </c>
      <c r="B644" s="2" t="s">
        <v>724</v>
      </c>
      <c r="C644" s="2" t="s">
        <v>730</v>
      </c>
      <c r="D644" s="2" t="s">
        <v>691</v>
      </c>
      <c r="P644" s="2">
        <v>0</v>
      </c>
      <c r="Q644" s="2">
        <v>0</v>
      </c>
      <c r="R644" s="2">
        <v>0</v>
      </c>
      <c r="S644" s="2"/>
      <c r="T644" s="2">
        <v>0</v>
      </c>
      <c r="U644" s="2">
        <v>0</v>
      </c>
      <c r="V644" s="2">
        <v>0</v>
      </c>
      <c r="W644" s="7">
        <v>0</v>
      </c>
      <c r="X644" s="7">
        <v>0</v>
      </c>
      <c r="Y644" s="7">
        <v>0</v>
      </c>
      <c r="Z644" s="7">
        <v>30.95</v>
      </c>
      <c r="AA644" s="7">
        <v>14.17</v>
      </c>
      <c r="AB644" s="7"/>
      <c r="AC644" s="7"/>
      <c r="AD644" s="7"/>
      <c r="AE644" s="7"/>
      <c r="AF644" s="7"/>
      <c r="AG644" s="7"/>
      <c r="AH644" s="7"/>
      <c r="AI644" s="7">
        <v>0</v>
      </c>
    </row>
    <row r="645" spans="1:35">
      <c r="A645" s="5">
        <v>2021</v>
      </c>
      <c r="B645" s="2" t="s">
        <v>724</v>
      </c>
      <c r="C645" s="2" t="s">
        <v>731</v>
      </c>
      <c r="D645" s="2" t="s">
        <v>691</v>
      </c>
      <c r="P645" s="2">
        <v>0</v>
      </c>
      <c r="Q645" s="2">
        <v>0</v>
      </c>
      <c r="R645" s="2">
        <v>0</v>
      </c>
      <c r="S645" s="2"/>
      <c r="T645" s="2">
        <v>0</v>
      </c>
      <c r="U645" s="2">
        <v>0</v>
      </c>
      <c r="V645" s="2">
        <v>0</v>
      </c>
      <c r="W645" s="7">
        <v>0</v>
      </c>
      <c r="X645" s="7">
        <v>0</v>
      </c>
      <c r="Y645" s="7">
        <v>0</v>
      </c>
      <c r="Z645" s="7">
        <v>35.08</v>
      </c>
      <c r="AA645" s="7">
        <v>23.83</v>
      </c>
      <c r="AB645" s="7"/>
      <c r="AC645" s="7"/>
      <c r="AD645" s="7"/>
      <c r="AE645" s="7"/>
      <c r="AF645" s="7"/>
      <c r="AG645" s="7"/>
      <c r="AH645" s="7"/>
      <c r="AI645" s="7">
        <v>0</v>
      </c>
    </row>
    <row r="646" spans="1:35">
      <c r="A646" s="5">
        <v>2021</v>
      </c>
      <c r="B646" s="2" t="s">
        <v>724</v>
      </c>
      <c r="C646" s="2" t="s">
        <v>732</v>
      </c>
      <c r="D646" s="2" t="s">
        <v>691</v>
      </c>
      <c r="P646" s="2">
        <v>0</v>
      </c>
      <c r="Q646" s="2">
        <v>0</v>
      </c>
      <c r="R646" s="2">
        <v>0</v>
      </c>
      <c r="S646" s="2"/>
      <c r="T646" s="2">
        <v>0</v>
      </c>
      <c r="U646" s="2">
        <v>0</v>
      </c>
      <c r="V646" s="2">
        <v>0</v>
      </c>
      <c r="W646" s="7">
        <v>0</v>
      </c>
      <c r="X646" s="7">
        <v>0</v>
      </c>
      <c r="Y646" s="7">
        <v>0</v>
      </c>
      <c r="Z646" s="7">
        <v>62.57</v>
      </c>
      <c r="AA646" s="7">
        <v>36.590000000000003</v>
      </c>
      <c r="AB646" s="7"/>
      <c r="AC646" s="7"/>
      <c r="AD646" s="7"/>
      <c r="AE646" s="7"/>
      <c r="AF646" s="7"/>
      <c r="AG646" s="7"/>
      <c r="AH646" s="7"/>
      <c r="AI646" s="7">
        <v>0</v>
      </c>
    </row>
    <row r="647" spans="1:35">
      <c r="A647" s="5">
        <v>2021</v>
      </c>
      <c r="B647" s="2" t="s">
        <v>724</v>
      </c>
      <c r="C647" s="2" t="s">
        <v>733</v>
      </c>
      <c r="D647" s="2" t="s">
        <v>691</v>
      </c>
      <c r="P647" s="2">
        <v>0</v>
      </c>
      <c r="Q647" s="2">
        <v>0</v>
      </c>
      <c r="R647" s="2">
        <v>0</v>
      </c>
      <c r="S647" s="2"/>
      <c r="T647" s="2">
        <v>0</v>
      </c>
      <c r="U647" s="2">
        <v>0</v>
      </c>
      <c r="V647" s="2">
        <v>0</v>
      </c>
      <c r="W647" s="7">
        <v>0</v>
      </c>
      <c r="X647" s="7">
        <v>0</v>
      </c>
      <c r="Y647" s="7">
        <v>0</v>
      </c>
      <c r="Z647" s="7">
        <v>46.39</v>
      </c>
      <c r="AA647" s="7">
        <v>36</v>
      </c>
      <c r="AB647" s="7"/>
      <c r="AC647" s="7"/>
      <c r="AD647" s="7"/>
      <c r="AE647" s="7"/>
      <c r="AF647" s="7"/>
      <c r="AG647" s="7"/>
      <c r="AH647" s="7"/>
      <c r="AI647" s="7">
        <v>0</v>
      </c>
    </row>
    <row r="648" spans="1:35">
      <c r="A648" s="5">
        <v>2021</v>
      </c>
      <c r="B648" s="2" t="s">
        <v>754</v>
      </c>
      <c r="C648" s="2" t="s">
        <v>752</v>
      </c>
      <c r="D648" s="2" t="s">
        <v>691</v>
      </c>
      <c r="P648" s="2">
        <v>0</v>
      </c>
      <c r="Q648" s="2">
        <v>0</v>
      </c>
      <c r="R648" s="2">
        <v>0</v>
      </c>
      <c r="S648" s="2"/>
      <c r="T648" s="2">
        <v>0</v>
      </c>
      <c r="U648" s="2">
        <v>0</v>
      </c>
      <c r="V648" s="2">
        <v>0</v>
      </c>
      <c r="W648" s="7">
        <v>0</v>
      </c>
      <c r="X648" s="7">
        <v>0</v>
      </c>
      <c r="Y648" s="7">
        <v>0</v>
      </c>
      <c r="Z648" s="7">
        <v>25.67</v>
      </c>
      <c r="AA648" s="7">
        <v>26.09</v>
      </c>
      <c r="AB648" s="7"/>
      <c r="AC648" s="7"/>
      <c r="AD648" s="7"/>
      <c r="AE648" s="7"/>
      <c r="AF648" s="7"/>
      <c r="AG648" s="7"/>
      <c r="AH648" s="7"/>
      <c r="AI648" s="7">
        <v>0</v>
      </c>
    </row>
    <row r="649" spans="1:35">
      <c r="A649" s="5">
        <v>2021</v>
      </c>
      <c r="B649" s="2" t="s">
        <v>754</v>
      </c>
      <c r="C649" s="2" t="s">
        <v>549</v>
      </c>
      <c r="D649" s="2" t="s">
        <v>691</v>
      </c>
      <c r="P649" s="2">
        <v>0</v>
      </c>
      <c r="Q649" s="2">
        <v>0</v>
      </c>
      <c r="R649" s="2">
        <v>0</v>
      </c>
      <c r="S649" s="2"/>
      <c r="T649" s="2">
        <v>0</v>
      </c>
      <c r="U649" s="2">
        <v>0</v>
      </c>
      <c r="V649" s="2">
        <v>0</v>
      </c>
      <c r="W649" s="7">
        <v>0</v>
      </c>
      <c r="X649" s="7">
        <v>0</v>
      </c>
      <c r="Y649" s="7">
        <v>0</v>
      </c>
      <c r="Z649" s="7">
        <v>34.79</v>
      </c>
      <c r="AA649" s="7">
        <v>11.39</v>
      </c>
      <c r="AB649" s="7"/>
      <c r="AC649" s="7"/>
      <c r="AD649" s="7"/>
      <c r="AE649" s="7"/>
      <c r="AF649" s="7"/>
      <c r="AG649" s="7"/>
      <c r="AH649" s="7"/>
      <c r="AI649" s="7">
        <v>0</v>
      </c>
    </row>
    <row r="650" spans="1:35">
      <c r="A650" s="5">
        <v>2021</v>
      </c>
      <c r="B650" s="2" t="s">
        <v>754</v>
      </c>
      <c r="C650" s="2" t="s">
        <v>734</v>
      </c>
      <c r="D650" s="2" t="s">
        <v>691</v>
      </c>
      <c r="P650" s="2">
        <v>0</v>
      </c>
      <c r="Q650" s="2">
        <v>0</v>
      </c>
      <c r="R650" s="2">
        <v>0</v>
      </c>
      <c r="S650" s="2"/>
      <c r="T650" s="2">
        <v>0</v>
      </c>
      <c r="U650" s="2">
        <v>0</v>
      </c>
      <c r="V650" s="2">
        <v>0</v>
      </c>
      <c r="W650" s="7">
        <v>0</v>
      </c>
      <c r="X650" s="7">
        <v>0</v>
      </c>
      <c r="Y650" s="7">
        <v>0</v>
      </c>
      <c r="Z650" s="7">
        <v>5.56</v>
      </c>
      <c r="AA650" s="7">
        <v>13.84</v>
      </c>
      <c r="AB650" s="7"/>
      <c r="AC650" s="7"/>
      <c r="AD650" s="7"/>
      <c r="AE650" s="7"/>
      <c r="AF650" s="7"/>
      <c r="AG650" s="7"/>
      <c r="AH650" s="7"/>
      <c r="AI650" s="7">
        <v>0</v>
      </c>
    </row>
    <row r="651" spans="1:35">
      <c r="A651" s="5">
        <v>2021</v>
      </c>
      <c r="B651" s="2" t="s">
        <v>754</v>
      </c>
      <c r="C651" s="2" t="s">
        <v>735</v>
      </c>
      <c r="D651" s="2" t="s">
        <v>691</v>
      </c>
      <c r="P651" s="2">
        <v>0</v>
      </c>
      <c r="Q651" s="2">
        <v>0</v>
      </c>
      <c r="R651" s="2">
        <v>0</v>
      </c>
      <c r="S651" s="2"/>
      <c r="T651" s="2">
        <v>0</v>
      </c>
      <c r="U651" s="2">
        <v>0</v>
      </c>
      <c r="V651" s="2">
        <v>0</v>
      </c>
      <c r="W651" s="7">
        <v>0</v>
      </c>
      <c r="X651" s="7">
        <v>0</v>
      </c>
      <c r="Y651" s="7">
        <v>0</v>
      </c>
      <c r="Z651" s="7">
        <v>9.3000000000000007</v>
      </c>
      <c r="AA651" s="7">
        <v>16</v>
      </c>
      <c r="AB651" s="7"/>
      <c r="AC651" s="7"/>
      <c r="AD651" s="7"/>
      <c r="AE651" s="7"/>
      <c r="AF651" s="7"/>
      <c r="AG651" s="7"/>
      <c r="AH651" s="7"/>
      <c r="AI651" s="7">
        <v>0</v>
      </c>
    </row>
    <row r="652" spans="1:35">
      <c r="A652" s="5">
        <v>2021</v>
      </c>
      <c r="B652" s="2" t="s">
        <v>754</v>
      </c>
      <c r="C652" s="2" t="s">
        <v>736</v>
      </c>
      <c r="D652" s="2" t="s">
        <v>691</v>
      </c>
      <c r="P652" s="2">
        <v>0</v>
      </c>
      <c r="Q652" s="2">
        <v>0</v>
      </c>
      <c r="R652" s="2">
        <v>0</v>
      </c>
      <c r="S652" s="2"/>
      <c r="T652" s="2">
        <v>0</v>
      </c>
      <c r="U652" s="2">
        <v>0</v>
      </c>
      <c r="V652" s="2">
        <v>0</v>
      </c>
      <c r="W652" s="7">
        <v>0</v>
      </c>
      <c r="X652" s="7">
        <v>0</v>
      </c>
      <c r="Y652" s="7">
        <v>0</v>
      </c>
      <c r="Z652" s="7">
        <v>73.62</v>
      </c>
      <c r="AA652" s="7">
        <v>37.64</v>
      </c>
      <c r="AB652" s="7"/>
      <c r="AC652" s="7"/>
      <c r="AD652" s="7"/>
      <c r="AE652" s="7"/>
      <c r="AF652" s="7"/>
      <c r="AG652" s="7"/>
      <c r="AH652" s="7"/>
      <c r="AI652" s="7">
        <v>0</v>
      </c>
    </row>
    <row r="653" spans="1:35">
      <c r="A653" s="5">
        <v>2021</v>
      </c>
      <c r="B653" s="2" t="s">
        <v>754</v>
      </c>
      <c r="C653" s="2" t="s">
        <v>753</v>
      </c>
      <c r="D653" s="2" t="s">
        <v>691</v>
      </c>
      <c r="P653" s="2">
        <v>0</v>
      </c>
      <c r="Q653" s="2">
        <v>0</v>
      </c>
      <c r="R653" s="2">
        <v>0</v>
      </c>
      <c r="S653" s="2"/>
      <c r="T653" s="2">
        <v>0</v>
      </c>
      <c r="U653" s="2">
        <v>0</v>
      </c>
      <c r="V653" s="2">
        <v>0</v>
      </c>
      <c r="W653" s="7">
        <v>0</v>
      </c>
      <c r="X653" s="7">
        <v>0</v>
      </c>
      <c r="Y653" s="7">
        <v>0</v>
      </c>
      <c r="Z653" s="7">
        <v>23.38</v>
      </c>
      <c r="AA653" s="7">
        <v>30.46</v>
      </c>
      <c r="AB653" s="7"/>
      <c r="AC653" s="7"/>
      <c r="AD653" s="7"/>
      <c r="AE653" s="7"/>
      <c r="AF653" s="7"/>
      <c r="AG653" s="7"/>
      <c r="AH653" s="7"/>
      <c r="AI653" s="7">
        <v>0</v>
      </c>
    </row>
    <row r="654" spans="1:35">
      <c r="A654" s="5">
        <v>2021</v>
      </c>
      <c r="B654" s="2" t="s">
        <v>754</v>
      </c>
      <c r="C654" s="2" t="s">
        <v>737</v>
      </c>
      <c r="D654" s="2" t="s">
        <v>691</v>
      </c>
      <c r="P654" s="2">
        <v>0</v>
      </c>
      <c r="Q654" s="2">
        <v>0</v>
      </c>
      <c r="R654" s="2">
        <v>0</v>
      </c>
      <c r="S654" s="2"/>
      <c r="T654" s="2">
        <v>0</v>
      </c>
      <c r="U654" s="2">
        <v>0</v>
      </c>
      <c r="V654" s="2">
        <v>0</v>
      </c>
      <c r="W654" s="7">
        <v>0</v>
      </c>
      <c r="X654" s="7">
        <v>0</v>
      </c>
      <c r="Y654" s="7">
        <v>0</v>
      </c>
      <c r="Z654" s="7">
        <v>48.16</v>
      </c>
      <c r="AA654" s="7">
        <v>32.6</v>
      </c>
      <c r="AB654" s="7"/>
      <c r="AC654" s="7"/>
      <c r="AD654" s="7"/>
      <c r="AE654" s="7"/>
      <c r="AF654" s="7"/>
      <c r="AG654" s="7"/>
      <c r="AH654" s="7"/>
      <c r="AI654" s="7">
        <v>0</v>
      </c>
    </row>
    <row r="655" spans="1:35">
      <c r="A655" s="5">
        <v>2021</v>
      </c>
      <c r="B655" s="2" t="s">
        <v>725</v>
      </c>
      <c r="C655" s="2" t="s">
        <v>738</v>
      </c>
      <c r="D655" s="2" t="s">
        <v>691</v>
      </c>
      <c r="P655" s="2">
        <v>0</v>
      </c>
      <c r="Q655" s="2">
        <v>0</v>
      </c>
      <c r="R655" s="2">
        <v>0</v>
      </c>
      <c r="S655" s="2"/>
      <c r="T655" s="2">
        <v>0</v>
      </c>
      <c r="U655" s="2">
        <v>0</v>
      </c>
      <c r="V655" s="2">
        <v>0</v>
      </c>
      <c r="W655" s="7">
        <v>0</v>
      </c>
      <c r="X655" s="7">
        <v>0</v>
      </c>
      <c r="Y655" s="7">
        <v>0</v>
      </c>
      <c r="Z655" s="7">
        <v>13.88</v>
      </c>
      <c r="AA655" s="7">
        <v>19.899999999999999</v>
      </c>
      <c r="AB655" s="7"/>
      <c r="AC655" s="7"/>
      <c r="AD655" s="7"/>
      <c r="AE655" s="7"/>
      <c r="AF655" s="7"/>
      <c r="AG655" s="7"/>
      <c r="AH655" s="7"/>
      <c r="AI655" s="7">
        <v>0</v>
      </c>
    </row>
    <row r="656" spans="1:35">
      <c r="A656" s="5">
        <v>2021</v>
      </c>
      <c r="B656" s="2" t="s">
        <v>725</v>
      </c>
      <c r="C656" s="2" t="s">
        <v>739</v>
      </c>
      <c r="D656" s="2" t="s">
        <v>691</v>
      </c>
      <c r="P656" s="2">
        <v>0</v>
      </c>
      <c r="Q656" s="2">
        <v>0</v>
      </c>
      <c r="R656" s="2">
        <v>0</v>
      </c>
      <c r="S656" s="2"/>
      <c r="T656" s="2">
        <v>0</v>
      </c>
      <c r="U656" s="2">
        <v>0</v>
      </c>
      <c r="V656" s="2">
        <v>0</v>
      </c>
      <c r="W656" s="7">
        <v>0</v>
      </c>
      <c r="X656" s="7">
        <v>0</v>
      </c>
      <c r="Y656" s="7">
        <v>0</v>
      </c>
      <c r="Z656" s="7">
        <v>26.36</v>
      </c>
      <c r="AA656" s="7">
        <v>26.05</v>
      </c>
      <c r="AB656" s="7"/>
      <c r="AC656" s="7"/>
      <c r="AD656" s="7"/>
      <c r="AE656" s="7"/>
      <c r="AF656" s="7"/>
      <c r="AG656" s="7"/>
      <c r="AH656" s="7"/>
      <c r="AI656" s="7">
        <v>0</v>
      </c>
    </row>
    <row r="657" spans="1:35">
      <c r="A657" s="5">
        <v>2021</v>
      </c>
      <c r="B657" s="2" t="s">
        <v>725</v>
      </c>
      <c r="C657" s="2" t="s">
        <v>740</v>
      </c>
      <c r="D657" s="2" t="s">
        <v>691</v>
      </c>
      <c r="P657" s="2">
        <v>0</v>
      </c>
      <c r="Q657" s="2">
        <v>0</v>
      </c>
      <c r="R657" s="2">
        <v>0</v>
      </c>
      <c r="S657" s="2"/>
      <c r="T657" s="2">
        <v>0</v>
      </c>
      <c r="U657" s="2">
        <v>0</v>
      </c>
      <c r="V657" s="2">
        <v>0</v>
      </c>
      <c r="W657" s="7">
        <v>0</v>
      </c>
      <c r="X657" s="7">
        <v>0</v>
      </c>
      <c r="Y657" s="7">
        <v>0</v>
      </c>
      <c r="Z657" s="7">
        <v>25.04</v>
      </c>
      <c r="AA657" s="7">
        <v>24.83</v>
      </c>
      <c r="AB657" s="7"/>
      <c r="AC657" s="7"/>
      <c r="AD657" s="7"/>
      <c r="AE657" s="7"/>
      <c r="AF657" s="7"/>
      <c r="AG657" s="7"/>
      <c r="AH657" s="7"/>
      <c r="AI657" s="7">
        <v>0</v>
      </c>
    </row>
    <row r="658" spans="1:35">
      <c r="A658" s="5">
        <v>2021</v>
      </c>
      <c r="B658" s="2" t="s">
        <v>725</v>
      </c>
      <c r="C658" s="2" t="s">
        <v>741</v>
      </c>
      <c r="D658" s="2" t="s">
        <v>691</v>
      </c>
      <c r="P658" s="2">
        <v>0</v>
      </c>
      <c r="Q658" s="2">
        <v>0</v>
      </c>
      <c r="R658" s="2">
        <v>0</v>
      </c>
      <c r="S658" s="2"/>
      <c r="T658" s="2">
        <v>0</v>
      </c>
      <c r="U658" s="2">
        <v>0</v>
      </c>
      <c r="V658" s="2">
        <v>0</v>
      </c>
      <c r="W658" s="7">
        <v>0</v>
      </c>
      <c r="X658" s="7">
        <v>0</v>
      </c>
      <c r="Y658" s="7">
        <v>0</v>
      </c>
      <c r="Z658" s="7">
        <v>9.69</v>
      </c>
      <c r="AA658" s="7">
        <v>29.85</v>
      </c>
      <c r="AB658" s="7"/>
      <c r="AC658" s="7"/>
      <c r="AD658" s="7"/>
      <c r="AE658" s="7"/>
      <c r="AF658" s="7"/>
      <c r="AG658" s="7"/>
      <c r="AH658" s="7"/>
      <c r="AI658" s="7">
        <v>0</v>
      </c>
    </row>
    <row r="659" spans="1:35">
      <c r="A659" s="5">
        <v>2021</v>
      </c>
      <c r="B659" s="2" t="s">
        <v>725</v>
      </c>
      <c r="C659" s="2" t="s">
        <v>742</v>
      </c>
      <c r="D659" s="2" t="s">
        <v>691</v>
      </c>
      <c r="P659" s="2">
        <v>0</v>
      </c>
      <c r="Q659" s="2">
        <v>0</v>
      </c>
      <c r="R659" s="2">
        <v>0</v>
      </c>
      <c r="S659" s="2"/>
      <c r="T659" s="2">
        <v>0</v>
      </c>
      <c r="U659" s="2">
        <v>0</v>
      </c>
      <c r="V659" s="2">
        <v>0</v>
      </c>
      <c r="W659" s="7">
        <v>0</v>
      </c>
      <c r="X659" s="7">
        <v>0</v>
      </c>
      <c r="Y659" s="7">
        <v>0</v>
      </c>
      <c r="Z659" s="7">
        <v>7.83</v>
      </c>
      <c r="AA659" s="7">
        <v>37.909999999999997</v>
      </c>
      <c r="AB659" s="7"/>
      <c r="AC659" s="7"/>
      <c r="AD659" s="7"/>
      <c r="AE659" s="7"/>
      <c r="AF659" s="7"/>
      <c r="AG659" s="7"/>
      <c r="AH659" s="7"/>
      <c r="AI659" s="7">
        <v>0</v>
      </c>
    </row>
    <row r="660" spans="1:35">
      <c r="A660" s="5">
        <v>2021</v>
      </c>
      <c r="B660" s="2" t="s">
        <v>725</v>
      </c>
      <c r="C660" s="2" t="s">
        <v>743</v>
      </c>
      <c r="D660" s="2" t="s">
        <v>691</v>
      </c>
      <c r="P660" s="2">
        <v>0</v>
      </c>
      <c r="Q660" s="2">
        <v>0</v>
      </c>
      <c r="R660" s="2">
        <v>0</v>
      </c>
      <c r="S660" s="2"/>
      <c r="T660" s="2">
        <v>0</v>
      </c>
      <c r="U660" s="2">
        <v>0</v>
      </c>
      <c r="V660" s="2">
        <v>0</v>
      </c>
      <c r="W660" s="7">
        <v>0</v>
      </c>
      <c r="X660" s="7">
        <v>0</v>
      </c>
      <c r="Y660" s="7">
        <v>0</v>
      </c>
      <c r="Z660" s="7">
        <v>7.04</v>
      </c>
      <c r="AA660" s="7">
        <v>28.78</v>
      </c>
      <c r="AB660" s="7"/>
      <c r="AC660" s="7"/>
      <c r="AD660" s="7"/>
      <c r="AE660" s="7"/>
      <c r="AF660" s="7"/>
      <c r="AG660" s="7"/>
      <c r="AH660" s="7"/>
      <c r="AI660" s="7">
        <v>0</v>
      </c>
    </row>
    <row r="661" spans="1:35">
      <c r="A661" s="5">
        <v>2021</v>
      </c>
      <c r="B661" s="2" t="s">
        <v>725</v>
      </c>
      <c r="C661" s="2" t="s">
        <v>744</v>
      </c>
      <c r="D661" s="2" t="s">
        <v>691</v>
      </c>
      <c r="P661" s="2">
        <v>0</v>
      </c>
      <c r="Q661" s="2">
        <v>0</v>
      </c>
      <c r="R661" s="2">
        <v>0</v>
      </c>
      <c r="S661" s="2"/>
      <c r="T661" s="2">
        <v>0</v>
      </c>
      <c r="U661" s="2">
        <v>0</v>
      </c>
      <c r="V661" s="2">
        <v>0</v>
      </c>
      <c r="W661" s="7">
        <v>0</v>
      </c>
      <c r="X661" s="7">
        <v>0</v>
      </c>
      <c r="Y661" s="7">
        <v>0</v>
      </c>
      <c r="Z661" s="7">
        <v>19.66</v>
      </c>
      <c r="AA661" s="7">
        <v>36.76</v>
      </c>
      <c r="AB661" s="7"/>
      <c r="AC661" s="7"/>
      <c r="AD661" s="7"/>
      <c r="AE661" s="7"/>
      <c r="AF661" s="7"/>
      <c r="AG661" s="7"/>
      <c r="AH661" s="7"/>
      <c r="AI661" s="7">
        <v>0</v>
      </c>
    </row>
    <row r="662" spans="1:35">
      <c r="A662" s="5">
        <v>2021</v>
      </c>
      <c r="B662" s="2" t="s">
        <v>755</v>
      </c>
      <c r="C662" s="2" t="s">
        <v>745</v>
      </c>
      <c r="D662" s="2" t="s">
        <v>691</v>
      </c>
      <c r="P662" s="2">
        <v>0</v>
      </c>
      <c r="Q662" s="2">
        <v>0</v>
      </c>
      <c r="R662" s="2">
        <v>0</v>
      </c>
      <c r="S662" s="2"/>
      <c r="T662" s="2">
        <v>0</v>
      </c>
      <c r="U662" s="2">
        <v>0</v>
      </c>
      <c r="V662" s="2">
        <v>0</v>
      </c>
      <c r="W662" s="7">
        <v>0</v>
      </c>
      <c r="X662" s="7">
        <v>0</v>
      </c>
      <c r="Y662" s="7">
        <v>0</v>
      </c>
      <c r="Z662" s="7">
        <v>22.32</v>
      </c>
      <c r="AA662" s="7">
        <v>33.25</v>
      </c>
      <c r="AB662" s="7"/>
      <c r="AC662" s="7"/>
      <c r="AD662" s="7"/>
      <c r="AE662" s="7"/>
      <c r="AF662" s="7"/>
      <c r="AG662" s="7"/>
      <c r="AH662" s="7"/>
      <c r="AI662" s="7">
        <v>0</v>
      </c>
    </row>
    <row r="663" spans="1:35">
      <c r="A663" s="5">
        <v>2021</v>
      </c>
      <c r="B663" s="2" t="s">
        <v>755</v>
      </c>
      <c r="C663" s="2" t="s">
        <v>746</v>
      </c>
      <c r="D663" s="2" t="s">
        <v>691</v>
      </c>
      <c r="P663" s="2">
        <v>0</v>
      </c>
      <c r="Q663" s="2">
        <v>0</v>
      </c>
      <c r="R663" s="2">
        <v>0</v>
      </c>
      <c r="S663" s="2"/>
      <c r="T663" s="2">
        <v>0</v>
      </c>
      <c r="U663" s="2">
        <v>0</v>
      </c>
      <c r="V663" s="2">
        <v>0</v>
      </c>
      <c r="W663" s="7">
        <v>0</v>
      </c>
      <c r="X663" s="7">
        <v>0</v>
      </c>
      <c r="Y663" s="7">
        <v>0</v>
      </c>
      <c r="Z663" s="7">
        <v>76.75</v>
      </c>
      <c r="AA663" s="7">
        <v>38.729999999999997</v>
      </c>
      <c r="AB663" s="7"/>
      <c r="AC663" s="7"/>
      <c r="AD663" s="7"/>
      <c r="AE663" s="7"/>
      <c r="AF663" s="7"/>
      <c r="AG663" s="7"/>
      <c r="AH663" s="7"/>
      <c r="AI663" s="7">
        <v>0</v>
      </c>
    </row>
    <row r="664" spans="1:35">
      <c r="A664" s="5">
        <v>2021</v>
      </c>
      <c r="B664" s="2" t="s">
        <v>755</v>
      </c>
      <c r="C664" s="2" t="s">
        <v>747</v>
      </c>
      <c r="D664" s="2" t="s">
        <v>691</v>
      </c>
      <c r="P664" s="2">
        <v>0</v>
      </c>
      <c r="Q664" s="2">
        <v>0</v>
      </c>
      <c r="R664" s="2">
        <v>0</v>
      </c>
      <c r="S664" s="2"/>
      <c r="T664" s="2">
        <v>0</v>
      </c>
      <c r="U664" s="2">
        <v>0</v>
      </c>
      <c r="V664" s="2">
        <v>0</v>
      </c>
      <c r="W664" s="7">
        <v>0</v>
      </c>
      <c r="X664" s="7">
        <v>0</v>
      </c>
      <c r="Y664" s="7">
        <v>0</v>
      </c>
      <c r="Z664" s="7">
        <v>41.17</v>
      </c>
      <c r="AA664" s="7">
        <v>37.18</v>
      </c>
      <c r="AB664" s="7"/>
      <c r="AC664" s="7"/>
      <c r="AD664" s="7"/>
      <c r="AE664" s="7"/>
      <c r="AF664" s="7"/>
      <c r="AG664" s="7"/>
      <c r="AH664" s="7"/>
      <c r="AI664" s="7">
        <v>0</v>
      </c>
    </row>
    <row r="665" spans="1:35">
      <c r="A665" s="5">
        <v>2021</v>
      </c>
      <c r="B665" s="2" t="s">
        <v>755</v>
      </c>
      <c r="C665" s="2" t="s">
        <v>748</v>
      </c>
      <c r="D665" s="2" t="s">
        <v>691</v>
      </c>
      <c r="P665" s="2">
        <v>0</v>
      </c>
      <c r="Q665" s="2">
        <v>0</v>
      </c>
      <c r="R665" s="2">
        <v>0</v>
      </c>
      <c r="S665" s="2"/>
      <c r="T665" s="2">
        <v>0</v>
      </c>
      <c r="U665" s="2">
        <v>0</v>
      </c>
      <c r="V665" s="2">
        <v>0</v>
      </c>
      <c r="W665" s="7">
        <v>0</v>
      </c>
      <c r="X665" s="7">
        <v>0</v>
      </c>
      <c r="Y665" s="7">
        <v>0</v>
      </c>
      <c r="Z665" s="7">
        <v>28.38</v>
      </c>
      <c r="AA665" s="7">
        <v>28.81</v>
      </c>
      <c r="AB665" s="7"/>
      <c r="AC665" s="7"/>
      <c r="AD665" s="7"/>
      <c r="AE665" s="7"/>
      <c r="AF665" s="7"/>
      <c r="AG665" s="7"/>
      <c r="AH665" s="7"/>
      <c r="AI665" s="7">
        <v>0</v>
      </c>
    </row>
    <row r="666" spans="1:35">
      <c r="A666" s="5">
        <v>2021</v>
      </c>
      <c r="B666" s="2" t="s">
        <v>755</v>
      </c>
      <c r="C666" s="2" t="s">
        <v>749</v>
      </c>
      <c r="D666" s="2" t="s">
        <v>691</v>
      </c>
      <c r="P666" s="2">
        <v>0</v>
      </c>
      <c r="Q666" s="2">
        <v>0</v>
      </c>
      <c r="R666" s="2">
        <v>0</v>
      </c>
      <c r="S666" s="2"/>
      <c r="T666" s="2">
        <v>0</v>
      </c>
      <c r="U666" s="2">
        <v>0</v>
      </c>
      <c r="V666" s="2">
        <v>0</v>
      </c>
      <c r="W666" s="7">
        <v>0</v>
      </c>
      <c r="X666" s="7">
        <v>0</v>
      </c>
      <c r="Y666" s="7">
        <v>0</v>
      </c>
      <c r="Z666" s="7">
        <v>40.78</v>
      </c>
      <c r="AA666" s="7">
        <v>36.26</v>
      </c>
      <c r="AB666" s="7"/>
      <c r="AC666" s="7"/>
      <c r="AD666" s="7"/>
      <c r="AE666" s="7"/>
      <c r="AF666" s="7"/>
      <c r="AG666" s="7"/>
      <c r="AH666" s="7"/>
      <c r="AI666" s="7">
        <v>0</v>
      </c>
    </row>
    <row r="667" spans="1:35">
      <c r="A667" s="5">
        <v>2021</v>
      </c>
      <c r="B667" s="2" t="s">
        <v>755</v>
      </c>
      <c r="C667" s="2" t="s">
        <v>750</v>
      </c>
      <c r="D667" s="2" t="s">
        <v>691</v>
      </c>
      <c r="P667" s="2">
        <v>0</v>
      </c>
      <c r="Q667" s="2">
        <v>0</v>
      </c>
      <c r="R667" s="2">
        <v>0</v>
      </c>
      <c r="S667" s="2"/>
      <c r="T667" s="2">
        <v>0</v>
      </c>
      <c r="U667" s="2">
        <v>0</v>
      </c>
      <c r="V667" s="2">
        <v>0</v>
      </c>
      <c r="W667" s="7">
        <v>0</v>
      </c>
      <c r="X667" s="7">
        <v>0</v>
      </c>
      <c r="Y667" s="7">
        <v>0</v>
      </c>
      <c r="Z667" s="7">
        <v>21.31</v>
      </c>
      <c r="AA667" s="7">
        <v>41.66</v>
      </c>
      <c r="AB667" s="7"/>
      <c r="AC667" s="7"/>
      <c r="AD667" s="7"/>
      <c r="AE667" s="7"/>
      <c r="AF667" s="7"/>
      <c r="AG667" s="7"/>
      <c r="AH667" s="7"/>
      <c r="AI667" s="7">
        <v>0</v>
      </c>
    </row>
    <row r="668" spans="1:35">
      <c r="A668" s="5">
        <v>2021</v>
      </c>
      <c r="B668" s="2" t="s">
        <v>755</v>
      </c>
      <c r="C668" s="2" t="s">
        <v>751</v>
      </c>
      <c r="D668" s="2" t="s">
        <v>691</v>
      </c>
      <c r="P668" s="2">
        <v>0</v>
      </c>
      <c r="Q668" s="2">
        <v>0</v>
      </c>
      <c r="R668" s="2">
        <v>0</v>
      </c>
      <c r="S668" s="2"/>
      <c r="T668" s="2">
        <v>0</v>
      </c>
      <c r="U668" s="2">
        <v>0</v>
      </c>
      <c r="V668" s="2">
        <v>0</v>
      </c>
      <c r="W668" s="7">
        <v>0</v>
      </c>
      <c r="X668" s="7">
        <v>0</v>
      </c>
      <c r="Y668" s="7">
        <v>0</v>
      </c>
      <c r="Z668" s="7">
        <v>30.83</v>
      </c>
      <c r="AA668" s="7">
        <v>40.590000000000003</v>
      </c>
      <c r="AB668" s="7"/>
      <c r="AC668" s="7"/>
      <c r="AD668" s="7"/>
      <c r="AE668" s="7"/>
      <c r="AF668" s="7"/>
      <c r="AG668" s="7"/>
      <c r="AH668" s="7"/>
      <c r="AI668" s="7">
        <v>0</v>
      </c>
    </row>
    <row r="669" spans="1:35">
      <c r="A669" s="5">
        <v>2021</v>
      </c>
      <c r="B669" s="2" t="s">
        <v>724</v>
      </c>
      <c r="C669" s="2" t="s">
        <v>726</v>
      </c>
      <c r="D669" s="2" t="s">
        <v>675</v>
      </c>
      <c r="H669" s="2">
        <v>0</v>
      </c>
      <c r="S669" s="2"/>
      <c r="T669" s="2"/>
      <c r="U669" s="2"/>
      <c r="V669" s="2"/>
      <c r="AB669" s="7"/>
      <c r="AC669" s="7"/>
      <c r="AD669" s="7"/>
      <c r="AE669" s="7"/>
      <c r="AF669" s="7"/>
      <c r="AG669" s="7"/>
      <c r="AH669" s="7"/>
      <c r="AI669" s="7">
        <v>0</v>
      </c>
    </row>
    <row r="670" spans="1:35">
      <c r="A670" s="5">
        <v>2021</v>
      </c>
      <c r="B670" s="2" t="s">
        <v>724</v>
      </c>
      <c r="C670" s="2" t="s">
        <v>727</v>
      </c>
      <c r="D670" s="2" t="s">
        <v>675</v>
      </c>
      <c r="H670" s="2">
        <v>0</v>
      </c>
      <c r="S670" s="2"/>
      <c r="T670" s="2"/>
      <c r="U670" s="2"/>
      <c r="V670" s="2"/>
      <c r="AB670" s="7"/>
      <c r="AC670" s="7"/>
      <c r="AD670" s="7"/>
      <c r="AE670" s="7"/>
      <c r="AF670" s="7"/>
      <c r="AG670" s="7"/>
      <c r="AH670" s="7"/>
      <c r="AI670" s="7">
        <v>0</v>
      </c>
    </row>
    <row r="671" spans="1:35">
      <c r="A671" s="5">
        <v>2021</v>
      </c>
      <c r="B671" s="2" t="s">
        <v>724</v>
      </c>
      <c r="C671" s="2" t="s">
        <v>728</v>
      </c>
      <c r="D671" s="2" t="s">
        <v>675</v>
      </c>
      <c r="H671" s="2">
        <v>0</v>
      </c>
      <c r="S671" s="2"/>
      <c r="T671" s="2"/>
      <c r="U671" s="2"/>
      <c r="V671" s="2"/>
      <c r="AB671" s="7"/>
      <c r="AC671" s="7"/>
      <c r="AD671" s="7"/>
      <c r="AE671" s="7"/>
      <c r="AF671" s="7"/>
      <c r="AG671" s="7"/>
      <c r="AH671" s="7"/>
      <c r="AI671" s="7">
        <v>0</v>
      </c>
    </row>
    <row r="672" spans="1:35">
      <c r="A672" s="5">
        <v>2021</v>
      </c>
      <c r="B672" s="2" t="s">
        <v>724</v>
      </c>
      <c r="C672" s="2" t="s">
        <v>729</v>
      </c>
      <c r="D672" s="2" t="s">
        <v>675</v>
      </c>
      <c r="H672" s="2">
        <v>435625</v>
      </c>
      <c r="S672" s="2"/>
      <c r="T672" s="2"/>
      <c r="U672" s="2"/>
      <c r="V672" s="2"/>
      <c r="AB672" s="7"/>
      <c r="AC672" s="7"/>
      <c r="AD672" s="7"/>
      <c r="AE672" s="7"/>
      <c r="AF672" s="7"/>
      <c r="AG672" s="7"/>
      <c r="AH672" s="7"/>
      <c r="AI672" s="7">
        <v>0</v>
      </c>
    </row>
    <row r="673" spans="1:35">
      <c r="A673" s="5">
        <v>2021</v>
      </c>
      <c r="B673" s="2" t="s">
        <v>724</v>
      </c>
      <c r="C673" s="2" t="s">
        <v>730</v>
      </c>
      <c r="D673" s="2" t="s">
        <v>675</v>
      </c>
      <c r="H673" s="2">
        <v>435625</v>
      </c>
      <c r="S673" s="2"/>
      <c r="T673" s="2"/>
      <c r="U673" s="2"/>
      <c r="V673" s="2"/>
      <c r="AB673" s="7"/>
      <c r="AC673" s="7"/>
      <c r="AD673" s="7"/>
      <c r="AE673" s="7"/>
      <c r="AF673" s="7"/>
      <c r="AG673" s="7"/>
      <c r="AH673" s="7"/>
      <c r="AI673" s="7">
        <v>0</v>
      </c>
    </row>
    <row r="674" spans="1:35">
      <c r="A674" s="5">
        <v>2021</v>
      </c>
      <c r="B674" s="2" t="s">
        <v>724</v>
      </c>
      <c r="C674" s="2" t="s">
        <v>731</v>
      </c>
      <c r="D674" s="2" t="s">
        <v>675</v>
      </c>
      <c r="H674" s="2">
        <v>0</v>
      </c>
      <c r="S674" s="2"/>
      <c r="T674" s="2"/>
      <c r="U674" s="2"/>
      <c r="V674" s="2"/>
      <c r="AB674" s="7"/>
      <c r="AC674" s="7"/>
      <c r="AD674" s="7"/>
      <c r="AE674" s="7"/>
      <c r="AF674" s="7"/>
      <c r="AG674" s="7"/>
      <c r="AH674" s="7"/>
      <c r="AI674" s="7">
        <v>0</v>
      </c>
    </row>
    <row r="675" spans="1:35">
      <c r="A675" s="5">
        <v>2021</v>
      </c>
      <c r="B675" s="2" t="s">
        <v>724</v>
      </c>
      <c r="C675" s="2" t="s">
        <v>732</v>
      </c>
      <c r="D675" s="2" t="s">
        <v>675</v>
      </c>
      <c r="H675" s="2">
        <v>0</v>
      </c>
      <c r="S675" s="2"/>
      <c r="T675" s="2"/>
      <c r="U675" s="2"/>
      <c r="V675" s="2"/>
      <c r="AB675" s="7"/>
      <c r="AC675" s="7"/>
      <c r="AD675" s="7"/>
      <c r="AE675" s="7"/>
      <c r="AF675" s="7"/>
      <c r="AG675" s="7"/>
      <c r="AH675" s="7"/>
      <c r="AI675" s="7">
        <v>0</v>
      </c>
    </row>
    <row r="676" spans="1:35">
      <c r="A676" s="5">
        <v>2021</v>
      </c>
      <c r="B676" s="2" t="s">
        <v>724</v>
      </c>
      <c r="C676" s="2" t="s">
        <v>733</v>
      </c>
      <c r="D676" s="2" t="s">
        <v>675</v>
      </c>
      <c r="H676" s="2">
        <v>0</v>
      </c>
      <c r="S676" s="2"/>
      <c r="T676" s="2"/>
      <c r="U676" s="2"/>
      <c r="V676" s="2"/>
      <c r="AB676" s="7"/>
      <c r="AC676" s="7"/>
      <c r="AD676" s="7"/>
      <c r="AE676" s="7"/>
      <c r="AF676" s="7"/>
      <c r="AG676" s="7"/>
      <c r="AH676" s="7"/>
      <c r="AI676" s="7">
        <v>0</v>
      </c>
    </row>
    <row r="677" spans="1:35">
      <c r="A677" s="5">
        <v>2021</v>
      </c>
      <c r="B677" s="2" t="s">
        <v>754</v>
      </c>
      <c r="C677" s="2" t="s">
        <v>752</v>
      </c>
      <c r="D677" s="2" t="s">
        <v>675</v>
      </c>
      <c r="H677" s="2">
        <v>0</v>
      </c>
      <c r="S677" s="2"/>
      <c r="T677" s="2"/>
      <c r="U677" s="2"/>
      <c r="V677" s="2"/>
      <c r="AB677" s="7"/>
      <c r="AC677" s="7"/>
      <c r="AD677" s="7"/>
      <c r="AE677" s="7"/>
      <c r="AF677" s="7"/>
      <c r="AG677" s="7"/>
      <c r="AH677" s="7"/>
      <c r="AI677" s="7">
        <v>0</v>
      </c>
    </row>
    <row r="678" spans="1:35">
      <c r="A678" s="5">
        <v>2021</v>
      </c>
      <c r="B678" s="2" t="s">
        <v>754</v>
      </c>
      <c r="C678" s="2" t="s">
        <v>549</v>
      </c>
      <c r="D678" s="2" t="s">
        <v>675</v>
      </c>
      <c r="H678" s="2">
        <v>436625</v>
      </c>
      <c r="S678" s="2"/>
      <c r="T678" s="2"/>
      <c r="U678" s="2"/>
      <c r="V678" s="2"/>
      <c r="AB678" s="7"/>
      <c r="AC678" s="7"/>
      <c r="AD678" s="7"/>
      <c r="AE678" s="7"/>
      <c r="AF678" s="7"/>
      <c r="AG678" s="7"/>
      <c r="AH678" s="7"/>
      <c r="AI678" s="7">
        <v>0</v>
      </c>
    </row>
    <row r="679" spans="1:35">
      <c r="A679" s="5">
        <v>2021</v>
      </c>
      <c r="B679" s="2" t="s">
        <v>754</v>
      </c>
      <c r="C679" s="2" t="s">
        <v>734</v>
      </c>
      <c r="D679" s="2" t="s">
        <v>675</v>
      </c>
      <c r="H679" s="2">
        <v>0</v>
      </c>
      <c r="S679" s="2"/>
      <c r="T679" s="2"/>
      <c r="U679" s="2"/>
      <c r="V679" s="2"/>
      <c r="AB679" s="7"/>
      <c r="AC679" s="7"/>
      <c r="AD679" s="7"/>
      <c r="AE679" s="7"/>
      <c r="AF679" s="7"/>
      <c r="AG679" s="7"/>
      <c r="AH679" s="7"/>
      <c r="AI679" s="7">
        <v>0</v>
      </c>
    </row>
    <row r="680" spans="1:35">
      <c r="A680" s="5">
        <v>2021</v>
      </c>
      <c r="B680" s="2" t="s">
        <v>754</v>
      </c>
      <c r="C680" s="2" t="s">
        <v>735</v>
      </c>
      <c r="D680" s="2" t="s">
        <v>675</v>
      </c>
      <c r="H680" s="2">
        <v>530895</v>
      </c>
      <c r="S680" s="2"/>
      <c r="T680" s="2"/>
      <c r="U680" s="2"/>
      <c r="V680" s="2"/>
      <c r="AB680" s="7"/>
      <c r="AC680" s="7"/>
      <c r="AD680" s="7"/>
      <c r="AE680" s="7"/>
      <c r="AF680" s="7"/>
      <c r="AG680" s="7"/>
      <c r="AH680" s="7"/>
      <c r="AI680" s="7">
        <v>0</v>
      </c>
    </row>
    <row r="681" spans="1:35">
      <c r="A681" s="5">
        <v>2021</v>
      </c>
      <c r="B681" s="2" t="s">
        <v>754</v>
      </c>
      <c r="C681" s="2" t="s">
        <v>736</v>
      </c>
      <c r="D681" s="2" t="s">
        <v>675</v>
      </c>
      <c r="H681" s="2">
        <v>0</v>
      </c>
      <c r="S681" s="2"/>
      <c r="T681" s="2"/>
      <c r="U681" s="2"/>
      <c r="V681" s="2"/>
      <c r="AB681" s="7"/>
      <c r="AC681" s="7"/>
      <c r="AD681" s="7"/>
      <c r="AE681" s="7"/>
      <c r="AF681" s="7"/>
      <c r="AG681" s="7"/>
      <c r="AH681" s="7"/>
      <c r="AI681" s="7">
        <v>0</v>
      </c>
    </row>
    <row r="682" spans="1:35">
      <c r="A682" s="5">
        <v>2021</v>
      </c>
      <c r="B682" s="2" t="s">
        <v>754</v>
      </c>
      <c r="C682" s="2" t="s">
        <v>753</v>
      </c>
      <c r="D682" s="2" t="s">
        <v>675</v>
      </c>
      <c r="H682" s="2">
        <v>0</v>
      </c>
      <c r="S682" s="2"/>
      <c r="T682" s="2"/>
      <c r="U682" s="2"/>
      <c r="V682" s="2"/>
      <c r="AB682" s="7"/>
      <c r="AC682" s="7"/>
      <c r="AD682" s="7"/>
      <c r="AE682" s="7"/>
      <c r="AF682" s="7"/>
      <c r="AG682" s="7"/>
      <c r="AH682" s="7"/>
      <c r="AI682" s="7">
        <v>0</v>
      </c>
    </row>
    <row r="683" spans="1:35">
      <c r="A683" s="5">
        <v>2021</v>
      </c>
      <c r="B683" s="2" t="s">
        <v>754</v>
      </c>
      <c r="C683" s="2" t="s">
        <v>737</v>
      </c>
      <c r="D683" s="2" t="s">
        <v>675</v>
      </c>
      <c r="H683" s="2">
        <v>0</v>
      </c>
      <c r="S683" s="2"/>
      <c r="T683" s="2"/>
      <c r="U683" s="2"/>
      <c r="V683" s="2"/>
      <c r="AB683" s="7"/>
      <c r="AC683" s="7"/>
      <c r="AD683" s="7"/>
      <c r="AE683" s="7"/>
      <c r="AF683" s="7"/>
      <c r="AG683" s="7"/>
      <c r="AH683" s="7"/>
      <c r="AI683" s="7">
        <v>0</v>
      </c>
    </row>
    <row r="684" spans="1:35">
      <c r="A684" s="5">
        <v>2021</v>
      </c>
      <c r="B684" s="2" t="s">
        <v>725</v>
      </c>
      <c r="C684" s="2" t="s">
        <v>738</v>
      </c>
      <c r="D684" s="2" t="s">
        <v>675</v>
      </c>
      <c r="H684" s="2">
        <v>0</v>
      </c>
      <c r="S684" s="2"/>
      <c r="T684" s="2"/>
      <c r="U684" s="2"/>
      <c r="V684" s="2"/>
      <c r="AB684" s="7"/>
      <c r="AC684" s="7"/>
      <c r="AD684" s="7"/>
      <c r="AE684" s="7"/>
      <c r="AF684" s="7"/>
      <c r="AG684" s="7"/>
      <c r="AH684" s="7"/>
      <c r="AI684" s="7">
        <v>0</v>
      </c>
    </row>
    <row r="685" spans="1:35">
      <c r="A685" s="5">
        <v>2021</v>
      </c>
      <c r="B685" s="2" t="s">
        <v>725</v>
      </c>
      <c r="C685" s="2" t="s">
        <v>739</v>
      </c>
      <c r="D685" s="2" t="s">
        <v>675</v>
      </c>
      <c r="H685" s="2">
        <v>0</v>
      </c>
      <c r="S685" s="2"/>
      <c r="T685" s="2"/>
      <c r="U685" s="2"/>
      <c r="V685" s="2"/>
      <c r="AB685" s="7"/>
      <c r="AC685" s="7"/>
      <c r="AD685" s="7"/>
      <c r="AE685" s="7"/>
      <c r="AF685" s="7"/>
      <c r="AG685" s="7"/>
      <c r="AH685" s="7"/>
      <c r="AI685" s="7">
        <v>0</v>
      </c>
    </row>
    <row r="686" spans="1:35">
      <c r="A686" s="5">
        <v>2021</v>
      </c>
      <c r="B686" s="2" t="s">
        <v>725</v>
      </c>
      <c r="C686" s="2" t="s">
        <v>740</v>
      </c>
      <c r="D686" s="2" t="s">
        <v>675</v>
      </c>
      <c r="H686" s="2">
        <v>435625</v>
      </c>
      <c r="S686" s="2"/>
      <c r="T686" s="2"/>
      <c r="U686" s="2"/>
      <c r="V686" s="2"/>
      <c r="AB686" s="7"/>
      <c r="AC686" s="7"/>
      <c r="AD686" s="7"/>
      <c r="AE686" s="7"/>
      <c r="AF686" s="7"/>
      <c r="AG686" s="7"/>
      <c r="AH686" s="7"/>
      <c r="AI686" s="7">
        <v>0</v>
      </c>
    </row>
    <row r="687" spans="1:35">
      <c r="A687" s="5">
        <v>2021</v>
      </c>
      <c r="B687" s="2" t="s">
        <v>725</v>
      </c>
      <c r="C687" s="2" t="s">
        <v>741</v>
      </c>
      <c r="D687" s="2" t="s">
        <v>675</v>
      </c>
      <c r="H687" s="2">
        <v>0</v>
      </c>
      <c r="S687" s="2"/>
      <c r="T687" s="2"/>
      <c r="U687" s="2"/>
      <c r="V687" s="2"/>
      <c r="AB687" s="7"/>
      <c r="AC687" s="7"/>
      <c r="AD687" s="7"/>
      <c r="AE687" s="7"/>
      <c r="AF687" s="7"/>
      <c r="AG687" s="7"/>
      <c r="AH687" s="7"/>
      <c r="AI687" s="7">
        <v>0</v>
      </c>
    </row>
    <row r="688" spans="1:35">
      <c r="A688" s="5">
        <v>2021</v>
      </c>
      <c r="B688" s="2" t="s">
        <v>725</v>
      </c>
      <c r="C688" s="2" t="s">
        <v>742</v>
      </c>
      <c r="D688" s="2" t="s">
        <v>675</v>
      </c>
      <c r="H688" s="2">
        <v>0</v>
      </c>
      <c r="S688" s="2"/>
      <c r="T688" s="2"/>
      <c r="U688" s="2"/>
      <c r="V688" s="2"/>
      <c r="AB688" s="7"/>
      <c r="AC688" s="7"/>
      <c r="AD688" s="7"/>
      <c r="AE688" s="7"/>
      <c r="AF688" s="7"/>
      <c r="AG688" s="7"/>
      <c r="AH688" s="7"/>
      <c r="AI688" s="7">
        <v>0</v>
      </c>
    </row>
    <row r="689" spans="1:35">
      <c r="A689" s="5">
        <v>2021</v>
      </c>
      <c r="B689" s="2" t="s">
        <v>725</v>
      </c>
      <c r="C689" s="2" t="s">
        <v>743</v>
      </c>
      <c r="D689" s="2" t="s">
        <v>675</v>
      </c>
      <c r="H689" s="2">
        <v>0</v>
      </c>
      <c r="S689" s="2"/>
      <c r="T689" s="2"/>
      <c r="U689" s="2"/>
      <c r="V689" s="2"/>
      <c r="AB689" s="7"/>
      <c r="AC689" s="7"/>
      <c r="AD689" s="7"/>
      <c r="AE689" s="7"/>
      <c r="AF689" s="7"/>
      <c r="AG689" s="7"/>
      <c r="AH689" s="7"/>
      <c r="AI689" s="7">
        <v>0</v>
      </c>
    </row>
    <row r="690" spans="1:35">
      <c r="A690" s="5">
        <v>2021</v>
      </c>
      <c r="B690" s="2" t="s">
        <v>725</v>
      </c>
      <c r="C690" s="2" t="s">
        <v>744</v>
      </c>
      <c r="D690" s="2" t="s">
        <v>675</v>
      </c>
      <c r="H690" s="2">
        <v>0</v>
      </c>
      <c r="S690" s="2"/>
      <c r="T690" s="2"/>
      <c r="U690" s="2"/>
      <c r="V690" s="2"/>
      <c r="AB690" s="7"/>
      <c r="AC690" s="7"/>
      <c r="AD690" s="7"/>
      <c r="AE690" s="7"/>
      <c r="AF690" s="7"/>
      <c r="AG690" s="7"/>
      <c r="AH690" s="7"/>
      <c r="AI690" s="7">
        <v>0</v>
      </c>
    </row>
    <row r="691" spans="1:35">
      <c r="A691" s="5">
        <v>2021</v>
      </c>
      <c r="B691" s="2" t="s">
        <v>755</v>
      </c>
      <c r="C691" s="2" t="s">
        <v>745</v>
      </c>
      <c r="D691" s="2" t="s">
        <v>675</v>
      </c>
      <c r="H691" s="2">
        <v>0</v>
      </c>
      <c r="S691" s="2"/>
      <c r="T691" s="2"/>
      <c r="U691" s="2"/>
      <c r="V691" s="2"/>
      <c r="AB691" s="7"/>
      <c r="AC691" s="7"/>
      <c r="AD691" s="7"/>
      <c r="AE691" s="7"/>
      <c r="AF691" s="7"/>
      <c r="AG691" s="7"/>
      <c r="AH691" s="7"/>
      <c r="AI691" s="7">
        <v>0</v>
      </c>
    </row>
    <row r="692" spans="1:35">
      <c r="A692" s="5">
        <v>2021</v>
      </c>
      <c r="B692" s="2" t="s">
        <v>755</v>
      </c>
      <c r="C692" s="2" t="s">
        <v>746</v>
      </c>
      <c r="D692" s="2" t="s">
        <v>675</v>
      </c>
      <c r="H692" s="2">
        <v>0</v>
      </c>
      <c r="S692" s="2"/>
      <c r="T692" s="2"/>
      <c r="U692" s="2"/>
      <c r="V692" s="2"/>
      <c r="AB692" s="7"/>
      <c r="AC692" s="7"/>
      <c r="AD692" s="7"/>
      <c r="AE692" s="7"/>
      <c r="AF692" s="7"/>
      <c r="AG692" s="7"/>
      <c r="AH692" s="7"/>
      <c r="AI692" s="7">
        <v>0</v>
      </c>
    </row>
    <row r="693" spans="1:35">
      <c r="A693" s="5">
        <v>2021</v>
      </c>
      <c r="B693" s="2" t="s">
        <v>755</v>
      </c>
      <c r="C693" s="2" t="s">
        <v>747</v>
      </c>
      <c r="D693" s="2" t="s">
        <v>675</v>
      </c>
      <c r="H693" s="2">
        <v>0</v>
      </c>
      <c r="S693" s="2"/>
      <c r="T693" s="2"/>
      <c r="U693" s="2"/>
      <c r="V693" s="2"/>
      <c r="AB693" s="7"/>
      <c r="AC693" s="7"/>
      <c r="AD693" s="7"/>
      <c r="AE693" s="7"/>
      <c r="AF693" s="7"/>
      <c r="AG693" s="7"/>
      <c r="AH693" s="7"/>
      <c r="AI693" s="7">
        <v>0</v>
      </c>
    </row>
    <row r="694" spans="1:35">
      <c r="A694" s="5">
        <v>2021</v>
      </c>
      <c r="B694" s="2" t="s">
        <v>755</v>
      </c>
      <c r="C694" s="2" t="s">
        <v>748</v>
      </c>
      <c r="D694" s="2" t="s">
        <v>675</v>
      </c>
      <c r="H694" s="2">
        <v>0</v>
      </c>
      <c r="S694" s="2"/>
      <c r="T694" s="2"/>
      <c r="U694" s="2"/>
      <c r="V694" s="2"/>
      <c r="AB694" s="7"/>
      <c r="AC694" s="7"/>
      <c r="AD694" s="7"/>
      <c r="AE694" s="7"/>
      <c r="AF694" s="7"/>
      <c r="AG694" s="7"/>
      <c r="AH694" s="7"/>
      <c r="AI694" s="7">
        <v>0</v>
      </c>
    </row>
    <row r="695" spans="1:35">
      <c r="A695" s="5">
        <v>2021</v>
      </c>
      <c r="B695" s="2" t="s">
        <v>755</v>
      </c>
      <c r="C695" s="2" t="s">
        <v>749</v>
      </c>
      <c r="D695" s="2" t="s">
        <v>675</v>
      </c>
      <c r="H695" s="2">
        <v>0</v>
      </c>
      <c r="S695" s="2"/>
      <c r="T695" s="2"/>
      <c r="U695" s="2"/>
      <c r="V695" s="2"/>
      <c r="AB695" s="7"/>
      <c r="AC695" s="7"/>
      <c r="AD695" s="7"/>
      <c r="AE695" s="7"/>
      <c r="AF695" s="7"/>
      <c r="AG695" s="7"/>
      <c r="AH695" s="7"/>
      <c r="AI695" s="7">
        <v>0</v>
      </c>
    </row>
    <row r="696" spans="1:35">
      <c r="A696" s="5">
        <v>2021</v>
      </c>
      <c r="B696" s="2" t="s">
        <v>755</v>
      </c>
      <c r="C696" s="2" t="s">
        <v>750</v>
      </c>
      <c r="D696" s="2" t="s">
        <v>675</v>
      </c>
      <c r="H696" s="2">
        <v>0</v>
      </c>
      <c r="S696" s="2"/>
      <c r="T696" s="2"/>
      <c r="U696" s="2"/>
      <c r="V696" s="2"/>
      <c r="AB696" s="7"/>
      <c r="AC696" s="7"/>
      <c r="AD696" s="7"/>
      <c r="AE696" s="7"/>
      <c r="AF696" s="7"/>
      <c r="AG696" s="7"/>
      <c r="AH696" s="7"/>
      <c r="AI696" s="7">
        <v>0</v>
      </c>
    </row>
    <row r="697" spans="1:35">
      <c r="A697" s="5">
        <v>2021</v>
      </c>
      <c r="B697" s="2" t="s">
        <v>755</v>
      </c>
      <c r="C697" s="2" t="s">
        <v>751</v>
      </c>
      <c r="D697" s="2" t="s">
        <v>675</v>
      </c>
      <c r="H697" s="2">
        <v>0</v>
      </c>
      <c r="S697" s="2"/>
      <c r="T697" s="2"/>
      <c r="U697" s="2"/>
      <c r="V697" s="2"/>
      <c r="AB697" s="7"/>
      <c r="AC697" s="7"/>
      <c r="AD697" s="7"/>
      <c r="AE697" s="7"/>
      <c r="AF697" s="7"/>
      <c r="AG697" s="7"/>
      <c r="AH697" s="7"/>
      <c r="AI697" s="7">
        <v>0</v>
      </c>
    </row>
    <row r="698" spans="1:35">
      <c r="A698" s="5">
        <v>2022</v>
      </c>
      <c r="B698" s="2" t="s">
        <v>724</v>
      </c>
      <c r="C698" s="2" t="s">
        <v>726</v>
      </c>
      <c r="D698" s="2" t="s">
        <v>665</v>
      </c>
      <c r="I698" s="2">
        <v>532363441</v>
      </c>
      <c r="J698" s="16" t="s">
        <v>756</v>
      </c>
      <c r="K698" s="2">
        <v>193396005</v>
      </c>
      <c r="L698" s="2">
        <v>6331000</v>
      </c>
      <c r="M698" s="2">
        <v>4855072</v>
      </c>
      <c r="O698" s="2">
        <v>51069230</v>
      </c>
      <c r="P698" s="2">
        <v>765667</v>
      </c>
      <c r="Q698" s="2">
        <v>1958311</v>
      </c>
      <c r="S698" s="2"/>
      <c r="T698" s="2"/>
      <c r="U698" s="2"/>
      <c r="V698" s="2"/>
      <c r="AB698" s="7"/>
      <c r="AC698" s="7"/>
      <c r="AD698" s="7"/>
      <c r="AE698" s="7"/>
      <c r="AF698" s="7"/>
      <c r="AG698" s="7"/>
      <c r="AH698" s="7"/>
      <c r="AI698" s="7">
        <v>0</v>
      </c>
    </row>
    <row r="699" spans="1:35">
      <c r="A699" s="5">
        <v>2022</v>
      </c>
      <c r="B699" s="2" t="s">
        <v>724</v>
      </c>
      <c r="C699" s="2" t="s">
        <v>727</v>
      </c>
      <c r="D699" s="2" t="s">
        <v>665</v>
      </c>
      <c r="I699" s="2">
        <v>629527573</v>
      </c>
      <c r="J699" s="16" t="s">
        <v>756</v>
      </c>
      <c r="K699" s="2">
        <v>116274852</v>
      </c>
      <c r="L699" s="2">
        <v>6424307</v>
      </c>
      <c r="M699" s="2">
        <v>9563830</v>
      </c>
      <c r="O699" s="2">
        <v>51069230</v>
      </c>
      <c r="P699" s="2">
        <v>1966282</v>
      </c>
      <c r="Q699" s="2">
        <v>1958311</v>
      </c>
      <c r="S699" s="2"/>
      <c r="T699" s="2"/>
      <c r="U699" s="2"/>
      <c r="V699" s="2"/>
      <c r="AB699" s="7"/>
      <c r="AC699" s="7"/>
      <c r="AD699" s="7"/>
      <c r="AE699" s="7"/>
      <c r="AF699" s="7"/>
      <c r="AG699" s="7"/>
      <c r="AH699" s="7"/>
      <c r="AI699" s="7">
        <v>0</v>
      </c>
    </row>
    <row r="700" spans="1:35">
      <c r="A700" s="5">
        <v>2022</v>
      </c>
      <c r="B700" s="2" t="s">
        <v>724</v>
      </c>
      <c r="C700" s="2" t="s">
        <v>728</v>
      </c>
      <c r="D700" s="2" t="s">
        <v>665</v>
      </c>
      <c r="I700" s="2">
        <v>662518235</v>
      </c>
      <c r="J700" s="16" t="s">
        <v>756</v>
      </c>
      <c r="K700" s="2">
        <v>263614354</v>
      </c>
      <c r="L700" s="2">
        <v>6482702</v>
      </c>
      <c r="M700" s="2">
        <v>5127448</v>
      </c>
      <c r="O700" s="2">
        <v>51069230</v>
      </c>
      <c r="P700" s="2">
        <v>765343</v>
      </c>
      <c r="Q700" s="2">
        <v>1958311</v>
      </c>
      <c r="S700" s="2"/>
      <c r="T700" s="2"/>
      <c r="U700" s="2"/>
      <c r="V700" s="2"/>
      <c r="AB700" s="7"/>
      <c r="AC700" s="7"/>
      <c r="AD700" s="7"/>
      <c r="AE700" s="7"/>
      <c r="AF700" s="7"/>
      <c r="AG700" s="7"/>
      <c r="AH700" s="7"/>
      <c r="AI700" s="7">
        <v>0</v>
      </c>
    </row>
    <row r="701" spans="1:35">
      <c r="A701" s="5">
        <v>2022</v>
      </c>
      <c r="B701" s="2" t="s">
        <v>724</v>
      </c>
      <c r="C701" s="2" t="s">
        <v>729</v>
      </c>
      <c r="D701" s="2" t="s">
        <v>665</v>
      </c>
      <c r="I701" s="2">
        <v>1122851373</v>
      </c>
      <c r="J701" s="16" t="s">
        <v>756</v>
      </c>
      <c r="K701" s="2">
        <v>187141891</v>
      </c>
      <c r="L701" s="2">
        <v>9455437</v>
      </c>
      <c r="M701" s="2">
        <v>23615206</v>
      </c>
      <c r="O701" s="2">
        <v>51069230</v>
      </c>
      <c r="P701" s="2">
        <v>3514345</v>
      </c>
      <c r="Q701" s="2">
        <v>1958311</v>
      </c>
      <c r="S701" s="2"/>
      <c r="T701" s="2"/>
      <c r="U701" s="2"/>
      <c r="V701" s="2"/>
      <c r="AB701" s="7"/>
      <c r="AC701" s="7"/>
      <c r="AD701" s="7"/>
      <c r="AE701" s="7"/>
      <c r="AF701" s="7"/>
      <c r="AG701" s="7"/>
      <c r="AH701" s="7"/>
      <c r="AI701" s="7">
        <v>0</v>
      </c>
    </row>
    <row r="702" spans="1:35">
      <c r="A702" s="5">
        <v>2022</v>
      </c>
      <c r="B702" s="2" t="s">
        <v>724</v>
      </c>
      <c r="C702" s="2" t="s">
        <v>730</v>
      </c>
      <c r="D702" s="2" t="s">
        <v>665</v>
      </c>
      <c r="I702" s="2">
        <v>550841316</v>
      </c>
      <c r="J702" s="16" t="s">
        <v>756</v>
      </c>
      <c r="K702" s="2">
        <v>132370115</v>
      </c>
      <c r="L702" s="2">
        <v>134661986</v>
      </c>
      <c r="M702" s="2">
        <v>515909562</v>
      </c>
      <c r="O702" s="2">
        <v>1431423236</v>
      </c>
      <c r="P702" s="2">
        <v>3237708</v>
      </c>
      <c r="Q702" s="2">
        <v>1958311</v>
      </c>
      <c r="S702" s="2"/>
      <c r="T702" s="2"/>
      <c r="U702" s="2"/>
      <c r="V702" s="2"/>
      <c r="AB702" s="7"/>
      <c r="AC702" s="7"/>
      <c r="AD702" s="7"/>
      <c r="AE702" s="7"/>
      <c r="AF702" s="7"/>
      <c r="AG702" s="7"/>
      <c r="AH702" s="7"/>
      <c r="AI702" s="7">
        <v>0</v>
      </c>
    </row>
    <row r="703" spans="1:35">
      <c r="A703" s="5">
        <v>2022</v>
      </c>
      <c r="B703" s="2" t="s">
        <v>724</v>
      </c>
      <c r="C703" s="2" t="s">
        <v>731</v>
      </c>
      <c r="D703" s="2" t="s">
        <v>665</v>
      </c>
      <c r="I703" s="2">
        <v>662363758</v>
      </c>
      <c r="J703" s="16" t="s">
        <v>756</v>
      </c>
      <c r="K703" s="2">
        <v>76709492</v>
      </c>
      <c r="L703" s="2">
        <v>5274061</v>
      </c>
      <c r="M703" s="2">
        <v>9628098</v>
      </c>
      <c r="O703" s="2">
        <v>52941820</v>
      </c>
      <c r="P703" s="2">
        <v>4778714</v>
      </c>
      <c r="Q703" s="2">
        <v>1958311</v>
      </c>
      <c r="S703" s="2"/>
      <c r="T703" s="2"/>
      <c r="U703" s="2"/>
      <c r="V703" s="2"/>
      <c r="AB703" s="7"/>
      <c r="AC703" s="7"/>
      <c r="AD703" s="7"/>
      <c r="AE703" s="7"/>
      <c r="AF703" s="7"/>
      <c r="AG703" s="7"/>
      <c r="AH703" s="7"/>
      <c r="AI703" s="7">
        <v>0</v>
      </c>
    </row>
    <row r="704" spans="1:35">
      <c r="A704" s="5">
        <v>2022</v>
      </c>
      <c r="B704" s="2" t="s">
        <v>724</v>
      </c>
      <c r="C704" s="2" t="s">
        <v>732</v>
      </c>
      <c r="D704" s="2" t="s">
        <v>665</v>
      </c>
      <c r="I704" s="2">
        <v>538889485</v>
      </c>
      <c r="J704" s="16">
        <v>1186863</v>
      </c>
      <c r="K704" s="2">
        <v>190041859</v>
      </c>
      <c r="L704" s="2">
        <v>4623983</v>
      </c>
      <c r="M704" s="2">
        <v>5145425</v>
      </c>
      <c r="O704" s="2">
        <v>51118395</v>
      </c>
      <c r="P704" s="2">
        <v>765343</v>
      </c>
      <c r="Q704" s="2">
        <v>1958311</v>
      </c>
      <c r="S704" s="2"/>
      <c r="T704" s="2"/>
      <c r="U704" s="2"/>
      <c r="V704" s="2"/>
      <c r="AB704" s="7"/>
      <c r="AC704" s="7"/>
      <c r="AD704" s="7"/>
      <c r="AE704" s="7"/>
      <c r="AF704" s="7"/>
      <c r="AG704" s="7"/>
      <c r="AH704" s="7"/>
      <c r="AI704" s="7">
        <v>0</v>
      </c>
    </row>
    <row r="705" spans="1:35">
      <c r="A705" s="5">
        <v>2022</v>
      </c>
      <c r="B705" s="2" t="s">
        <v>724</v>
      </c>
      <c r="C705" s="2" t="s">
        <v>733</v>
      </c>
      <c r="D705" s="2" t="s">
        <v>665</v>
      </c>
      <c r="I705" s="2">
        <v>690770380</v>
      </c>
      <c r="J705" s="16" t="s">
        <v>756</v>
      </c>
      <c r="K705" s="2">
        <v>274992662</v>
      </c>
      <c r="L705" s="2">
        <v>3929285</v>
      </c>
      <c r="M705" s="2">
        <v>5584277</v>
      </c>
      <c r="O705" s="2">
        <v>51069230</v>
      </c>
      <c r="P705" s="2">
        <v>765549</v>
      </c>
      <c r="Q705" s="2">
        <v>1958311</v>
      </c>
      <c r="S705" s="2"/>
      <c r="T705" s="2"/>
      <c r="U705" s="2"/>
      <c r="V705" s="2"/>
      <c r="AB705" s="7"/>
      <c r="AC705" s="7"/>
      <c r="AD705" s="7"/>
      <c r="AE705" s="7"/>
      <c r="AF705" s="7"/>
      <c r="AG705" s="7"/>
      <c r="AH705" s="7"/>
      <c r="AI705" s="7">
        <v>0</v>
      </c>
    </row>
    <row r="706" spans="1:35">
      <c r="A706" s="5">
        <v>2022</v>
      </c>
      <c r="B706" s="2" t="s">
        <v>754</v>
      </c>
      <c r="C706" s="2" t="s">
        <v>752</v>
      </c>
      <c r="D706" s="2" t="s">
        <v>665</v>
      </c>
      <c r="I706" s="2">
        <v>513130572</v>
      </c>
      <c r="J706" s="16">
        <v>4224190</v>
      </c>
      <c r="K706" s="2">
        <v>128095323</v>
      </c>
      <c r="L706" s="2">
        <v>4669406</v>
      </c>
      <c r="M706" s="2">
        <v>4958225</v>
      </c>
      <c r="O706" s="2">
        <v>51069230</v>
      </c>
      <c r="P706" s="2">
        <v>765343</v>
      </c>
      <c r="Q706" s="2">
        <v>1958311</v>
      </c>
      <c r="S706" s="2"/>
      <c r="T706" s="2"/>
      <c r="U706" s="2"/>
      <c r="V706" s="2"/>
      <c r="AB706" s="7"/>
      <c r="AC706" s="7"/>
      <c r="AD706" s="7"/>
      <c r="AE706" s="7"/>
      <c r="AF706" s="7"/>
      <c r="AG706" s="7"/>
      <c r="AH706" s="7"/>
      <c r="AI706" s="7">
        <v>0</v>
      </c>
    </row>
    <row r="707" spans="1:35">
      <c r="A707" s="5">
        <v>2022</v>
      </c>
      <c r="B707" s="2" t="s">
        <v>754</v>
      </c>
      <c r="C707" s="2" t="s">
        <v>549</v>
      </c>
      <c r="D707" s="2" t="s">
        <v>665</v>
      </c>
      <c r="I707" s="2">
        <v>580485618</v>
      </c>
      <c r="J707" s="16">
        <v>1934471</v>
      </c>
      <c r="K707" s="2">
        <v>13151364</v>
      </c>
      <c r="L707" s="2">
        <v>32321879</v>
      </c>
      <c r="M707" s="2">
        <v>4660951</v>
      </c>
      <c r="O707" s="2">
        <v>51069230</v>
      </c>
      <c r="P707" s="2">
        <v>698676</v>
      </c>
      <c r="Q707" s="2">
        <v>1958311</v>
      </c>
      <c r="S707" s="2"/>
      <c r="T707" s="2"/>
      <c r="U707" s="2"/>
      <c r="V707" s="2"/>
      <c r="AB707" s="7"/>
      <c r="AC707" s="7"/>
      <c r="AD707" s="7"/>
      <c r="AE707" s="7"/>
      <c r="AF707" s="7"/>
      <c r="AG707" s="7"/>
      <c r="AH707" s="7"/>
      <c r="AI707" s="7">
        <v>0</v>
      </c>
    </row>
    <row r="708" spans="1:35">
      <c r="A708" s="5">
        <v>2022</v>
      </c>
      <c r="B708" s="2" t="s">
        <v>754</v>
      </c>
      <c r="C708" s="2" t="s">
        <v>734</v>
      </c>
      <c r="D708" s="2" t="s">
        <v>665</v>
      </c>
      <c r="I708" s="2">
        <v>631560556</v>
      </c>
      <c r="J708" s="16" t="s">
        <v>756</v>
      </c>
      <c r="K708" s="2">
        <v>85432655</v>
      </c>
      <c r="L708" s="2">
        <v>3625683</v>
      </c>
      <c r="M708" s="2">
        <v>10093298</v>
      </c>
      <c r="O708" s="2">
        <v>51986789</v>
      </c>
      <c r="P708" s="2">
        <v>6866630</v>
      </c>
      <c r="Q708" s="2">
        <v>1958311</v>
      </c>
      <c r="S708" s="2"/>
      <c r="T708" s="2"/>
      <c r="U708" s="2"/>
      <c r="V708" s="2"/>
      <c r="AB708" s="7"/>
      <c r="AC708" s="7"/>
      <c r="AD708" s="7"/>
      <c r="AE708" s="7"/>
      <c r="AF708" s="7"/>
      <c r="AG708" s="7"/>
      <c r="AH708" s="7"/>
      <c r="AI708" s="7">
        <v>0</v>
      </c>
    </row>
    <row r="709" spans="1:35">
      <c r="A709" s="5">
        <v>2022</v>
      </c>
      <c r="B709" s="2" t="s">
        <v>754</v>
      </c>
      <c r="C709" s="2" t="s">
        <v>735</v>
      </c>
      <c r="D709" s="2" t="s">
        <v>665</v>
      </c>
      <c r="I709" s="2">
        <v>492219568</v>
      </c>
      <c r="J709" s="16">
        <v>6700292</v>
      </c>
      <c r="K709" s="2">
        <v>81796213</v>
      </c>
      <c r="L709" s="2">
        <v>3865591</v>
      </c>
      <c r="M709" s="2">
        <v>9072281</v>
      </c>
      <c r="O709" s="2">
        <v>54189860</v>
      </c>
      <c r="P709" s="2">
        <v>1849507</v>
      </c>
      <c r="Q709" s="2">
        <v>1958311</v>
      </c>
      <c r="S709" s="2"/>
      <c r="T709" s="2"/>
      <c r="U709" s="2"/>
      <c r="V709" s="2"/>
      <c r="AB709" s="7"/>
      <c r="AC709" s="7"/>
      <c r="AD709" s="7"/>
      <c r="AE709" s="7"/>
      <c r="AF709" s="7"/>
      <c r="AG709" s="7"/>
      <c r="AH709" s="7"/>
      <c r="AI709" s="7">
        <v>0</v>
      </c>
    </row>
    <row r="710" spans="1:35">
      <c r="A710" s="5">
        <v>2022</v>
      </c>
      <c r="B710" s="2" t="s">
        <v>754</v>
      </c>
      <c r="C710" s="2" t="s">
        <v>736</v>
      </c>
      <c r="D710" s="2" t="s">
        <v>665</v>
      </c>
      <c r="I710" s="2">
        <v>695666855</v>
      </c>
      <c r="J710" s="16" t="s">
        <v>756</v>
      </c>
      <c r="K710" s="2">
        <v>427041775</v>
      </c>
      <c r="L710" s="2">
        <v>3522708</v>
      </c>
      <c r="M710" s="2">
        <v>6533726</v>
      </c>
      <c r="O710" s="2">
        <v>51069230</v>
      </c>
      <c r="P710" s="2">
        <v>765846</v>
      </c>
      <c r="Q710" s="2">
        <v>1958311</v>
      </c>
      <c r="S710" s="2"/>
      <c r="T710" s="2"/>
      <c r="U710" s="2"/>
      <c r="V710" s="2"/>
      <c r="AB710" s="7"/>
      <c r="AC710" s="7"/>
      <c r="AD710" s="7"/>
      <c r="AE710" s="7"/>
      <c r="AF710" s="7"/>
      <c r="AG710" s="7"/>
      <c r="AH710" s="7"/>
      <c r="AI710" s="7">
        <v>0</v>
      </c>
    </row>
    <row r="711" spans="1:35">
      <c r="A711" s="5">
        <v>2022</v>
      </c>
      <c r="B711" s="2" t="s">
        <v>754</v>
      </c>
      <c r="C711" s="2" t="s">
        <v>753</v>
      </c>
      <c r="D711" s="2" t="s">
        <v>665</v>
      </c>
      <c r="I711" s="2">
        <v>764629326</v>
      </c>
      <c r="J711" s="16" t="s">
        <v>756</v>
      </c>
      <c r="K711" s="2">
        <v>237957959</v>
      </c>
      <c r="L711" s="2">
        <v>3692560</v>
      </c>
      <c r="M711" s="2">
        <v>6679800</v>
      </c>
      <c r="O711" s="2">
        <v>58083473</v>
      </c>
      <c r="P711" s="2">
        <v>771224</v>
      </c>
      <c r="Q711" s="2">
        <v>1958311</v>
      </c>
      <c r="S711" s="2"/>
      <c r="T711" s="2"/>
      <c r="U711" s="2"/>
      <c r="V711" s="2"/>
      <c r="AB711" s="7"/>
      <c r="AC711" s="7"/>
      <c r="AD711" s="7"/>
      <c r="AE711" s="7"/>
      <c r="AF711" s="7"/>
      <c r="AG711" s="7"/>
      <c r="AH711" s="7"/>
      <c r="AI711" s="7">
        <v>0</v>
      </c>
    </row>
    <row r="712" spans="1:35">
      <c r="A712" s="5">
        <v>2022</v>
      </c>
      <c r="B712" s="2" t="s">
        <v>754</v>
      </c>
      <c r="C712" s="2" t="s">
        <v>737</v>
      </c>
      <c r="D712" s="2" t="s">
        <v>665</v>
      </c>
      <c r="I712" s="2">
        <v>677982398</v>
      </c>
      <c r="J712" s="16" t="s">
        <v>756</v>
      </c>
      <c r="K712" s="2">
        <v>414589513</v>
      </c>
      <c r="L712" s="2">
        <v>3451312</v>
      </c>
      <c r="M712" s="2">
        <v>5651426</v>
      </c>
      <c r="O712" s="2">
        <v>51069230</v>
      </c>
      <c r="P712" s="2">
        <v>765343</v>
      </c>
      <c r="Q712" s="2">
        <v>1958311</v>
      </c>
      <c r="S712" s="2"/>
      <c r="T712" s="2"/>
      <c r="U712" s="2"/>
      <c r="V712" s="2"/>
      <c r="AB712" s="7"/>
      <c r="AC712" s="7"/>
      <c r="AD712" s="7"/>
      <c r="AE712" s="7"/>
      <c r="AF712" s="7"/>
      <c r="AG712" s="7"/>
      <c r="AH712" s="7"/>
      <c r="AI712" s="7">
        <v>0</v>
      </c>
    </row>
    <row r="713" spans="1:35">
      <c r="A713" s="5">
        <v>2022</v>
      </c>
      <c r="B713" s="2" t="s">
        <v>725</v>
      </c>
      <c r="C713" s="2" t="s">
        <v>738</v>
      </c>
      <c r="D713" s="2" t="s">
        <v>665</v>
      </c>
      <c r="I713" s="2">
        <v>746663814</v>
      </c>
      <c r="J713" s="16" t="s">
        <v>756</v>
      </c>
      <c r="K713" s="2">
        <v>114750035</v>
      </c>
      <c r="L713" s="2">
        <v>4689703</v>
      </c>
      <c r="M713" s="2">
        <v>14511963</v>
      </c>
      <c r="O713" s="2">
        <v>51069230</v>
      </c>
      <c r="P713" s="2">
        <v>2932553</v>
      </c>
      <c r="Q713" s="2">
        <v>1958311</v>
      </c>
      <c r="S713" s="2"/>
      <c r="T713" s="2"/>
      <c r="U713" s="2"/>
      <c r="V713" s="2"/>
      <c r="AB713" s="7"/>
      <c r="AC713" s="7"/>
      <c r="AD713" s="7"/>
      <c r="AE713" s="7"/>
      <c r="AF713" s="7"/>
      <c r="AG713" s="7"/>
      <c r="AH713" s="7"/>
      <c r="AI713" s="7">
        <v>0</v>
      </c>
    </row>
    <row r="714" spans="1:35">
      <c r="A714" s="5">
        <v>2022</v>
      </c>
      <c r="B714" s="2" t="s">
        <v>725</v>
      </c>
      <c r="C714" s="2" t="s">
        <v>739</v>
      </c>
      <c r="D714" s="2" t="s">
        <v>665</v>
      </c>
      <c r="I714" s="2">
        <v>697790298</v>
      </c>
      <c r="J714" s="16" t="s">
        <v>756</v>
      </c>
      <c r="K714" s="2">
        <v>174379441</v>
      </c>
      <c r="L714" s="2">
        <v>3626610</v>
      </c>
      <c r="M714" s="2">
        <v>7413792</v>
      </c>
      <c r="O714" s="2">
        <v>51069230</v>
      </c>
      <c r="P714" s="2">
        <v>936194</v>
      </c>
      <c r="Q714" s="2">
        <v>1958311</v>
      </c>
      <c r="S714" s="2"/>
      <c r="T714" s="2"/>
      <c r="U714" s="2"/>
      <c r="V714" s="2"/>
      <c r="AB714" s="7"/>
      <c r="AC714" s="7"/>
      <c r="AD714" s="7"/>
      <c r="AE714" s="7"/>
      <c r="AF714" s="7"/>
      <c r="AG714" s="7"/>
      <c r="AH714" s="7"/>
      <c r="AI714" s="7">
        <v>0</v>
      </c>
    </row>
    <row r="715" spans="1:35">
      <c r="A715" s="5">
        <v>2022</v>
      </c>
      <c r="B715" s="2" t="s">
        <v>725</v>
      </c>
      <c r="C715" s="2" t="s">
        <v>740</v>
      </c>
      <c r="D715" s="2" t="s">
        <v>665</v>
      </c>
      <c r="I715" s="2">
        <v>815868403</v>
      </c>
      <c r="J715" s="16" t="s">
        <v>756</v>
      </c>
      <c r="K715" s="2">
        <v>232923517</v>
      </c>
      <c r="L715" s="2">
        <v>3978190</v>
      </c>
      <c r="M715" s="2">
        <v>7163104</v>
      </c>
      <c r="O715" s="2">
        <v>51069230</v>
      </c>
      <c r="P715" s="2">
        <v>1118791</v>
      </c>
      <c r="Q715" s="2">
        <v>1958311</v>
      </c>
      <c r="S715" s="2"/>
      <c r="T715" s="2"/>
      <c r="U715" s="2"/>
      <c r="V715" s="2"/>
      <c r="AB715" s="7"/>
      <c r="AC715" s="7"/>
      <c r="AD715" s="7"/>
      <c r="AE715" s="7"/>
      <c r="AF715" s="7"/>
      <c r="AG715" s="7"/>
      <c r="AH715" s="7"/>
      <c r="AI715" s="7">
        <v>0</v>
      </c>
    </row>
    <row r="716" spans="1:35">
      <c r="A716" s="5">
        <v>2022</v>
      </c>
      <c r="B716" s="2" t="s">
        <v>725</v>
      </c>
      <c r="C716" s="2" t="s">
        <v>741</v>
      </c>
      <c r="D716" s="2" t="s">
        <v>665</v>
      </c>
      <c r="I716" s="2">
        <v>522616999</v>
      </c>
      <c r="J716" s="16">
        <v>4634040</v>
      </c>
      <c r="K716" s="2">
        <v>84495208</v>
      </c>
      <c r="L716" s="2">
        <v>3327690</v>
      </c>
      <c r="M716" s="2">
        <v>7262920</v>
      </c>
      <c r="O716" s="2">
        <v>51069230</v>
      </c>
      <c r="P716" s="2">
        <v>744140</v>
      </c>
      <c r="Q716" s="2">
        <v>1958311</v>
      </c>
      <c r="S716" s="2"/>
      <c r="T716" s="2"/>
      <c r="U716" s="2"/>
      <c r="V716" s="2"/>
      <c r="AB716" s="7"/>
      <c r="AC716" s="7"/>
      <c r="AD716" s="7"/>
      <c r="AE716" s="7"/>
      <c r="AF716" s="7"/>
      <c r="AG716" s="7"/>
      <c r="AH716" s="7"/>
      <c r="AI716" s="7">
        <v>0</v>
      </c>
    </row>
    <row r="717" spans="1:35">
      <c r="A717" s="5">
        <v>2022</v>
      </c>
      <c r="B717" s="2" t="s">
        <v>725</v>
      </c>
      <c r="C717" s="2" t="s">
        <v>742</v>
      </c>
      <c r="D717" s="2" t="s">
        <v>665</v>
      </c>
      <c r="I717" s="2">
        <v>408327705</v>
      </c>
      <c r="J717" s="16">
        <v>2070721</v>
      </c>
      <c r="K717" s="2">
        <v>29369697</v>
      </c>
      <c r="L717" s="2">
        <v>3440233</v>
      </c>
      <c r="M717" s="2">
        <v>5142385</v>
      </c>
      <c r="O717" s="2">
        <v>51069230</v>
      </c>
      <c r="P717" s="2">
        <v>765806</v>
      </c>
      <c r="Q717" s="2">
        <v>1958311</v>
      </c>
      <c r="S717" s="2"/>
      <c r="T717" s="2"/>
      <c r="U717" s="2"/>
      <c r="V717" s="2"/>
      <c r="AB717" s="7"/>
      <c r="AC717" s="7"/>
      <c r="AD717" s="7"/>
      <c r="AE717" s="7"/>
      <c r="AF717" s="7"/>
      <c r="AG717" s="7"/>
      <c r="AH717" s="7"/>
      <c r="AI717" s="7">
        <v>0</v>
      </c>
    </row>
    <row r="718" spans="1:35">
      <c r="A718" s="5">
        <v>2022</v>
      </c>
      <c r="B718" s="2" t="s">
        <v>725</v>
      </c>
      <c r="C718" s="2" t="s">
        <v>743</v>
      </c>
      <c r="D718" s="2" t="s">
        <v>665</v>
      </c>
      <c r="I718" s="2">
        <v>669250559</v>
      </c>
      <c r="J718" s="16" t="s">
        <v>756</v>
      </c>
      <c r="K718" s="2">
        <v>70694684</v>
      </c>
      <c r="L718" s="2">
        <v>3232543</v>
      </c>
      <c r="M718" s="2">
        <v>8376738</v>
      </c>
      <c r="O718" s="2">
        <v>51069230</v>
      </c>
      <c r="P718" s="2">
        <v>749517</v>
      </c>
      <c r="Q718" s="2">
        <v>1958311</v>
      </c>
      <c r="S718" s="2"/>
      <c r="T718" s="2"/>
      <c r="U718" s="2"/>
      <c r="V718" s="2"/>
      <c r="AB718" s="7"/>
      <c r="AC718" s="7"/>
      <c r="AD718" s="7"/>
      <c r="AE718" s="7"/>
      <c r="AF718" s="7"/>
      <c r="AG718" s="7"/>
      <c r="AH718" s="7"/>
      <c r="AI718" s="7">
        <v>0</v>
      </c>
    </row>
    <row r="719" spans="1:35">
      <c r="A719" s="5">
        <v>2022</v>
      </c>
      <c r="B719" s="2" t="s">
        <v>725</v>
      </c>
      <c r="C719" s="2" t="s">
        <v>744</v>
      </c>
      <c r="D719" s="2" t="s">
        <v>665</v>
      </c>
      <c r="I719" s="2">
        <v>592696848</v>
      </c>
      <c r="J719" s="16" t="s">
        <v>756</v>
      </c>
      <c r="K719" s="2">
        <v>54293768</v>
      </c>
      <c r="L719" s="2">
        <v>3349263</v>
      </c>
      <c r="M719" s="2">
        <v>5037573</v>
      </c>
      <c r="O719" s="2">
        <v>51069230</v>
      </c>
      <c r="P719" s="2">
        <v>779618</v>
      </c>
      <c r="Q719" s="2">
        <v>1958311</v>
      </c>
      <c r="S719" s="2"/>
      <c r="T719" s="2"/>
      <c r="U719" s="2"/>
      <c r="V719" s="2"/>
      <c r="AB719" s="7"/>
      <c r="AC719" s="7"/>
      <c r="AD719" s="7"/>
      <c r="AE719" s="7"/>
      <c r="AF719" s="7"/>
      <c r="AG719" s="7"/>
      <c r="AH719" s="7"/>
      <c r="AI719" s="7">
        <v>0</v>
      </c>
    </row>
    <row r="720" spans="1:35">
      <c r="A720" s="5">
        <v>2022</v>
      </c>
      <c r="B720" s="2" t="s">
        <v>755</v>
      </c>
      <c r="C720" s="2" t="s">
        <v>745</v>
      </c>
      <c r="D720" s="2" t="s">
        <v>665</v>
      </c>
      <c r="I720" s="2">
        <v>561979012</v>
      </c>
      <c r="J720" s="16"/>
      <c r="K720" s="2">
        <v>222973148</v>
      </c>
      <c r="L720" s="2">
        <v>3227140</v>
      </c>
      <c r="M720" s="2">
        <v>4975963</v>
      </c>
      <c r="O720" s="2">
        <v>51069230</v>
      </c>
      <c r="P720" s="2">
        <v>765343</v>
      </c>
      <c r="Q720" s="2">
        <v>1958311</v>
      </c>
      <c r="S720" s="2"/>
      <c r="T720" s="2"/>
      <c r="U720" s="2"/>
      <c r="V720" s="2"/>
      <c r="AB720" s="7"/>
      <c r="AC720" s="7"/>
      <c r="AD720" s="7"/>
      <c r="AE720" s="7"/>
      <c r="AF720" s="7"/>
      <c r="AG720" s="7"/>
      <c r="AH720" s="7"/>
      <c r="AI720" s="7">
        <v>0</v>
      </c>
    </row>
    <row r="721" spans="1:35">
      <c r="A721" s="5">
        <v>2022</v>
      </c>
      <c r="B721" s="2" t="s">
        <v>755</v>
      </c>
      <c r="C721" s="2" t="s">
        <v>746</v>
      </c>
      <c r="D721" s="2" t="s">
        <v>665</v>
      </c>
      <c r="I721" s="2">
        <v>597590991</v>
      </c>
      <c r="J721" s="16" t="s">
        <v>756</v>
      </c>
      <c r="K721" s="2">
        <v>333997270</v>
      </c>
      <c r="L721" s="2">
        <v>3213964</v>
      </c>
      <c r="M721" s="2">
        <v>4992077</v>
      </c>
      <c r="O721" s="2">
        <v>51069230</v>
      </c>
      <c r="P721" s="2">
        <v>765343</v>
      </c>
      <c r="Q721" s="2">
        <v>1958311</v>
      </c>
      <c r="S721" s="2"/>
      <c r="T721" s="2"/>
      <c r="U721" s="2"/>
      <c r="V721" s="2"/>
      <c r="AB721" s="7"/>
      <c r="AC721" s="7"/>
      <c r="AD721" s="7"/>
      <c r="AE721" s="7"/>
      <c r="AF721" s="7"/>
      <c r="AG721" s="7"/>
      <c r="AH721" s="7"/>
      <c r="AI721" s="7">
        <v>0</v>
      </c>
    </row>
    <row r="722" spans="1:35">
      <c r="A722" s="5">
        <v>2022</v>
      </c>
      <c r="B722" s="2" t="s">
        <v>755</v>
      </c>
      <c r="C722" s="2" t="s">
        <v>747</v>
      </c>
      <c r="D722" s="2" t="s">
        <v>665</v>
      </c>
      <c r="I722" s="2">
        <v>560571126</v>
      </c>
      <c r="J722" s="16" t="s">
        <v>756</v>
      </c>
      <c r="K722" s="2">
        <v>206758951</v>
      </c>
      <c r="L722" s="2">
        <v>3126203</v>
      </c>
      <c r="M722" s="2">
        <v>5469757</v>
      </c>
      <c r="O722" s="2">
        <v>51069230</v>
      </c>
      <c r="P722" s="2">
        <v>765343</v>
      </c>
      <c r="Q722" s="2">
        <v>1958311</v>
      </c>
      <c r="S722" s="2"/>
      <c r="T722" s="2"/>
      <c r="U722" s="2"/>
      <c r="V722" s="2"/>
      <c r="AB722" s="7"/>
      <c r="AC722" s="7"/>
      <c r="AD722" s="7"/>
      <c r="AE722" s="7"/>
      <c r="AF722" s="7"/>
      <c r="AG722" s="7"/>
      <c r="AH722" s="7"/>
      <c r="AI722" s="7">
        <v>0</v>
      </c>
    </row>
    <row r="723" spans="1:35">
      <c r="A723" s="5">
        <v>2022</v>
      </c>
      <c r="B723" s="2" t="s">
        <v>755</v>
      </c>
      <c r="C723" s="2" t="s">
        <v>748</v>
      </c>
      <c r="D723" s="2" t="s">
        <v>665</v>
      </c>
      <c r="I723" s="2">
        <v>454617213</v>
      </c>
      <c r="J723" s="16">
        <v>3320485</v>
      </c>
      <c r="K723" s="2">
        <v>94115790</v>
      </c>
      <c r="L723" s="2">
        <v>3317705</v>
      </c>
      <c r="M723" s="2">
        <v>5649943</v>
      </c>
      <c r="O723" s="2">
        <v>51218760</v>
      </c>
      <c r="P723" s="2">
        <v>765358</v>
      </c>
      <c r="Q723" s="2">
        <v>1958311</v>
      </c>
      <c r="S723" s="2"/>
      <c r="T723" s="2"/>
      <c r="U723" s="2"/>
      <c r="V723" s="2"/>
      <c r="AB723" s="7"/>
      <c r="AC723" s="7"/>
      <c r="AD723" s="7"/>
      <c r="AE723" s="7"/>
      <c r="AF723" s="7"/>
      <c r="AG723" s="7"/>
      <c r="AH723" s="7"/>
      <c r="AI723" s="7">
        <v>0</v>
      </c>
    </row>
    <row r="724" spans="1:35">
      <c r="A724" s="5">
        <v>2022</v>
      </c>
      <c r="B724" s="2" t="s">
        <v>755</v>
      </c>
      <c r="C724" s="2" t="s">
        <v>749</v>
      </c>
      <c r="D724" s="2" t="s">
        <v>665</v>
      </c>
      <c r="I724" s="2">
        <v>736247211</v>
      </c>
      <c r="J724" s="16" t="s">
        <v>756</v>
      </c>
      <c r="K724" s="2">
        <v>179806592</v>
      </c>
      <c r="L724" s="2">
        <v>3492183</v>
      </c>
      <c r="M724" s="2">
        <v>5790097</v>
      </c>
      <c r="O724" s="2">
        <v>51078931</v>
      </c>
      <c r="P724" s="2">
        <v>765359</v>
      </c>
      <c r="Q724" s="2">
        <v>1958311</v>
      </c>
      <c r="S724" s="2"/>
      <c r="T724" s="2"/>
      <c r="U724" s="2"/>
      <c r="V724" s="2"/>
      <c r="AB724" s="7"/>
      <c r="AC724" s="7"/>
      <c r="AD724" s="7"/>
      <c r="AE724" s="7"/>
      <c r="AF724" s="7"/>
      <c r="AG724" s="7"/>
      <c r="AH724" s="7"/>
      <c r="AI724" s="7">
        <v>0</v>
      </c>
    </row>
    <row r="725" spans="1:35">
      <c r="A725" s="5">
        <v>2022</v>
      </c>
      <c r="B725" s="2" t="s">
        <v>755</v>
      </c>
      <c r="C725" s="2" t="s">
        <v>750</v>
      </c>
      <c r="D725" s="2" t="s">
        <v>665</v>
      </c>
      <c r="I725" s="2">
        <v>629502649</v>
      </c>
      <c r="J725" s="16" t="s">
        <v>756</v>
      </c>
      <c r="K725" s="2">
        <v>104172965</v>
      </c>
      <c r="L725" s="2">
        <v>4204619</v>
      </c>
      <c r="M725" s="2">
        <v>5414076</v>
      </c>
      <c r="O725" s="2">
        <v>51072676</v>
      </c>
      <c r="P725" s="2">
        <v>765354</v>
      </c>
      <c r="Q725" s="2">
        <v>1958311</v>
      </c>
      <c r="S725" s="2"/>
      <c r="T725" s="2"/>
      <c r="U725" s="2"/>
      <c r="V725" s="2"/>
      <c r="AB725" s="7"/>
      <c r="AC725" s="7"/>
      <c r="AD725" s="7"/>
      <c r="AE725" s="7"/>
      <c r="AF725" s="7"/>
      <c r="AG725" s="7"/>
      <c r="AH725" s="7"/>
      <c r="AI725" s="7">
        <v>0</v>
      </c>
    </row>
    <row r="726" spans="1:35">
      <c r="A726" s="5">
        <v>2022</v>
      </c>
      <c r="B726" s="2" t="s">
        <v>755</v>
      </c>
      <c r="C726" s="2" t="s">
        <v>751</v>
      </c>
      <c r="D726" s="2" t="s">
        <v>665</v>
      </c>
      <c r="I726" s="2">
        <v>447601680</v>
      </c>
      <c r="J726" s="16">
        <v>1186863</v>
      </c>
      <c r="K726" s="2">
        <v>71670323</v>
      </c>
      <c r="L726" s="2">
        <v>3628183</v>
      </c>
      <c r="M726" s="2">
        <v>7006210</v>
      </c>
      <c r="O726" s="2">
        <v>51069230</v>
      </c>
      <c r="P726" s="2">
        <v>765343</v>
      </c>
      <c r="Q726" s="2">
        <v>1958311</v>
      </c>
      <c r="S726" s="2"/>
      <c r="T726" s="2"/>
      <c r="U726" s="2"/>
      <c r="V726" s="2"/>
      <c r="AB726" s="7"/>
      <c r="AC726" s="7"/>
      <c r="AD726" s="7"/>
      <c r="AE726" s="7"/>
      <c r="AF726" s="7"/>
      <c r="AG726" s="7"/>
      <c r="AH726" s="7"/>
      <c r="AI726" s="7">
        <v>0</v>
      </c>
    </row>
    <row r="727" spans="1:35">
      <c r="A727" s="5">
        <v>2022</v>
      </c>
      <c r="B727" s="2" t="s">
        <v>724</v>
      </c>
      <c r="C727" s="2" t="s">
        <v>726</v>
      </c>
      <c r="D727" s="2" t="s">
        <v>673</v>
      </c>
      <c r="E727" s="2">
        <v>41883097</v>
      </c>
      <c r="H727" s="2">
        <v>71455675</v>
      </c>
      <c r="S727" s="2"/>
      <c r="T727" s="2"/>
      <c r="U727" s="2"/>
      <c r="V727" s="2"/>
      <c r="AB727" s="7"/>
      <c r="AC727" s="7"/>
      <c r="AD727" s="7"/>
      <c r="AE727" s="7"/>
      <c r="AF727" s="7"/>
      <c r="AG727" s="7"/>
      <c r="AH727" s="7"/>
      <c r="AI727" s="7">
        <v>0</v>
      </c>
    </row>
    <row r="728" spans="1:35">
      <c r="A728" s="5">
        <v>2022</v>
      </c>
      <c r="B728" s="2" t="s">
        <v>724</v>
      </c>
      <c r="C728" s="2" t="s">
        <v>727</v>
      </c>
      <c r="D728" s="2" t="s">
        <v>673</v>
      </c>
      <c r="E728" s="2">
        <v>14082584</v>
      </c>
      <c r="H728" s="2">
        <v>75362743</v>
      </c>
      <c r="S728" s="2"/>
      <c r="T728" s="2"/>
      <c r="U728" s="2"/>
      <c r="V728" s="2"/>
      <c r="AB728" s="7"/>
      <c r="AC728" s="7"/>
      <c r="AD728" s="7"/>
      <c r="AE728" s="7"/>
      <c r="AF728" s="7"/>
      <c r="AG728" s="7"/>
      <c r="AH728" s="7"/>
      <c r="AI728" s="7">
        <v>0</v>
      </c>
    </row>
    <row r="729" spans="1:35">
      <c r="A729" s="5">
        <v>2022</v>
      </c>
      <c r="B729" s="2" t="s">
        <v>724</v>
      </c>
      <c r="C729" s="2" t="s">
        <v>728</v>
      </c>
      <c r="D729" s="2" t="s">
        <v>673</v>
      </c>
      <c r="E729" s="2">
        <v>11899350</v>
      </c>
      <c r="H729" s="2">
        <v>81109757</v>
      </c>
      <c r="S729" s="2"/>
      <c r="T729" s="2"/>
      <c r="U729" s="2"/>
      <c r="V729" s="2"/>
      <c r="AB729" s="7"/>
      <c r="AC729" s="7"/>
      <c r="AD729" s="7"/>
      <c r="AE729" s="7"/>
      <c r="AF729" s="7"/>
      <c r="AG729" s="7"/>
      <c r="AH729" s="7"/>
      <c r="AI729" s="7">
        <v>0</v>
      </c>
    </row>
    <row r="730" spans="1:35">
      <c r="A730" s="5">
        <v>2022</v>
      </c>
      <c r="B730" s="2" t="s">
        <v>724</v>
      </c>
      <c r="C730" s="2" t="s">
        <v>729</v>
      </c>
      <c r="D730" s="2" t="s">
        <v>673</v>
      </c>
      <c r="E730" s="2">
        <v>29589708</v>
      </c>
      <c r="H730" s="2">
        <v>121209152</v>
      </c>
      <c r="S730" s="2"/>
      <c r="T730" s="2"/>
      <c r="U730" s="2"/>
      <c r="V730" s="2"/>
      <c r="AB730" s="7"/>
      <c r="AC730" s="7"/>
      <c r="AD730" s="7"/>
      <c r="AE730" s="7"/>
      <c r="AF730" s="7"/>
      <c r="AG730" s="7"/>
      <c r="AH730" s="7"/>
      <c r="AI730" s="7">
        <v>0</v>
      </c>
    </row>
    <row r="731" spans="1:35">
      <c r="A731" s="5">
        <v>2022</v>
      </c>
      <c r="B731" s="2" t="s">
        <v>724</v>
      </c>
      <c r="C731" s="2" t="s">
        <v>730</v>
      </c>
      <c r="D731" s="2" t="s">
        <v>673</v>
      </c>
      <c r="E731" s="2">
        <v>20937502</v>
      </c>
      <c r="H731" s="2">
        <v>97153353</v>
      </c>
      <c r="S731" s="2"/>
      <c r="T731" s="2"/>
      <c r="U731" s="2"/>
      <c r="V731" s="2"/>
      <c r="AB731" s="7"/>
      <c r="AC731" s="7"/>
      <c r="AD731" s="7"/>
      <c r="AE731" s="7"/>
      <c r="AF731" s="7"/>
      <c r="AG731" s="7"/>
      <c r="AH731" s="7"/>
      <c r="AI731" s="7">
        <v>0</v>
      </c>
    </row>
    <row r="732" spans="1:35">
      <c r="A732" s="5">
        <v>2022</v>
      </c>
      <c r="B732" s="2" t="s">
        <v>724</v>
      </c>
      <c r="C732" s="2" t="s">
        <v>731</v>
      </c>
      <c r="D732" s="2" t="s">
        <v>673</v>
      </c>
      <c r="E732" s="2">
        <v>20408388</v>
      </c>
      <c r="H732" s="2">
        <v>82993844</v>
      </c>
      <c r="S732" s="2"/>
      <c r="T732" s="2"/>
      <c r="U732" s="2"/>
      <c r="V732" s="2"/>
      <c r="AB732" s="7"/>
      <c r="AC732" s="7"/>
      <c r="AD732" s="7"/>
      <c r="AE732" s="7"/>
      <c r="AF732" s="7"/>
      <c r="AG732" s="7"/>
      <c r="AH732" s="7"/>
      <c r="AI732" s="7">
        <v>0</v>
      </c>
    </row>
    <row r="733" spans="1:35">
      <c r="A733" s="5">
        <v>2022</v>
      </c>
      <c r="B733" s="2" t="s">
        <v>724</v>
      </c>
      <c r="C733" s="2" t="s">
        <v>732</v>
      </c>
      <c r="D733" s="2" t="s">
        <v>673</v>
      </c>
      <c r="E733" s="2">
        <v>22285852</v>
      </c>
      <c r="H733" s="2">
        <v>72765537</v>
      </c>
      <c r="S733" s="2"/>
      <c r="T733" s="2"/>
      <c r="U733" s="2"/>
      <c r="V733" s="2"/>
      <c r="AB733" s="7"/>
      <c r="AC733" s="7"/>
      <c r="AD733" s="7"/>
      <c r="AE733" s="7"/>
      <c r="AF733" s="7"/>
      <c r="AG733" s="7"/>
      <c r="AH733" s="7"/>
      <c r="AI733" s="7">
        <v>0</v>
      </c>
    </row>
    <row r="734" spans="1:35">
      <c r="A734" s="5">
        <v>2022</v>
      </c>
      <c r="B734" s="2" t="s">
        <v>724</v>
      </c>
      <c r="C734" s="2" t="s">
        <v>733</v>
      </c>
      <c r="D734" s="2" t="s">
        <v>673</v>
      </c>
      <c r="E734" s="2">
        <v>9053384</v>
      </c>
      <c r="H734" s="2">
        <v>16009054</v>
      </c>
      <c r="S734" s="2"/>
      <c r="T734" s="2"/>
      <c r="U734" s="2"/>
      <c r="V734" s="2"/>
      <c r="AB734" s="7"/>
      <c r="AC734" s="7"/>
      <c r="AD734" s="7"/>
      <c r="AE734" s="7"/>
      <c r="AF734" s="7"/>
      <c r="AG734" s="7"/>
      <c r="AH734" s="7"/>
      <c r="AI734" s="7">
        <v>0</v>
      </c>
    </row>
    <row r="735" spans="1:35">
      <c r="A735" s="5">
        <v>2022</v>
      </c>
      <c r="B735" s="2" t="s">
        <v>754</v>
      </c>
      <c r="C735" s="2" t="s">
        <v>752</v>
      </c>
      <c r="D735" s="2" t="s">
        <v>673</v>
      </c>
      <c r="E735" s="2">
        <v>22177900</v>
      </c>
      <c r="H735" s="2">
        <v>58239498</v>
      </c>
      <c r="S735" s="2"/>
      <c r="T735" s="2"/>
      <c r="U735" s="2"/>
      <c r="V735" s="2"/>
      <c r="AB735" s="7"/>
      <c r="AC735" s="7"/>
      <c r="AD735" s="7"/>
      <c r="AE735" s="7"/>
      <c r="AF735" s="7"/>
      <c r="AG735" s="7"/>
      <c r="AH735" s="7"/>
      <c r="AI735" s="7">
        <v>0</v>
      </c>
    </row>
    <row r="736" spans="1:35">
      <c r="A736" s="5">
        <v>2022</v>
      </c>
      <c r="B736" s="2" t="s">
        <v>754</v>
      </c>
      <c r="C736" s="2" t="s">
        <v>549</v>
      </c>
      <c r="D736" s="2" t="s">
        <v>673</v>
      </c>
      <c r="E736" s="2">
        <v>41838267</v>
      </c>
      <c r="H736" s="2">
        <v>96990123</v>
      </c>
      <c r="S736" s="2"/>
      <c r="T736" s="2"/>
      <c r="U736" s="2"/>
      <c r="V736" s="2"/>
      <c r="AB736" s="7"/>
      <c r="AC736" s="7"/>
      <c r="AD736" s="7"/>
      <c r="AE736" s="7"/>
      <c r="AF736" s="7"/>
      <c r="AG736" s="7"/>
      <c r="AH736" s="7"/>
      <c r="AI736" s="7">
        <v>0</v>
      </c>
    </row>
    <row r="737" spans="1:35">
      <c r="A737" s="5">
        <v>2022</v>
      </c>
      <c r="B737" s="2" t="s">
        <v>754</v>
      </c>
      <c r="C737" s="2" t="s">
        <v>734</v>
      </c>
      <c r="D737" s="2" t="s">
        <v>673</v>
      </c>
      <c r="E737" s="2">
        <v>14819015</v>
      </c>
      <c r="H737" s="2">
        <v>26142089</v>
      </c>
      <c r="S737" s="2"/>
      <c r="T737" s="2"/>
      <c r="U737" s="2"/>
      <c r="V737" s="2"/>
      <c r="AB737" s="7"/>
      <c r="AC737" s="7"/>
      <c r="AD737" s="7"/>
      <c r="AE737" s="7"/>
      <c r="AF737" s="7"/>
      <c r="AG737" s="7"/>
      <c r="AH737" s="7"/>
      <c r="AI737" s="7">
        <v>0</v>
      </c>
    </row>
    <row r="738" spans="1:35">
      <c r="A738" s="5">
        <v>2022</v>
      </c>
      <c r="B738" s="2" t="s">
        <v>754</v>
      </c>
      <c r="C738" s="2" t="s">
        <v>735</v>
      </c>
      <c r="D738" s="2" t="s">
        <v>673</v>
      </c>
      <c r="E738" s="2">
        <v>15253550</v>
      </c>
      <c r="H738" s="2">
        <v>43275892</v>
      </c>
      <c r="S738" s="2"/>
      <c r="T738" s="2"/>
      <c r="U738" s="2"/>
      <c r="V738" s="2"/>
      <c r="AB738" s="7"/>
      <c r="AC738" s="7"/>
      <c r="AD738" s="7"/>
      <c r="AE738" s="7"/>
      <c r="AF738" s="7"/>
      <c r="AG738" s="7"/>
      <c r="AH738" s="7"/>
      <c r="AI738" s="7">
        <v>0</v>
      </c>
    </row>
    <row r="739" spans="1:35">
      <c r="A739" s="5">
        <v>2022</v>
      </c>
      <c r="B739" s="2" t="s">
        <v>754</v>
      </c>
      <c r="C739" s="2" t="s">
        <v>736</v>
      </c>
      <c r="D739" s="2" t="s">
        <v>673</v>
      </c>
      <c r="E739" s="2">
        <v>14310303</v>
      </c>
      <c r="H739" s="2">
        <v>115023508</v>
      </c>
      <c r="S739" s="2"/>
      <c r="T739" s="2"/>
      <c r="U739" s="2"/>
      <c r="V739" s="2"/>
      <c r="AB739" s="7"/>
      <c r="AC739" s="7"/>
      <c r="AD739" s="7"/>
      <c r="AE739" s="7"/>
      <c r="AF739" s="7"/>
      <c r="AG739" s="7"/>
      <c r="AH739" s="7"/>
      <c r="AI739" s="7">
        <v>0</v>
      </c>
    </row>
    <row r="740" spans="1:35">
      <c r="A740" s="5">
        <v>2022</v>
      </c>
      <c r="B740" s="2" t="s">
        <v>754</v>
      </c>
      <c r="C740" s="2" t="s">
        <v>753</v>
      </c>
      <c r="D740" s="2" t="s">
        <v>673</v>
      </c>
      <c r="E740" s="2">
        <v>13497619</v>
      </c>
      <c r="H740" s="2">
        <v>38986644</v>
      </c>
      <c r="S740" s="2"/>
      <c r="T740" s="2"/>
      <c r="U740" s="2"/>
      <c r="V740" s="2"/>
      <c r="AB740" s="7"/>
      <c r="AC740" s="7"/>
      <c r="AD740" s="7"/>
      <c r="AE740" s="7"/>
      <c r="AF740" s="7"/>
      <c r="AG740" s="7"/>
      <c r="AH740" s="7"/>
      <c r="AI740" s="7">
        <v>0</v>
      </c>
    </row>
    <row r="741" spans="1:35">
      <c r="A741" s="5">
        <v>2022</v>
      </c>
      <c r="B741" s="2" t="s">
        <v>754</v>
      </c>
      <c r="C741" s="2" t="s">
        <v>737</v>
      </c>
      <c r="D741" s="2" t="s">
        <v>673</v>
      </c>
      <c r="E741" s="2">
        <v>15145963</v>
      </c>
      <c r="H741" s="2">
        <v>41451894</v>
      </c>
      <c r="S741" s="2"/>
      <c r="T741" s="2"/>
      <c r="U741" s="2"/>
      <c r="V741" s="2"/>
      <c r="AB741" s="7"/>
      <c r="AC741" s="7"/>
      <c r="AD741" s="7"/>
      <c r="AE741" s="7"/>
      <c r="AF741" s="7"/>
      <c r="AG741" s="7"/>
      <c r="AH741" s="7"/>
      <c r="AI741" s="7">
        <v>0</v>
      </c>
    </row>
    <row r="742" spans="1:35">
      <c r="A742" s="5">
        <v>2022</v>
      </c>
      <c r="B742" s="2" t="s">
        <v>725</v>
      </c>
      <c r="C742" s="2" t="s">
        <v>738</v>
      </c>
      <c r="D742" s="2" t="s">
        <v>673</v>
      </c>
      <c r="E742" s="2">
        <v>2378041</v>
      </c>
      <c r="H742" s="2">
        <v>34484346</v>
      </c>
      <c r="S742" s="2"/>
      <c r="T742" s="2"/>
      <c r="U742" s="2"/>
      <c r="V742" s="2"/>
      <c r="AB742" s="7"/>
      <c r="AC742" s="7"/>
      <c r="AD742" s="7"/>
      <c r="AE742" s="7"/>
      <c r="AF742" s="7"/>
      <c r="AG742" s="7"/>
      <c r="AH742" s="7"/>
      <c r="AI742" s="7">
        <v>0</v>
      </c>
    </row>
    <row r="743" spans="1:35">
      <c r="A743" s="5">
        <v>2022</v>
      </c>
      <c r="B743" s="2" t="s">
        <v>725</v>
      </c>
      <c r="C743" s="2" t="s">
        <v>739</v>
      </c>
      <c r="D743" s="2" t="s">
        <v>673</v>
      </c>
      <c r="E743" s="2">
        <v>16679086</v>
      </c>
      <c r="H743" s="2">
        <v>64772715</v>
      </c>
      <c r="S743" s="2"/>
      <c r="T743" s="2"/>
      <c r="U743" s="2"/>
      <c r="V743" s="2"/>
      <c r="AB743" s="7"/>
      <c r="AC743" s="7"/>
      <c r="AD743" s="7"/>
      <c r="AE743" s="7"/>
      <c r="AF743" s="7"/>
      <c r="AG743" s="7"/>
      <c r="AH743" s="7"/>
      <c r="AI743" s="7">
        <v>0</v>
      </c>
    </row>
    <row r="744" spans="1:35">
      <c r="A744" s="5">
        <v>2022</v>
      </c>
      <c r="B744" s="2" t="s">
        <v>725</v>
      </c>
      <c r="C744" s="2" t="s">
        <v>740</v>
      </c>
      <c r="D744" s="2" t="s">
        <v>673</v>
      </c>
      <c r="E744" s="2">
        <v>8009961</v>
      </c>
      <c r="H744" s="2">
        <v>66328251</v>
      </c>
      <c r="S744" s="2"/>
      <c r="T744" s="2"/>
      <c r="U744" s="2"/>
      <c r="V744" s="2"/>
      <c r="AB744" s="7"/>
      <c r="AC744" s="7"/>
      <c r="AD744" s="7"/>
      <c r="AE744" s="7"/>
      <c r="AF744" s="7"/>
      <c r="AG744" s="7"/>
      <c r="AH744" s="7"/>
      <c r="AI744" s="7">
        <v>0</v>
      </c>
    </row>
    <row r="745" spans="1:35">
      <c r="A745" s="5">
        <v>2022</v>
      </c>
      <c r="B745" s="2" t="s">
        <v>725</v>
      </c>
      <c r="C745" s="2" t="s">
        <v>741</v>
      </c>
      <c r="D745" s="2" t="s">
        <v>673</v>
      </c>
      <c r="E745" s="2">
        <v>20224194</v>
      </c>
      <c r="H745" s="2">
        <v>22545375</v>
      </c>
      <c r="S745" s="2"/>
      <c r="T745" s="2"/>
      <c r="U745" s="2"/>
      <c r="V745" s="2"/>
      <c r="AB745" s="7"/>
      <c r="AC745" s="7"/>
      <c r="AD745" s="7"/>
      <c r="AE745" s="7"/>
      <c r="AF745" s="7"/>
      <c r="AG745" s="7"/>
      <c r="AH745" s="7"/>
      <c r="AI745" s="7">
        <v>0</v>
      </c>
    </row>
    <row r="746" spans="1:35">
      <c r="A746" s="5">
        <v>2022</v>
      </c>
      <c r="B746" s="2" t="s">
        <v>725</v>
      </c>
      <c r="C746" s="2" t="s">
        <v>742</v>
      </c>
      <c r="D746" s="2" t="s">
        <v>673</v>
      </c>
      <c r="E746" s="2">
        <v>6750196</v>
      </c>
      <c r="H746" s="2">
        <v>17274470</v>
      </c>
      <c r="S746" s="2"/>
      <c r="T746" s="2"/>
      <c r="U746" s="2"/>
      <c r="V746" s="2"/>
      <c r="AB746" s="7"/>
      <c r="AC746" s="7"/>
      <c r="AD746" s="7"/>
      <c r="AE746" s="7"/>
      <c r="AF746" s="7"/>
      <c r="AG746" s="7"/>
      <c r="AH746" s="7"/>
      <c r="AI746" s="7">
        <v>0</v>
      </c>
    </row>
    <row r="747" spans="1:35">
      <c r="A747" s="5">
        <v>2022</v>
      </c>
      <c r="B747" s="2" t="s">
        <v>725</v>
      </c>
      <c r="C747" s="2" t="s">
        <v>743</v>
      </c>
      <c r="D747" s="2" t="s">
        <v>673</v>
      </c>
      <c r="E747" s="2">
        <v>12241898</v>
      </c>
      <c r="H747" s="2">
        <v>21115816</v>
      </c>
      <c r="S747" s="2"/>
      <c r="T747" s="2"/>
      <c r="U747" s="2"/>
      <c r="V747" s="2"/>
      <c r="AB747" s="7"/>
      <c r="AC747" s="7"/>
      <c r="AD747" s="7"/>
      <c r="AE747" s="7"/>
      <c r="AF747" s="7"/>
      <c r="AG747" s="7"/>
      <c r="AH747" s="7"/>
      <c r="AI747" s="7">
        <v>0</v>
      </c>
    </row>
    <row r="748" spans="1:35">
      <c r="A748" s="5">
        <v>2022</v>
      </c>
      <c r="B748" s="2" t="s">
        <v>725</v>
      </c>
      <c r="C748" s="2" t="s">
        <v>744</v>
      </c>
      <c r="D748" s="2" t="s">
        <v>673</v>
      </c>
      <c r="E748" s="2">
        <v>10837821</v>
      </c>
      <c r="H748" s="2">
        <v>12805363</v>
      </c>
      <c r="S748" s="2"/>
      <c r="T748" s="2"/>
      <c r="U748" s="2"/>
      <c r="V748" s="2"/>
      <c r="AB748" s="7"/>
      <c r="AC748" s="7"/>
      <c r="AD748" s="7"/>
      <c r="AE748" s="7"/>
      <c r="AF748" s="7"/>
      <c r="AG748" s="7"/>
      <c r="AH748" s="7"/>
      <c r="AI748" s="7">
        <v>0</v>
      </c>
    </row>
    <row r="749" spans="1:35">
      <c r="A749" s="5">
        <v>2022</v>
      </c>
      <c r="B749" s="2" t="s">
        <v>755</v>
      </c>
      <c r="C749" s="2" t="s">
        <v>745</v>
      </c>
      <c r="D749" s="2" t="s">
        <v>673</v>
      </c>
      <c r="E749" s="2">
        <v>29263463</v>
      </c>
      <c r="H749" s="2">
        <v>25693825</v>
      </c>
      <c r="S749" s="2"/>
      <c r="T749" s="2"/>
      <c r="U749" s="2"/>
      <c r="V749" s="2"/>
      <c r="AB749" s="7"/>
      <c r="AC749" s="7"/>
      <c r="AD749" s="7"/>
      <c r="AE749" s="7"/>
      <c r="AF749" s="7"/>
      <c r="AG749" s="7"/>
      <c r="AH749" s="7"/>
      <c r="AI749" s="7">
        <v>0</v>
      </c>
    </row>
    <row r="750" spans="1:35">
      <c r="A750" s="5">
        <v>2022</v>
      </c>
      <c r="B750" s="2" t="s">
        <v>755</v>
      </c>
      <c r="C750" s="2" t="s">
        <v>746</v>
      </c>
      <c r="D750" s="2" t="s">
        <v>673</v>
      </c>
      <c r="E750" s="2">
        <v>18238590</v>
      </c>
      <c r="H750" s="2">
        <v>49886746</v>
      </c>
      <c r="S750" s="2"/>
      <c r="T750" s="2"/>
      <c r="U750" s="2"/>
      <c r="V750" s="2"/>
      <c r="AB750" s="7"/>
      <c r="AC750" s="7"/>
      <c r="AD750" s="7"/>
      <c r="AE750" s="7"/>
      <c r="AF750" s="7"/>
      <c r="AG750" s="7"/>
      <c r="AH750" s="7"/>
      <c r="AI750" s="7">
        <v>0</v>
      </c>
    </row>
    <row r="751" spans="1:35">
      <c r="A751" s="5">
        <v>2022</v>
      </c>
      <c r="B751" s="2" t="s">
        <v>755</v>
      </c>
      <c r="C751" s="2" t="s">
        <v>747</v>
      </c>
      <c r="D751" s="2" t="s">
        <v>673</v>
      </c>
      <c r="E751" s="2">
        <v>10113396</v>
      </c>
      <c r="H751" s="2">
        <v>14964999</v>
      </c>
      <c r="S751" s="2"/>
      <c r="T751" s="2"/>
      <c r="U751" s="2"/>
      <c r="V751" s="2"/>
      <c r="AB751" s="7"/>
      <c r="AC751" s="7"/>
      <c r="AD751" s="7"/>
      <c r="AE751" s="7"/>
      <c r="AF751" s="7"/>
      <c r="AG751" s="7"/>
      <c r="AH751" s="7"/>
      <c r="AI751" s="7">
        <v>0</v>
      </c>
    </row>
    <row r="752" spans="1:35">
      <c r="A752" s="5">
        <v>2022</v>
      </c>
      <c r="B752" s="2" t="s">
        <v>755</v>
      </c>
      <c r="C752" s="2" t="s">
        <v>748</v>
      </c>
      <c r="D752" s="2" t="s">
        <v>673</v>
      </c>
      <c r="E752" s="2">
        <v>12892331</v>
      </c>
      <c r="H752" s="2">
        <v>48800154</v>
      </c>
      <c r="S752" s="2"/>
      <c r="T752" s="2"/>
      <c r="U752" s="2"/>
      <c r="V752" s="2"/>
      <c r="AB752" s="7"/>
      <c r="AC752" s="7"/>
      <c r="AD752" s="7"/>
      <c r="AE752" s="7"/>
      <c r="AF752" s="7"/>
      <c r="AG752" s="7"/>
      <c r="AH752" s="7"/>
      <c r="AI752" s="7">
        <v>0</v>
      </c>
    </row>
    <row r="753" spans="1:35">
      <c r="A753" s="5">
        <v>2022</v>
      </c>
      <c r="B753" s="2" t="s">
        <v>755</v>
      </c>
      <c r="C753" s="2" t="s">
        <v>749</v>
      </c>
      <c r="D753" s="2" t="s">
        <v>673</v>
      </c>
      <c r="E753" s="2">
        <v>15250495</v>
      </c>
      <c r="H753" s="2">
        <v>15133990</v>
      </c>
      <c r="S753" s="2"/>
      <c r="T753" s="2"/>
      <c r="U753" s="2"/>
      <c r="V753" s="2"/>
      <c r="AB753" s="7"/>
      <c r="AC753" s="7"/>
      <c r="AD753" s="7"/>
      <c r="AE753" s="7"/>
      <c r="AF753" s="7"/>
      <c r="AG753" s="7"/>
      <c r="AH753" s="7"/>
      <c r="AI753" s="7">
        <v>0</v>
      </c>
    </row>
    <row r="754" spans="1:35">
      <c r="A754" s="5">
        <v>2022</v>
      </c>
      <c r="B754" s="2" t="s">
        <v>755</v>
      </c>
      <c r="C754" s="2" t="s">
        <v>750</v>
      </c>
      <c r="D754" s="2" t="s">
        <v>673</v>
      </c>
      <c r="E754" s="2">
        <v>4560555</v>
      </c>
      <c r="H754" s="2">
        <v>15139479</v>
      </c>
      <c r="S754" s="2"/>
      <c r="T754" s="2"/>
      <c r="U754" s="2"/>
      <c r="V754" s="2"/>
      <c r="AB754" s="7"/>
      <c r="AC754" s="7"/>
      <c r="AD754" s="7"/>
      <c r="AE754" s="7"/>
      <c r="AF754" s="7"/>
      <c r="AG754" s="7"/>
      <c r="AH754" s="7"/>
      <c r="AI754" s="7">
        <v>0</v>
      </c>
    </row>
    <row r="755" spans="1:35">
      <c r="A755" s="5">
        <v>2022</v>
      </c>
      <c r="B755" s="2" t="s">
        <v>755</v>
      </c>
      <c r="C755" s="2" t="s">
        <v>751</v>
      </c>
      <c r="D755" s="2" t="s">
        <v>673</v>
      </c>
      <c r="E755" s="2">
        <v>13244880</v>
      </c>
      <c r="H755" s="2">
        <v>33743028</v>
      </c>
      <c r="S755" s="2"/>
      <c r="T755" s="2"/>
      <c r="U755" s="2"/>
      <c r="V755" s="2"/>
      <c r="AB755" s="7"/>
      <c r="AC755" s="7"/>
      <c r="AD755" s="7"/>
      <c r="AE755" s="7"/>
      <c r="AF755" s="7"/>
      <c r="AG755" s="7"/>
      <c r="AH755" s="7"/>
      <c r="AI755" s="7">
        <v>0</v>
      </c>
    </row>
    <row r="756" spans="1:35">
      <c r="A756" s="5">
        <v>2022</v>
      </c>
      <c r="B756" s="2" t="s">
        <v>724</v>
      </c>
      <c r="C756" s="2" t="s">
        <v>726</v>
      </c>
      <c r="D756" s="2" t="s">
        <v>682</v>
      </c>
      <c r="H756" s="2">
        <v>0</v>
      </c>
      <c r="S756" s="2"/>
      <c r="T756" s="2"/>
      <c r="U756" s="2"/>
      <c r="V756" s="2"/>
      <c r="AB756" s="7"/>
      <c r="AC756" s="7"/>
      <c r="AD756" s="7"/>
      <c r="AE756" s="7"/>
      <c r="AF756" s="7"/>
      <c r="AG756" s="7"/>
      <c r="AH756" s="7"/>
      <c r="AI756" s="7">
        <v>0</v>
      </c>
    </row>
    <row r="757" spans="1:35">
      <c r="A757" s="5">
        <v>2022</v>
      </c>
      <c r="B757" s="2" t="s">
        <v>724</v>
      </c>
      <c r="C757" s="2" t="s">
        <v>727</v>
      </c>
      <c r="D757" s="2" t="s">
        <v>682</v>
      </c>
      <c r="H757" s="2">
        <v>0</v>
      </c>
      <c r="S757" s="2"/>
      <c r="T757" s="2"/>
      <c r="U757" s="2"/>
      <c r="V757" s="2"/>
      <c r="AB757" s="7"/>
      <c r="AC757" s="7"/>
      <c r="AD757" s="7"/>
      <c r="AE757" s="7"/>
      <c r="AF757" s="7"/>
      <c r="AG757" s="7"/>
      <c r="AH757" s="7"/>
      <c r="AI757" s="7">
        <v>0</v>
      </c>
    </row>
    <row r="758" spans="1:35">
      <c r="A758" s="5">
        <v>2022</v>
      </c>
      <c r="B758" s="2" t="s">
        <v>724</v>
      </c>
      <c r="C758" s="2" t="s">
        <v>728</v>
      </c>
      <c r="D758" s="2" t="s">
        <v>682</v>
      </c>
      <c r="H758" s="2">
        <v>0</v>
      </c>
      <c r="S758" s="2"/>
      <c r="T758" s="2"/>
      <c r="U758" s="2"/>
      <c r="V758" s="2"/>
      <c r="AB758" s="7"/>
      <c r="AC758" s="7"/>
      <c r="AD758" s="7"/>
      <c r="AE758" s="7"/>
      <c r="AF758" s="7"/>
      <c r="AG758" s="7"/>
      <c r="AH758" s="7"/>
      <c r="AI758" s="7">
        <v>0</v>
      </c>
    </row>
    <row r="759" spans="1:35">
      <c r="A759" s="5">
        <v>2022</v>
      </c>
      <c r="B759" s="2" t="s">
        <v>724</v>
      </c>
      <c r="C759" s="2" t="s">
        <v>729</v>
      </c>
      <c r="D759" s="2" t="s">
        <v>682</v>
      </c>
      <c r="H759" s="2">
        <v>0</v>
      </c>
      <c r="S759" s="2"/>
      <c r="T759" s="2"/>
      <c r="U759" s="2"/>
      <c r="V759" s="2"/>
      <c r="AB759" s="7"/>
      <c r="AC759" s="7"/>
      <c r="AD759" s="7"/>
      <c r="AE759" s="7"/>
      <c r="AF759" s="7"/>
      <c r="AG759" s="7"/>
      <c r="AH759" s="7"/>
      <c r="AI759" s="7">
        <v>0</v>
      </c>
    </row>
    <row r="760" spans="1:35">
      <c r="A760" s="5">
        <v>2022</v>
      </c>
      <c r="B760" s="2" t="s">
        <v>724</v>
      </c>
      <c r="C760" s="2" t="s">
        <v>730</v>
      </c>
      <c r="D760" s="2" t="s">
        <v>682</v>
      </c>
      <c r="H760" s="2">
        <v>0</v>
      </c>
      <c r="S760" s="2"/>
      <c r="T760" s="2"/>
      <c r="U760" s="2"/>
      <c r="V760" s="2"/>
      <c r="AB760" s="7"/>
      <c r="AC760" s="7"/>
      <c r="AD760" s="7"/>
      <c r="AE760" s="7"/>
      <c r="AF760" s="7"/>
      <c r="AG760" s="7"/>
      <c r="AH760" s="7"/>
      <c r="AI760" s="7">
        <v>0</v>
      </c>
    </row>
    <row r="761" spans="1:35">
      <c r="A761" s="5">
        <v>2022</v>
      </c>
      <c r="B761" s="2" t="s">
        <v>724</v>
      </c>
      <c r="C761" s="2" t="s">
        <v>731</v>
      </c>
      <c r="D761" s="2" t="s">
        <v>682</v>
      </c>
      <c r="H761" s="2">
        <v>0</v>
      </c>
      <c r="S761" s="2"/>
      <c r="T761" s="2"/>
      <c r="U761" s="2"/>
      <c r="V761" s="2"/>
      <c r="AB761" s="7"/>
      <c r="AC761" s="7"/>
      <c r="AD761" s="7"/>
      <c r="AE761" s="7"/>
      <c r="AF761" s="7"/>
      <c r="AG761" s="7"/>
      <c r="AH761" s="7"/>
      <c r="AI761" s="7">
        <v>0</v>
      </c>
    </row>
    <row r="762" spans="1:35">
      <c r="A762" s="5">
        <v>2022</v>
      </c>
      <c r="B762" s="2" t="s">
        <v>724</v>
      </c>
      <c r="C762" s="2" t="s">
        <v>732</v>
      </c>
      <c r="D762" s="2" t="s">
        <v>682</v>
      </c>
      <c r="H762" s="2">
        <v>0</v>
      </c>
      <c r="S762" s="2"/>
      <c r="T762" s="2"/>
      <c r="U762" s="2"/>
      <c r="V762" s="2"/>
      <c r="AB762" s="7"/>
      <c r="AC762" s="7"/>
      <c r="AD762" s="7"/>
      <c r="AE762" s="7"/>
      <c r="AF762" s="7"/>
      <c r="AG762" s="7"/>
      <c r="AH762" s="7"/>
      <c r="AI762" s="7">
        <v>0</v>
      </c>
    </row>
    <row r="763" spans="1:35">
      <c r="A763" s="5">
        <v>2022</v>
      </c>
      <c r="B763" s="2" t="s">
        <v>724</v>
      </c>
      <c r="C763" s="2" t="s">
        <v>733</v>
      </c>
      <c r="D763" s="2" t="s">
        <v>682</v>
      </c>
      <c r="H763" s="2">
        <v>0</v>
      </c>
      <c r="S763" s="2"/>
      <c r="T763" s="2"/>
      <c r="U763" s="2"/>
      <c r="V763" s="2"/>
      <c r="AB763" s="7"/>
      <c r="AC763" s="7"/>
      <c r="AD763" s="7"/>
      <c r="AE763" s="7"/>
      <c r="AF763" s="7"/>
      <c r="AG763" s="7"/>
      <c r="AH763" s="7"/>
      <c r="AI763" s="7">
        <v>0</v>
      </c>
    </row>
    <row r="764" spans="1:35">
      <c r="A764" s="5">
        <v>2022</v>
      </c>
      <c r="B764" s="2" t="s">
        <v>754</v>
      </c>
      <c r="C764" s="2" t="s">
        <v>752</v>
      </c>
      <c r="D764" s="2" t="s">
        <v>682</v>
      </c>
      <c r="H764" s="2">
        <v>0</v>
      </c>
      <c r="S764" s="2"/>
      <c r="T764" s="2"/>
      <c r="U764" s="2"/>
      <c r="V764" s="2"/>
      <c r="AB764" s="7"/>
      <c r="AC764" s="7"/>
      <c r="AD764" s="7"/>
      <c r="AE764" s="7"/>
      <c r="AF764" s="7"/>
      <c r="AG764" s="7"/>
      <c r="AH764" s="7"/>
      <c r="AI764" s="7">
        <v>0</v>
      </c>
    </row>
    <row r="765" spans="1:35">
      <c r="A765" s="5">
        <v>2022</v>
      </c>
      <c r="B765" s="2" t="s">
        <v>754</v>
      </c>
      <c r="C765" s="2" t="s">
        <v>549</v>
      </c>
      <c r="D765" s="2" t="s">
        <v>682</v>
      </c>
      <c r="H765" s="2">
        <v>0</v>
      </c>
      <c r="S765" s="2"/>
      <c r="T765" s="2"/>
      <c r="U765" s="2"/>
      <c r="V765" s="2"/>
      <c r="AB765" s="7"/>
      <c r="AC765" s="7"/>
      <c r="AD765" s="7"/>
      <c r="AE765" s="7"/>
      <c r="AF765" s="7"/>
      <c r="AG765" s="7"/>
      <c r="AH765" s="7"/>
      <c r="AI765" s="7">
        <v>0</v>
      </c>
    </row>
    <row r="766" spans="1:35">
      <c r="A766" s="5">
        <v>2022</v>
      </c>
      <c r="B766" s="2" t="s">
        <v>754</v>
      </c>
      <c r="C766" s="2" t="s">
        <v>734</v>
      </c>
      <c r="D766" s="2" t="s">
        <v>682</v>
      </c>
      <c r="H766" s="2">
        <v>0</v>
      </c>
      <c r="S766" s="2"/>
      <c r="T766" s="2"/>
      <c r="U766" s="2"/>
      <c r="V766" s="2"/>
      <c r="AB766" s="7"/>
      <c r="AC766" s="7"/>
      <c r="AD766" s="7"/>
      <c r="AE766" s="7"/>
      <c r="AF766" s="7"/>
      <c r="AG766" s="7"/>
      <c r="AH766" s="7"/>
      <c r="AI766" s="7">
        <v>0</v>
      </c>
    </row>
    <row r="767" spans="1:35">
      <c r="A767" s="5">
        <v>2022</v>
      </c>
      <c r="B767" s="2" t="s">
        <v>754</v>
      </c>
      <c r="C767" s="2" t="s">
        <v>735</v>
      </c>
      <c r="D767" s="2" t="s">
        <v>682</v>
      </c>
      <c r="H767" s="2">
        <v>0</v>
      </c>
      <c r="S767" s="2"/>
      <c r="T767" s="2"/>
      <c r="U767" s="2"/>
      <c r="V767" s="2"/>
      <c r="AB767" s="7"/>
      <c r="AC767" s="7"/>
      <c r="AD767" s="7"/>
      <c r="AE767" s="7"/>
      <c r="AF767" s="7"/>
      <c r="AG767" s="7"/>
      <c r="AH767" s="7"/>
      <c r="AI767" s="7">
        <v>0</v>
      </c>
    </row>
    <row r="768" spans="1:35">
      <c r="A768" s="5">
        <v>2022</v>
      </c>
      <c r="B768" s="2" t="s">
        <v>754</v>
      </c>
      <c r="C768" s="2" t="s">
        <v>736</v>
      </c>
      <c r="D768" s="2" t="s">
        <v>682</v>
      </c>
      <c r="H768" s="2">
        <v>0</v>
      </c>
      <c r="S768" s="2"/>
      <c r="T768" s="2"/>
      <c r="U768" s="2"/>
      <c r="V768" s="2"/>
      <c r="AB768" s="7"/>
      <c r="AC768" s="7"/>
      <c r="AD768" s="7"/>
      <c r="AE768" s="7"/>
      <c r="AF768" s="7"/>
      <c r="AG768" s="7"/>
      <c r="AH768" s="7"/>
      <c r="AI768" s="7">
        <v>0</v>
      </c>
    </row>
    <row r="769" spans="1:35">
      <c r="A769" s="5">
        <v>2022</v>
      </c>
      <c r="B769" s="2" t="s">
        <v>754</v>
      </c>
      <c r="C769" s="2" t="s">
        <v>753</v>
      </c>
      <c r="D769" s="2" t="s">
        <v>682</v>
      </c>
      <c r="H769" s="2">
        <v>0</v>
      </c>
      <c r="S769" s="2"/>
      <c r="T769" s="2"/>
      <c r="U769" s="2"/>
      <c r="V769" s="2"/>
      <c r="AB769" s="7"/>
      <c r="AC769" s="7"/>
      <c r="AD769" s="7"/>
      <c r="AE769" s="7"/>
      <c r="AF769" s="7"/>
      <c r="AG769" s="7"/>
      <c r="AH769" s="7"/>
      <c r="AI769" s="7">
        <v>0</v>
      </c>
    </row>
    <row r="770" spans="1:35">
      <c r="A770" s="5">
        <v>2022</v>
      </c>
      <c r="B770" s="2" t="s">
        <v>754</v>
      </c>
      <c r="C770" s="2" t="s">
        <v>737</v>
      </c>
      <c r="D770" s="2" t="s">
        <v>682</v>
      </c>
      <c r="H770" s="2">
        <v>0</v>
      </c>
      <c r="S770" s="2"/>
      <c r="T770" s="2"/>
      <c r="U770" s="2"/>
      <c r="V770" s="2"/>
      <c r="AB770" s="7"/>
      <c r="AC770" s="7"/>
      <c r="AD770" s="7"/>
      <c r="AE770" s="7"/>
      <c r="AF770" s="7"/>
      <c r="AG770" s="7"/>
      <c r="AH770" s="7"/>
      <c r="AI770" s="7">
        <v>0</v>
      </c>
    </row>
    <row r="771" spans="1:35">
      <c r="A771" s="5">
        <v>2022</v>
      </c>
      <c r="B771" s="2" t="s">
        <v>725</v>
      </c>
      <c r="C771" s="2" t="s">
        <v>738</v>
      </c>
      <c r="D771" s="2" t="s">
        <v>682</v>
      </c>
      <c r="H771" s="2">
        <v>0</v>
      </c>
      <c r="S771" s="2"/>
      <c r="T771" s="2"/>
      <c r="U771" s="2"/>
      <c r="V771" s="2"/>
      <c r="AB771" s="7"/>
      <c r="AC771" s="7"/>
      <c r="AD771" s="7"/>
      <c r="AE771" s="7"/>
      <c r="AF771" s="7"/>
      <c r="AG771" s="7"/>
      <c r="AH771" s="7"/>
      <c r="AI771" s="7">
        <v>0</v>
      </c>
    </row>
    <row r="772" spans="1:35">
      <c r="A772" s="5">
        <v>2022</v>
      </c>
      <c r="B772" s="2" t="s">
        <v>725</v>
      </c>
      <c r="C772" s="2" t="s">
        <v>739</v>
      </c>
      <c r="D772" s="2" t="s">
        <v>682</v>
      </c>
      <c r="H772" s="2">
        <v>0</v>
      </c>
      <c r="S772" s="2"/>
      <c r="T772" s="2"/>
      <c r="U772" s="2"/>
      <c r="V772" s="2"/>
      <c r="AB772" s="7"/>
      <c r="AC772" s="7"/>
      <c r="AD772" s="7"/>
      <c r="AE772" s="7"/>
      <c r="AF772" s="7"/>
      <c r="AG772" s="7"/>
      <c r="AH772" s="7"/>
      <c r="AI772" s="7">
        <v>0</v>
      </c>
    </row>
    <row r="773" spans="1:35">
      <c r="A773" s="5">
        <v>2022</v>
      </c>
      <c r="B773" s="2" t="s">
        <v>725</v>
      </c>
      <c r="C773" s="2" t="s">
        <v>740</v>
      </c>
      <c r="D773" s="2" t="s">
        <v>682</v>
      </c>
      <c r="H773" s="2">
        <v>0</v>
      </c>
      <c r="S773" s="2"/>
      <c r="T773" s="2"/>
      <c r="U773" s="2"/>
      <c r="V773" s="2"/>
      <c r="AB773" s="7"/>
      <c r="AC773" s="7"/>
      <c r="AD773" s="7"/>
      <c r="AE773" s="7"/>
      <c r="AF773" s="7"/>
      <c r="AG773" s="7"/>
      <c r="AH773" s="7"/>
      <c r="AI773" s="7">
        <v>0</v>
      </c>
    </row>
    <row r="774" spans="1:35">
      <c r="A774" s="5">
        <v>2022</v>
      </c>
      <c r="B774" s="2" t="s">
        <v>725</v>
      </c>
      <c r="C774" s="2" t="s">
        <v>741</v>
      </c>
      <c r="D774" s="2" t="s">
        <v>682</v>
      </c>
      <c r="H774" s="2">
        <v>0</v>
      </c>
      <c r="S774" s="2"/>
      <c r="T774" s="2"/>
      <c r="U774" s="2"/>
      <c r="V774" s="2"/>
      <c r="AB774" s="7"/>
      <c r="AC774" s="7"/>
      <c r="AD774" s="7"/>
      <c r="AE774" s="7"/>
      <c r="AF774" s="7"/>
      <c r="AG774" s="7"/>
      <c r="AH774" s="7"/>
      <c r="AI774" s="7">
        <v>0</v>
      </c>
    </row>
    <row r="775" spans="1:35">
      <c r="A775" s="5">
        <v>2022</v>
      </c>
      <c r="B775" s="2" t="s">
        <v>725</v>
      </c>
      <c r="C775" s="2" t="s">
        <v>742</v>
      </c>
      <c r="D775" s="2" t="s">
        <v>682</v>
      </c>
      <c r="H775" s="2">
        <v>0</v>
      </c>
      <c r="S775" s="2"/>
      <c r="T775" s="2"/>
      <c r="U775" s="2"/>
      <c r="V775" s="2"/>
      <c r="AB775" s="7"/>
      <c r="AC775" s="7"/>
      <c r="AD775" s="7"/>
      <c r="AE775" s="7"/>
      <c r="AF775" s="7"/>
      <c r="AG775" s="7"/>
      <c r="AH775" s="7"/>
      <c r="AI775" s="7">
        <v>0</v>
      </c>
    </row>
    <row r="776" spans="1:35">
      <c r="A776" s="5">
        <v>2022</v>
      </c>
      <c r="B776" s="2" t="s">
        <v>725</v>
      </c>
      <c r="C776" s="2" t="s">
        <v>743</v>
      </c>
      <c r="D776" s="2" t="s">
        <v>682</v>
      </c>
      <c r="H776" s="2">
        <v>0</v>
      </c>
      <c r="S776" s="2"/>
      <c r="T776" s="2"/>
      <c r="U776" s="2"/>
      <c r="V776" s="2"/>
      <c r="AB776" s="7"/>
      <c r="AC776" s="7"/>
      <c r="AD776" s="7"/>
      <c r="AE776" s="7"/>
      <c r="AF776" s="7"/>
      <c r="AG776" s="7"/>
      <c r="AH776" s="7"/>
      <c r="AI776" s="7">
        <v>0</v>
      </c>
    </row>
    <row r="777" spans="1:35">
      <c r="A777" s="5">
        <v>2022</v>
      </c>
      <c r="B777" s="2" t="s">
        <v>725</v>
      </c>
      <c r="C777" s="2" t="s">
        <v>744</v>
      </c>
      <c r="D777" s="2" t="s">
        <v>682</v>
      </c>
      <c r="H777" s="2">
        <v>0</v>
      </c>
      <c r="S777" s="2"/>
      <c r="T777" s="2"/>
      <c r="U777" s="2"/>
      <c r="V777" s="2"/>
      <c r="AB777" s="7"/>
      <c r="AC777" s="7"/>
      <c r="AD777" s="7"/>
      <c r="AE777" s="7"/>
      <c r="AF777" s="7"/>
      <c r="AG777" s="7"/>
      <c r="AH777" s="7"/>
      <c r="AI777" s="7">
        <v>0</v>
      </c>
    </row>
    <row r="778" spans="1:35">
      <c r="A778" s="5">
        <v>2022</v>
      </c>
      <c r="B778" s="2" t="s">
        <v>755</v>
      </c>
      <c r="C778" s="2" t="s">
        <v>745</v>
      </c>
      <c r="D778" s="2" t="s">
        <v>682</v>
      </c>
      <c r="H778" s="2">
        <v>0</v>
      </c>
      <c r="S778" s="2"/>
      <c r="T778" s="2"/>
      <c r="U778" s="2"/>
      <c r="V778" s="2"/>
      <c r="AB778" s="7"/>
      <c r="AC778" s="7"/>
      <c r="AD778" s="7"/>
      <c r="AE778" s="7"/>
      <c r="AF778" s="7"/>
      <c r="AG778" s="7"/>
      <c r="AH778" s="7"/>
      <c r="AI778" s="7">
        <v>0</v>
      </c>
    </row>
    <row r="779" spans="1:35">
      <c r="A779" s="5">
        <v>2022</v>
      </c>
      <c r="B779" s="2" t="s">
        <v>755</v>
      </c>
      <c r="C779" s="2" t="s">
        <v>746</v>
      </c>
      <c r="D779" s="2" t="s">
        <v>682</v>
      </c>
      <c r="H779" s="2">
        <v>0</v>
      </c>
      <c r="S779" s="2"/>
      <c r="T779" s="2"/>
      <c r="U779" s="2"/>
      <c r="V779" s="2"/>
      <c r="AB779" s="7"/>
      <c r="AC779" s="7"/>
      <c r="AD779" s="7"/>
      <c r="AE779" s="7"/>
      <c r="AF779" s="7"/>
      <c r="AG779" s="7"/>
      <c r="AH779" s="7"/>
      <c r="AI779" s="7">
        <v>0</v>
      </c>
    </row>
    <row r="780" spans="1:35">
      <c r="A780" s="5">
        <v>2022</v>
      </c>
      <c r="B780" s="2" t="s">
        <v>755</v>
      </c>
      <c r="C780" s="2" t="s">
        <v>747</v>
      </c>
      <c r="D780" s="2" t="s">
        <v>682</v>
      </c>
      <c r="H780" s="2">
        <v>0</v>
      </c>
      <c r="S780" s="2"/>
      <c r="T780" s="2"/>
      <c r="U780" s="2"/>
      <c r="V780" s="2"/>
      <c r="AB780" s="7"/>
      <c r="AC780" s="7"/>
      <c r="AD780" s="7"/>
      <c r="AE780" s="7"/>
      <c r="AF780" s="7"/>
      <c r="AG780" s="7"/>
      <c r="AH780" s="7"/>
      <c r="AI780" s="7">
        <v>0</v>
      </c>
    </row>
    <row r="781" spans="1:35">
      <c r="A781" s="5">
        <v>2022</v>
      </c>
      <c r="B781" s="2" t="s">
        <v>755</v>
      </c>
      <c r="C781" s="2" t="s">
        <v>748</v>
      </c>
      <c r="D781" s="2" t="s">
        <v>682</v>
      </c>
      <c r="H781" s="2">
        <v>0</v>
      </c>
      <c r="S781" s="2"/>
      <c r="T781" s="2"/>
      <c r="U781" s="2"/>
      <c r="V781" s="2"/>
      <c r="AB781" s="7"/>
      <c r="AC781" s="7"/>
      <c r="AD781" s="7"/>
      <c r="AE781" s="7"/>
      <c r="AF781" s="7"/>
      <c r="AG781" s="7"/>
      <c r="AH781" s="7"/>
      <c r="AI781" s="7">
        <v>0</v>
      </c>
    </row>
    <row r="782" spans="1:35">
      <c r="A782" s="5">
        <v>2022</v>
      </c>
      <c r="B782" s="2" t="s">
        <v>755</v>
      </c>
      <c r="C782" s="2" t="s">
        <v>749</v>
      </c>
      <c r="D782" s="2" t="s">
        <v>682</v>
      </c>
      <c r="H782" s="2">
        <v>0</v>
      </c>
      <c r="S782" s="2"/>
      <c r="T782" s="2"/>
      <c r="U782" s="2"/>
      <c r="V782" s="2"/>
      <c r="AB782" s="7"/>
      <c r="AC782" s="7"/>
      <c r="AD782" s="7"/>
      <c r="AE782" s="7"/>
      <c r="AF782" s="7"/>
      <c r="AG782" s="7"/>
      <c r="AH782" s="7"/>
      <c r="AI782" s="7">
        <v>0</v>
      </c>
    </row>
    <row r="783" spans="1:35">
      <c r="A783" s="5">
        <v>2022</v>
      </c>
      <c r="B783" s="2" t="s">
        <v>755</v>
      </c>
      <c r="C783" s="2" t="s">
        <v>750</v>
      </c>
      <c r="D783" s="2" t="s">
        <v>682</v>
      </c>
      <c r="H783" s="2">
        <v>0</v>
      </c>
      <c r="S783" s="2"/>
      <c r="T783" s="2"/>
      <c r="U783" s="2"/>
      <c r="V783" s="2"/>
      <c r="AB783" s="7"/>
      <c r="AC783" s="7"/>
      <c r="AD783" s="7"/>
      <c r="AE783" s="7"/>
      <c r="AF783" s="7"/>
      <c r="AG783" s="7"/>
      <c r="AH783" s="7"/>
      <c r="AI783" s="7">
        <v>0</v>
      </c>
    </row>
    <row r="784" spans="1:35">
      <c r="A784" s="5">
        <v>2022</v>
      </c>
      <c r="B784" s="2" t="s">
        <v>755</v>
      </c>
      <c r="C784" s="2" t="s">
        <v>751</v>
      </c>
      <c r="D784" s="2" t="s">
        <v>682</v>
      </c>
      <c r="H784" s="2">
        <v>0</v>
      </c>
      <c r="S784" s="2"/>
      <c r="T784" s="2"/>
      <c r="U784" s="2"/>
      <c r="V784" s="2"/>
      <c r="AB784" s="7"/>
      <c r="AC784" s="7"/>
      <c r="AD784" s="7"/>
      <c r="AE784" s="7"/>
      <c r="AF784" s="7"/>
      <c r="AG784" s="7"/>
      <c r="AH784" s="7"/>
      <c r="AI784" s="7">
        <v>0</v>
      </c>
    </row>
    <row r="785" spans="1:35">
      <c r="A785" s="5">
        <v>2022</v>
      </c>
      <c r="B785" s="2" t="s">
        <v>724</v>
      </c>
      <c r="C785" s="2" t="s">
        <v>726</v>
      </c>
      <c r="D785" s="2" t="s">
        <v>674</v>
      </c>
      <c r="E785" s="2">
        <v>47250475</v>
      </c>
      <c r="H785" s="2">
        <v>37806763</v>
      </c>
      <c r="S785" s="2"/>
      <c r="T785" s="2"/>
      <c r="U785" s="2"/>
      <c r="V785" s="2"/>
      <c r="AB785" s="7"/>
      <c r="AC785" s="7"/>
      <c r="AD785" s="7"/>
      <c r="AE785" s="7"/>
      <c r="AF785" s="7"/>
      <c r="AG785" s="7"/>
      <c r="AH785" s="7"/>
      <c r="AI785" s="7">
        <v>0</v>
      </c>
    </row>
    <row r="786" spans="1:35">
      <c r="A786" s="5">
        <v>2022</v>
      </c>
      <c r="B786" s="2" t="s">
        <v>724</v>
      </c>
      <c r="C786" s="2" t="s">
        <v>727</v>
      </c>
      <c r="D786" s="2" t="s">
        <v>674</v>
      </c>
      <c r="E786" s="2">
        <v>14125716</v>
      </c>
      <c r="H786" s="2">
        <v>35570803</v>
      </c>
      <c r="S786" s="2"/>
      <c r="T786" s="2"/>
      <c r="U786" s="2"/>
      <c r="V786" s="2"/>
      <c r="AB786" s="7"/>
      <c r="AC786" s="7"/>
      <c r="AD786" s="7"/>
      <c r="AE786" s="7"/>
      <c r="AF786" s="7"/>
      <c r="AG786" s="7"/>
      <c r="AH786" s="7"/>
      <c r="AI786" s="7">
        <v>0</v>
      </c>
    </row>
    <row r="787" spans="1:35">
      <c r="A787" s="5">
        <v>2022</v>
      </c>
      <c r="B787" s="2" t="s">
        <v>724</v>
      </c>
      <c r="C787" s="2" t="s">
        <v>728</v>
      </c>
      <c r="D787" s="2" t="s">
        <v>674</v>
      </c>
      <c r="E787" s="2">
        <v>150287783</v>
      </c>
      <c r="H787" s="2">
        <v>20535116</v>
      </c>
      <c r="S787" s="2"/>
      <c r="T787" s="2"/>
      <c r="U787" s="2"/>
      <c r="V787" s="2"/>
      <c r="AB787" s="7"/>
      <c r="AC787" s="7"/>
      <c r="AD787" s="7"/>
      <c r="AE787" s="7"/>
      <c r="AF787" s="7"/>
      <c r="AG787" s="7"/>
      <c r="AH787" s="7"/>
      <c r="AI787" s="7">
        <v>0</v>
      </c>
    </row>
    <row r="788" spans="1:35">
      <c r="A788" s="5">
        <v>2022</v>
      </c>
      <c r="B788" s="2" t="s">
        <v>724</v>
      </c>
      <c r="C788" s="2" t="s">
        <v>729</v>
      </c>
      <c r="D788" s="2" t="s">
        <v>674</v>
      </c>
      <c r="E788" s="2">
        <v>77338847</v>
      </c>
      <c r="H788" s="2">
        <v>42509482</v>
      </c>
      <c r="S788" s="2"/>
      <c r="T788" s="2"/>
      <c r="U788" s="2"/>
      <c r="V788" s="2"/>
      <c r="AB788" s="7"/>
      <c r="AC788" s="7"/>
      <c r="AD788" s="7"/>
      <c r="AE788" s="7"/>
      <c r="AF788" s="7"/>
      <c r="AG788" s="7"/>
      <c r="AH788" s="7"/>
      <c r="AI788" s="7">
        <v>0</v>
      </c>
    </row>
    <row r="789" spans="1:35">
      <c r="A789" s="5">
        <v>2022</v>
      </c>
      <c r="B789" s="2" t="s">
        <v>724</v>
      </c>
      <c r="C789" s="2" t="s">
        <v>730</v>
      </c>
      <c r="D789" s="2" t="s">
        <v>674</v>
      </c>
      <c r="E789" s="2">
        <v>86670644</v>
      </c>
      <c r="H789" s="2">
        <v>19474447</v>
      </c>
      <c r="S789" s="2"/>
      <c r="T789" s="2"/>
      <c r="U789" s="2"/>
      <c r="V789" s="2"/>
      <c r="AB789" s="7"/>
      <c r="AC789" s="7"/>
      <c r="AD789" s="7"/>
      <c r="AE789" s="7"/>
      <c r="AF789" s="7"/>
      <c r="AG789" s="7"/>
      <c r="AH789" s="7"/>
      <c r="AI789" s="7">
        <v>0</v>
      </c>
    </row>
    <row r="790" spans="1:35">
      <c r="A790" s="5">
        <v>2022</v>
      </c>
      <c r="B790" s="2" t="s">
        <v>724</v>
      </c>
      <c r="C790" s="2" t="s">
        <v>731</v>
      </c>
      <c r="D790" s="2" t="s">
        <v>674</v>
      </c>
      <c r="E790" s="2">
        <v>21382542</v>
      </c>
      <c r="H790" s="2">
        <v>39898327</v>
      </c>
      <c r="S790" s="2"/>
      <c r="T790" s="2"/>
      <c r="U790" s="2"/>
      <c r="V790" s="2"/>
      <c r="AB790" s="7"/>
      <c r="AC790" s="7"/>
      <c r="AD790" s="7"/>
      <c r="AE790" s="7"/>
      <c r="AF790" s="7"/>
      <c r="AG790" s="7"/>
      <c r="AH790" s="7"/>
      <c r="AI790" s="7">
        <v>0</v>
      </c>
    </row>
    <row r="791" spans="1:35">
      <c r="A791" s="5">
        <v>2022</v>
      </c>
      <c r="B791" s="2" t="s">
        <v>724</v>
      </c>
      <c r="C791" s="2" t="s">
        <v>732</v>
      </c>
      <c r="D791" s="2" t="s">
        <v>674</v>
      </c>
      <c r="E791" s="2">
        <v>24275113</v>
      </c>
      <c r="H791" s="2">
        <v>24846425</v>
      </c>
      <c r="S791" s="2"/>
      <c r="T791" s="2"/>
      <c r="U791" s="2"/>
      <c r="V791" s="2"/>
      <c r="AB791" s="7"/>
      <c r="AC791" s="7"/>
      <c r="AD791" s="7"/>
      <c r="AE791" s="7"/>
      <c r="AF791" s="7"/>
      <c r="AG791" s="7"/>
      <c r="AH791" s="7"/>
      <c r="AI791" s="7">
        <v>0</v>
      </c>
    </row>
    <row r="792" spans="1:35">
      <c r="A792" s="5">
        <v>2022</v>
      </c>
      <c r="B792" s="2" t="s">
        <v>724</v>
      </c>
      <c r="C792" s="2" t="s">
        <v>733</v>
      </c>
      <c r="D792" s="2" t="s">
        <v>674</v>
      </c>
      <c r="E792" s="2">
        <v>44024465</v>
      </c>
      <c r="H792" s="2">
        <v>23440936</v>
      </c>
      <c r="S792" s="2"/>
      <c r="T792" s="2"/>
      <c r="U792" s="2"/>
      <c r="V792" s="2"/>
      <c r="AB792" s="7"/>
      <c r="AC792" s="7"/>
      <c r="AD792" s="7"/>
      <c r="AE792" s="7"/>
      <c r="AF792" s="7"/>
      <c r="AG792" s="7"/>
      <c r="AH792" s="7"/>
      <c r="AI792" s="7">
        <v>0</v>
      </c>
    </row>
    <row r="793" spans="1:35">
      <c r="A793" s="5">
        <v>2022</v>
      </c>
      <c r="B793" s="2" t="s">
        <v>754</v>
      </c>
      <c r="C793" s="2" t="s">
        <v>752</v>
      </c>
      <c r="D793" s="2" t="s">
        <v>674</v>
      </c>
      <c r="E793" s="2">
        <v>61415387</v>
      </c>
      <c r="H793" s="2">
        <v>19324157</v>
      </c>
      <c r="S793" s="2"/>
      <c r="T793" s="2"/>
      <c r="U793" s="2"/>
      <c r="V793" s="2"/>
      <c r="AB793" s="7"/>
      <c r="AC793" s="7"/>
      <c r="AD793" s="7"/>
      <c r="AE793" s="7"/>
      <c r="AF793" s="7"/>
      <c r="AG793" s="7"/>
      <c r="AH793" s="7"/>
      <c r="AI793" s="7">
        <v>0</v>
      </c>
    </row>
    <row r="794" spans="1:35">
      <c r="A794" s="5">
        <v>2022</v>
      </c>
      <c r="B794" s="2" t="s">
        <v>754</v>
      </c>
      <c r="C794" s="2" t="s">
        <v>549</v>
      </c>
      <c r="D794" s="2" t="s">
        <v>674</v>
      </c>
      <c r="E794" s="2">
        <v>16903432</v>
      </c>
      <c r="H794" s="2">
        <v>11947346</v>
      </c>
      <c r="S794" s="2"/>
      <c r="T794" s="2"/>
      <c r="U794" s="2"/>
      <c r="V794" s="2"/>
      <c r="AB794" s="7"/>
      <c r="AC794" s="7"/>
      <c r="AD794" s="7"/>
      <c r="AE794" s="7"/>
      <c r="AF794" s="7"/>
      <c r="AG794" s="7"/>
      <c r="AH794" s="7"/>
      <c r="AI794" s="7">
        <v>0</v>
      </c>
    </row>
    <row r="795" spans="1:35">
      <c r="A795" s="5">
        <v>2022</v>
      </c>
      <c r="B795" s="2" t="s">
        <v>754</v>
      </c>
      <c r="C795" s="2" t="s">
        <v>734</v>
      </c>
      <c r="D795" s="2" t="s">
        <v>674</v>
      </c>
      <c r="E795" s="2">
        <v>5775481</v>
      </c>
      <c r="H795" s="2">
        <v>23394752</v>
      </c>
      <c r="S795" s="2"/>
      <c r="T795" s="2"/>
      <c r="U795" s="2"/>
      <c r="V795" s="2"/>
      <c r="AB795" s="7"/>
      <c r="AC795" s="7"/>
      <c r="AD795" s="7"/>
      <c r="AE795" s="7"/>
      <c r="AF795" s="7"/>
      <c r="AG795" s="7"/>
      <c r="AH795" s="7"/>
      <c r="AI795" s="7">
        <v>0</v>
      </c>
    </row>
    <row r="796" spans="1:35">
      <c r="A796" s="5">
        <v>2022</v>
      </c>
      <c r="B796" s="2" t="s">
        <v>754</v>
      </c>
      <c r="C796" s="2" t="s">
        <v>735</v>
      </c>
      <c r="D796" s="2" t="s">
        <v>674</v>
      </c>
      <c r="E796" s="2">
        <v>9432476</v>
      </c>
      <c r="H796" s="2">
        <v>13773884</v>
      </c>
      <c r="S796" s="2"/>
      <c r="T796" s="2"/>
      <c r="U796" s="2"/>
      <c r="V796" s="2"/>
      <c r="AB796" s="7"/>
      <c r="AC796" s="7"/>
      <c r="AD796" s="7"/>
      <c r="AE796" s="7"/>
      <c r="AF796" s="7"/>
      <c r="AG796" s="7"/>
      <c r="AH796" s="7"/>
      <c r="AI796" s="7">
        <v>0</v>
      </c>
    </row>
    <row r="797" spans="1:35">
      <c r="A797" s="5">
        <v>2022</v>
      </c>
      <c r="B797" s="2" t="s">
        <v>754</v>
      </c>
      <c r="C797" s="2" t="s">
        <v>736</v>
      </c>
      <c r="D797" s="2" t="s">
        <v>674</v>
      </c>
      <c r="E797" s="2">
        <v>12124244</v>
      </c>
      <c r="H797" s="2">
        <v>46471672</v>
      </c>
      <c r="S797" s="2"/>
      <c r="T797" s="2"/>
      <c r="U797" s="2"/>
      <c r="V797" s="2"/>
      <c r="AB797" s="7"/>
      <c r="AC797" s="7"/>
      <c r="AD797" s="7"/>
      <c r="AE797" s="7"/>
      <c r="AF797" s="7"/>
      <c r="AG797" s="7"/>
      <c r="AH797" s="7"/>
      <c r="AI797" s="7">
        <v>0</v>
      </c>
    </row>
    <row r="798" spans="1:35">
      <c r="A798" s="5">
        <v>2022</v>
      </c>
      <c r="B798" s="2" t="s">
        <v>754</v>
      </c>
      <c r="C798" s="2" t="s">
        <v>753</v>
      </c>
      <c r="D798" s="2" t="s">
        <v>674</v>
      </c>
      <c r="E798" s="2">
        <v>58301436</v>
      </c>
      <c r="H798" s="2">
        <v>39518566</v>
      </c>
      <c r="S798" s="2"/>
      <c r="T798" s="2"/>
      <c r="U798" s="2"/>
      <c r="V798" s="2"/>
      <c r="AB798" s="7"/>
      <c r="AC798" s="7"/>
      <c r="AD798" s="7"/>
      <c r="AE798" s="7"/>
      <c r="AF798" s="7"/>
      <c r="AG798" s="7"/>
      <c r="AH798" s="7"/>
      <c r="AI798" s="7">
        <v>0</v>
      </c>
    </row>
    <row r="799" spans="1:35">
      <c r="A799" s="5">
        <v>2022</v>
      </c>
      <c r="B799" s="2" t="s">
        <v>754</v>
      </c>
      <c r="C799" s="2" t="s">
        <v>737</v>
      </c>
      <c r="D799" s="2" t="s">
        <v>674</v>
      </c>
      <c r="E799" s="2">
        <v>64603984</v>
      </c>
      <c r="H799" s="2">
        <v>35142398</v>
      </c>
      <c r="S799" s="2"/>
      <c r="T799" s="2"/>
      <c r="U799" s="2"/>
      <c r="V799" s="2"/>
      <c r="AB799" s="7"/>
      <c r="AC799" s="7"/>
      <c r="AD799" s="7"/>
      <c r="AE799" s="7"/>
      <c r="AF799" s="7"/>
      <c r="AG799" s="7"/>
      <c r="AH799" s="7"/>
      <c r="AI799" s="7">
        <v>0</v>
      </c>
    </row>
    <row r="800" spans="1:35">
      <c r="A800" s="5">
        <v>2022</v>
      </c>
      <c r="B800" s="2" t="s">
        <v>725</v>
      </c>
      <c r="C800" s="2" t="s">
        <v>738</v>
      </c>
      <c r="D800" s="2" t="s">
        <v>674</v>
      </c>
      <c r="E800" s="2">
        <v>17801402</v>
      </c>
      <c r="H800" s="2">
        <v>23627977</v>
      </c>
      <c r="S800" s="2"/>
      <c r="T800" s="2"/>
      <c r="U800" s="2"/>
      <c r="V800" s="2"/>
      <c r="AB800" s="7"/>
      <c r="AC800" s="7"/>
      <c r="AD800" s="7"/>
      <c r="AE800" s="7"/>
      <c r="AF800" s="7"/>
      <c r="AG800" s="7"/>
      <c r="AH800" s="7"/>
      <c r="AI800" s="7">
        <v>0</v>
      </c>
    </row>
    <row r="801" spans="1:35">
      <c r="A801" s="5">
        <v>2022</v>
      </c>
      <c r="B801" s="2" t="s">
        <v>725</v>
      </c>
      <c r="C801" s="2" t="s">
        <v>739</v>
      </c>
      <c r="D801" s="2" t="s">
        <v>674</v>
      </c>
      <c r="E801" s="2">
        <v>107317811</v>
      </c>
      <c r="H801" s="2">
        <v>23211253</v>
      </c>
      <c r="S801" s="2"/>
      <c r="T801" s="2"/>
      <c r="U801" s="2"/>
      <c r="V801" s="2"/>
      <c r="AB801" s="7"/>
      <c r="AC801" s="7"/>
      <c r="AD801" s="7"/>
      <c r="AE801" s="7"/>
      <c r="AF801" s="7"/>
      <c r="AG801" s="7"/>
      <c r="AH801" s="7"/>
      <c r="AI801" s="7">
        <v>0</v>
      </c>
    </row>
    <row r="802" spans="1:35">
      <c r="A802" s="5">
        <v>2022</v>
      </c>
      <c r="B802" s="2" t="s">
        <v>725</v>
      </c>
      <c r="C802" s="2" t="s">
        <v>740</v>
      </c>
      <c r="D802" s="2" t="s">
        <v>674</v>
      </c>
      <c r="E802" s="2">
        <v>44438307</v>
      </c>
      <c r="H802" s="2">
        <v>32489577</v>
      </c>
      <c r="S802" s="2"/>
      <c r="T802" s="2"/>
      <c r="U802" s="2"/>
      <c r="V802" s="2"/>
      <c r="AB802" s="7"/>
      <c r="AC802" s="7"/>
      <c r="AD802" s="7"/>
      <c r="AE802" s="7"/>
      <c r="AF802" s="7"/>
      <c r="AG802" s="7"/>
      <c r="AH802" s="7"/>
      <c r="AI802" s="7">
        <v>0</v>
      </c>
    </row>
    <row r="803" spans="1:35">
      <c r="A803" s="5">
        <v>2022</v>
      </c>
      <c r="B803" s="2" t="s">
        <v>725</v>
      </c>
      <c r="C803" s="2" t="s">
        <v>741</v>
      </c>
      <c r="D803" s="2" t="s">
        <v>674</v>
      </c>
      <c r="E803" s="2">
        <v>26474907</v>
      </c>
      <c r="H803" s="2">
        <v>16314724</v>
      </c>
      <c r="S803" s="2"/>
      <c r="T803" s="2"/>
      <c r="U803" s="2"/>
      <c r="V803" s="2"/>
      <c r="AB803" s="7"/>
      <c r="AC803" s="7"/>
      <c r="AD803" s="7"/>
      <c r="AE803" s="7"/>
      <c r="AF803" s="7"/>
      <c r="AG803" s="7"/>
      <c r="AH803" s="7"/>
      <c r="AI803" s="7">
        <v>0</v>
      </c>
    </row>
    <row r="804" spans="1:35">
      <c r="A804" s="5">
        <v>2022</v>
      </c>
      <c r="B804" s="2" t="s">
        <v>725</v>
      </c>
      <c r="C804" s="2" t="s">
        <v>742</v>
      </c>
      <c r="D804" s="2" t="s">
        <v>674</v>
      </c>
      <c r="E804" s="2">
        <v>9867847</v>
      </c>
      <c r="H804" s="2">
        <v>4898943</v>
      </c>
      <c r="S804" s="2"/>
      <c r="T804" s="2"/>
      <c r="U804" s="2"/>
      <c r="V804" s="2"/>
      <c r="AB804" s="7"/>
      <c r="AC804" s="7"/>
      <c r="AD804" s="7"/>
      <c r="AE804" s="7"/>
      <c r="AF804" s="7"/>
      <c r="AG804" s="7"/>
      <c r="AH804" s="7"/>
      <c r="AI804" s="7">
        <v>0</v>
      </c>
    </row>
    <row r="805" spans="1:35">
      <c r="A805" s="5">
        <v>2022</v>
      </c>
      <c r="B805" s="2" t="s">
        <v>725</v>
      </c>
      <c r="C805" s="2" t="s">
        <v>743</v>
      </c>
      <c r="D805" s="2" t="s">
        <v>674</v>
      </c>
      <c r="E805" s="2">
        <v>6128785</v>
      </c>
      <c r="H805" s="2">
        <v>13104915</v>
      </c>
      <c r="S805" s="2"/>
      <c r="T805" s="2"/>
      <c r="U805" s="2"/>
      <c r="V805" s="2"/>
      <c r="AB805" s="7"/>
      <c r="AC805" s="7"/>
      <c r="AD805" s="7"/>
      <c r="AE805" s="7"/>
      <c r="AF805" s="7"/>
      <c r="AG805" s="7"/>
      <c r="AH805" s="7"/>
      <c r="AI805" s="7">
        <v>0</v>
      </c>
    </row>
    <row r="806" spans="1:35">
      <c r="A806" s="5">
        <v>2022</v>
      </c>
      <c r="B806" s="2" t="s">
        <v>725</v>
      </c>
      <c r="C806" s="2" t="s">
        <v>744</v>
      </c>
      <c r="D806" s="2" t="s">
        <v>674</v>
      </c>
      <c r="E806" s="2">
        <v>11373831</v>
      </c>
      <c r="H806" s="2">
        <v>13227665</v>
      </c>
      <c r="S806" s="2"/>
      <c r="T806" s="2"/>
      <c r="U806" s="2"/>
      <c r="V806" s="2"/>
      <c r="AB806" s="7"/>
      <c r="AC806" s="7"/>
      <c r="AD806" s="7"/>
      <c r="AE806" s="7"/>
      <c r="AF806" s="7"/>
      <c r="AG806" s="7"/>
      <c r="AH806" s="7"/>
      <c r="AI806" s="7">
        <v>0</v>
      </c>
    </row>
    <row r="807" spans="1:35">
      <c r="A807" s="5">
        <v>2022</v>
      </c>
      <c r="B807" s="2" t="s">
        <v>755</v>
      </c>
      <c r="C807" s="2" t="s">
        <v>745</v>
      </c>
      <c r="D807" s="2" t="s">
        <v>674</v>
      </c>
      <c r="E807" s="2">
        <v>41772257</v>
      </c>
      <c r="H807" s="2">
        <v>12618212</v>
      </c>
      <c r="S807" s="2"/>
      <c r="T807" s="2"/>
      <c r="U807" s="2"/>
      <c r="V807" s="2"/>
      <c r="AB807" s="7"/>
      <c r="AC807" s="7"/>
      <c r="AD807" s="7"/>
      <c r="AE807" s="7"/>
      <c r="AF807" s="7"/>
      <c r="AG807" s="7"/>
      <c r="AH807" s="7"/>
      <c r="AI807" s="7">
        <v>0</v>
      </c>
    </row>
    <row r="808" spans="1:35">
      <c r="A808" s="5">
        <v>2022</v>
      </c>
      <c r="B808" s="2" t="s">
        <v>755</v>
      </c>
      <c r="C808" s="2" t="s">
        <v>746</v>
      </c>
      <c r="D808" s="2" t="s">
        <v>674</v>
      </c>
      <c r="E808" s="2">
        <v>166837573</v>
      </c>
      <c r="H808" s="2">
        <v>20107680</v>
      </c>
      <c r="S808" s="2"/>
      <c r="T808" s="2"/>
      <c r="U808" s="2"/>
      <c r="V808" s="2"/>
      <c r="AB808" s="7"/>
      <c r="AC808" s="7"/>
      <c r="AD808" s="7"/>
      <c r="AE808" s="7"/>
      <c r="AF808" s="7"/>
      <c r="AG808" s="7"/>
      <c r="AH808" s="7"/>
      <c r="AI808" s="7">
        <v>0</v>
      </c>
    </row>
    <row r="809" spans="1:35">
      <c r="A809" s="5">
        <v>2022</v>
      </c>
      <c r="B809" s="2" t="s">
        <v>755</v>
      </c>
      <c r="C809" s="2" t="s">
        <v>747</v>
      </c>
      <c r="D809" s="2" t="s">
        <v>674</v>
      </c>
      <c r="E809" s="2">
        <v>104577592</v>
      </c>
      <c r="H809" s="2">
        <v>11155895</v>
      </c>
      <c r="S809" s="2"/>
      <c r="T809" s="2"/>
      <c r="U809" s="2"/>
      <c r="V809" s="2"/>
      <c r="AB809" s="7"/>
      <c r="AC809" s="7"/>
      <c r="AD809" s="7"/>
      <c r="AE809" s="7"/>
      <c r="AF809" s="7"/>
      <c r="AG809" s="7"/>
      <c r="AH809" s="7"/>
      <c r="AI809" s="7">
        <v>0</v>
      </c>
    </row>
    <row r="810" spans="1:35">
      <c r="A810" s="5">
        <v>2022</v>
      </c>
      <c r="B810" s="2" t="s">
        <v>755</v>
      </c>
      <c r="C810" s="2" t="s">
        <v>748</v>
      </c>
      <c r="D810" s="2" t="s">
        <v>674</v>
      </c>
      <c r="E810" s="2">
        <v>13764128</v>
      </c>
      <c r="H810" s="2">
        <v>13459331</v>
      </c>
      <c r="S810" s="2"/>
      <c r="T810" s="2"/>
      <c r="U810" s="2"/>
      <c r="V810" s="2"/>
      <c r="AB810" s="7"/>
      <c r="AC810" s="7"/>
      <c r="AD810" s="7"/>
      <c r="AE810" s="7"/>
      <c r="AF810" s="7"/>
      <c r="AG810" s="7"/>
      <c r="AH810" s="7"/>
      <c r="AI810" s="7">
        <v>0</v>
      </c>
    </row>
    <row r="811" spans="1:35">
      <c r="A811" s="5">
        <v>2022</v>
      </c>
      <c r="B811" s="2" t="s">
        <v>755</v>
      </c>
      <c r="C811" s="2" t="s">
        <v>749</v>
      </c>
      <c r="D811" s="2" t="s">
        <v>674</v>
      </c>
      <c r="E811" s="2">
        <v>177548368</v>
      </c>
      <c r="H811" s="2">
        <v>12888540</v>
      </c>
      <c r="S811" s="2"/>
      <c r="T811" s="2"/>
      <c r="U811" s="2"/>
      <c r="V811" s="2"/>
      <c r="AB811" s="7"/>
      <c r="AC811" s="7"/>
      <c r="AD811" s="7"/>
      <c r="AE811" s="7"/>
      <c r="AF811" s="7"/>
      <c r="AG811" s="7"/>
      <c r="AH811" s="7"/>
      <c r="AI811" s="7">
        <v>0</v>
      </c>
    </row>
    <row r="812" spans="1:35">
      <c r="A812" s="5">
        <v>2022</v>
      </c>
      <c r="B812" s="2" t="s">
        <v>755</v>
      </c>
      <c r="C812" s="2" t="s">
        <v>750</v>
      </c>
      <c r="D812" s="2" t="s">
        <v>674</v>
      </c>
      <c r="E812" s="2">
        <v>3819197</v>
      </c>
      <c r="H812" s="2">
        <v>7506723</v>
      </c>
      <c r="S812" s="2"/>
      <c r="T812" s="2"/>
      <c r="U812" s="2"/>
      <c r="V812" s="2"/>
      <c r="AB812" s="7"/>
      <c r="AC812" s="7"/>
      <c r="AD812" s="7"/>
      <c r="AE812" s="7"/>
      <c r="AF812" s="7"/>
      <c r="AG812" s="7"/>
      <c r="AH812" s="7"/>
      <c r="AI812" s="7">
        <v>0</v>
      </c>
    </row>
    <row r="813" spans="1:35">
      <c r="A813" s="5">
        <v>2022</v>
      </c>
      <c r="B813" s="2" t="s">
        <v>755</v>
      </c>
      <c r="C813" s="2" t="s">
        <v>751</v>
      </c>
      <c r="D813" s="2" t="s">
        <v>674</v>
      </c>
      <c r="E813" s="2">
        <v>86673072</v>
      </c>
      <c r="H813" s="2">
        <v>14439019</v>
      </c>
      <c r="S813" s="2"/>
      <c r="T813" s="2"/>
      <c r="U813" s="2"/>
      <c r="V813" s="2"/>
      <c r="AB813" s="7"/>
      <c r="AC813" s="7"/>
      <c r="AD813" s="7"/>
      <c r="AE813" s="7"/>
      <c r="AF813" s="7"/>
      <c r="AG813" s="7"/>
      <c r="AH813" s="7"/>
      <c r="AI813" s="7">
        <v>0</v>
      </c>
    </row>
    <row r="814" spans="1:35">
      <c r="A814" s="5">
        <v>2022</v>
      </c>
      <c r="B814" s="2" t="s">
        <v>724</v>
      </c>
      <c r="C814" s="2" t="s">
        <v>726</v>
      </c>
      <c r="D814" s="2" t="s">
        <v>680</v>
      </c>
      <c r="F814" s="2">
        <v>23811919</v>
      </c>
      <c r="H814" s="2">
        <v>1384066</v>
      </c>
      <c r="S814" s="2"/>
      <c r="T814" s="2"/>
      <c r="U814" s="2"/>
      <c r="V814" s="2"/>
      <c r="AB814" s="7"/>
      <c r="AC814" s="7"/>
      <c r="AD814" s="7"/>
      <c r="AE814" s="7"/>
      <c r="AF814" s="7"/>
      <c r="AG814" s="7"/>
      <c r="AH814" s="7"/>
      <c r="AI814" s="7">
        <v>0</v>
      </c>
    </row>
    <row r="815" spans="1:35">
      <c r="A815" s="5">
        <v>2022</v>
      </c>
      <c r="B815" s="2" t="s">
        <v>724</v>
      </c>
      <c r="C815" s="2" t="s">
        <v>727</v>
      </c>
      <c r="D815" s="2" t="s">
        <v>680</v>
      </c>
      <c r="F815" s="2">
        <v>1780000</v>
      </c>
      <c r="H815" s="2">
        <v>1213566</v>
      </c>
      <c r="S815" s="2"/>
      <c r="T815" s="2"/>
      <c r="U815" s="2"/>
      <c r="V815" s="2"/>
      <c r="AB815" s="7"/>
      <c r="AC815" s="7"/>
      <c r="AD815" s="7"/>
      <c r="AE815" s="7"/>
      <c r="AF815" s="7"/>
      <c r="AG815" s="7"/>
      <c r="AH815" s="7"/>
      <c r="AI815" s="7">
        <v>0</v>
      </c>
    </row>
    <row r="816" spans="1:35">
      <c r="A816" s="5">
        <v>2022</v>
      </c>
      <c r="B816" s="2" t="s">
        <v>724</v>
      </c>
      <c r="C816" s="2" t="s">
        <v>728</v>
      </c>
      <c r="D816" s="2" t="s">
        <v>680</v>
      </c>
      <c r="F816" s="2">
        <v>0</v>
      </c>
      <c r="H816" s="2">
        <v>0</v>
      </c>
      <c r="S816" s="2"/>
      <c r="T816" s="2"/>
      <c r="U816" s="2"/>
      <c r="V816" s="2"/>
      <c r="AB816" s="7"/>
      <c r="AC816" s="7"/>
      <c r="AD816" s="7"/>
      <c r="AE816" s="7"/>
      <c r="AF816" s="7"/>
      <c r="AG816" s="7"/>
      <c r="AH816" s="7"/>
      <c r="AI816" s="7">
        <v>0</v>
      </c>
    </row>
    <row r="817" spans="1:35">
      <c r="A817" s="5">
        <v>2022</v>
      </c>
      <c r="B817" s="2" t="s">
        <v>724</v>
      </c>
      <c r="C817" s="2" t="s">
        <v>729</v>
      </c>
      <c r="D817" s="2" t="s">
        <v>680</v>
      </c>
      <c r="F817" s="2">
        <v>0</v>
      </c>
      <c r="H817" s="2">
        <v>867690</v>
      </c>
      <c r="S817" s="2"/>
      <c r="T817" s="2"/>
      <c r="U817" s="2"/>
      <c r="V817" s="2"/>
      <c r="AB817" s="7"/>
      <c r="AC817" s="7"/>
      <c r="AD817" s="7"/>
      <c r="AE817" s="7"/>
      <c r="AF817" s="7"/>
      <c r="AG817" s="7"/>
      <c r="AH817" s="7"/>
      <c r="AI817" s="7">
        <v>0</v>
      </c>
    </row>
    <row r="818" spans="1:35">
      <c r="A818" s="5">
        <v>2022</v>
      </c>
      <c r="B818" s="2" t="s">
        <v>724</v>
      </c>
      <c r="C818" s="2" t="s">
        <v>730</v>
      </c>
      <c r="D818" s="2" t="s">
        <v>680</v>
      </c>
      <c r="F818" s="2">
        <v>0</v>
      </c>
      <c r="H818" s="2">
        <v>867690</v>
      </c>
      <c r="S818" s="2"/>
      <c r="T818" s="2"/>
      <c r="U818" s="2"/>
      <c r="V818" s="2"/>
      <c r="AB818" s="7"/>
      <c r="AC818" s="7"/>
      <c r="AD818" s="7"/>
      <c r="AE818" s="7"/>
      <c r="AF818" s="7"/>
      <c r="AG818" s="7"/>
      <c r="AH818" s="7"/>
      <c r="AI818" s="7">
        <v>0</v>
      </c>
    </row>
    <row r="819" spans="1:35">
      <c r="A819" s="5">
        <v>2022</v>
      </c>
      <c r="B819" s="2" t="s">
        <v>724</v>
      </c>
      <c r="C819" s="2" t="s">
        <v>731</v>
      </c>
      <c r="D819" s="2" t="s">
        <v>680</v>
      </c>
      <c r="F819" s="2">
        <v>0</v>
      </c>
      <c r="H819" s="2">
        <v>0</v>
      </c>
      <c r="S819" s="2"/>
      <c r="T819" s="2"/>
      <c r="U819" s="2"/>
      <c r="V819" s="2"/>
      <c r="AB819" s="7"/>
      <c r="AC819" s="7"/>
      <c r="AD819" s="7"/>
      <c r="AE819" s="7"/>
      <c r="AF819" s="7"/>
      <c r="AG819" s="7"/>
      <c r="AH819" s="7"/>
      <c r="AI819" s="7">
        <v>0</v>
      </c>
    </row>
    <row r="820" spans="1:35">
      <c r="A820" s="5">
        <v>2022</v>
      </c>
      <c r="B820" s="2" t="s">
        <v>724</v>
      </c>
      <c r="C820" s="2" t="s">
        <v>732</v>
      </c>
      <c r="D820" s="2" t="s">
        <v>680</v>
      </c>
      <c r="F820" s="2">
        <v>0</v>
      </c>
      <c r="H820" s="2">
        <v>0</v>
      </c>
      <c r="S820" s="2"/>
      <c r="T820" s="2"/>
      <c r="U820" s="2"/>
      <c r="V820" s="2"/>
      <c r="AB820" s="7"/>
      <c r="AC820" s="7"/>
      <c r="AD820" s="7"/>
      <c r="AE820" s="7"/>
      <c r="AF820" s="7"/>
      <c r="AG820" s="7"/>
      <c r="AH820" s="7"/>
      <c r="AI820" s="7">
        <v>0</v>
      </c>
    </row>
    <row r="821" spans="1:35">
      <c r="A821" s="5">
        <v>2022</v>
      </c>
      <c r="B821" s="2" t="s">
        <v>724</v>
      </c>
      <c r="C821" s="2" t="s">
        <v>733</v>
      </c>
      <c r="D821" s="2" t="s">
        <v>680</v>
      </c>
      <c r="F821" s="2">
        <v>0</v>
      </c>
      <c r="H821" s="2">
        <v>0</v>
      </c>
      <c r="S821" s="2"/>
      <c r="T821" s="2"/>
      <c r="U821" s="2"/>
      <c r="V821" s="2"/>
      <c r="AB821" s="7"/>
      <c r="AC821" s="7"/>
      <c r="AD821" s="7"/>
      <c r="AE821" s="7"/>
      <c r="AF821" s="7"/>
      <c r="AG821" s="7"/>
      <c r="AH821" s="7"/>
      <c r="AI821" s="7">
        <v>0</v>
      </c>
    </row>
    <row r="822" spans="1:35">
      <c r="A822" s="5">
        <v>2022</v>
      </c>
      <c r="B822" s="2" t="s">
        <v>754</v>
      </c>
      <c r="C822" s="2" t="s">
        <v>752</v>
      </c>
      <c r="D822" s="2" t="s">
        <v>680</v>
      </c>
      <c r="F822" s="2">
        <v>0</v>
      </c>
      <c r="H822" s="2">
        <v>0</v>
      </c>
      <c r="S822" s="2"/>
      <c r="T822" s="2"/>
      <c r="U822" s="2"/>
      <c r="V822" s="2"/>
      <c r="AB822" s="7"/>
      <c r="AC822" s="7"/>
      <c r="AD822" s="7"/>
      <c r="AE822" s="7"/>
      <c r="AF822" s="7"/>
      <c r="AG822" s="7"/>
      <c r="AH822" s="7"/>
      <c r="AI822" s="7">
        <v>0</v>
      </c>
    </row>
    <row r="823" spans="1:35">
      <c r="A823" s="5">
        <v>2022</v>
      </c>
      <c r="B823" s="2" t="s">
        <v>754</v>
      </c>
      <c r="C823" s="2" t="s">
        <v>549</v>
      </c>
      <c r="D823" s="2" t="s">
        <v>680</v>
      </c>
      <c r="F823" s="2">
        <v>0</v>
      </c>
      <c r="H823" s="2">
        <v>1211128</v>
      </c>
      <c r="S823" s="2"/>
      <c r="T823" s="2"/>
      <c r="U823" s="2"/>
      <c r="V823" s="2"/>
      <c r="AB823" s="7"/>
      <c r="AC823" s="7"/>
      <c r="AD823" s="7"/>
      <c r="AE823" s="7"/>
      <c r="AF823" s="7"/>
      <c r="AG823" s="7"/>
      <c r="AH823" s="7"/>
      <c r="AI823" s="7">
        <v>0</v>
      </c>
    </row>
    <row r="824" spans="1:35">
      <c r="A824" s="5">
        <v>2022</v>
      </c>
      <c r="B824" s="2" t="s">
        <v>754</v>
      </c>
      <c r="C824" s="2" t="s">
        <v>734</v>
      </c>
      <c r="D824" s="2" t="s">
        <v>680</v>
      </c>
      <c r="F824" s="2">
        <v>0</v>
      </c>
      <c r="H824" s="2">
        <v>0</v>
      </c>
      <c r="S824" s="2"/>
      <c r="T824" s="2"/>
      <c r="U824" s="2"/>
      <c r="V824" s="2"/>
      <c r="AB824" s="7"/>
      <c r="AC824" s="7"/>
      <c r="AD824" s="7"/>
      <c r="AE824" s="7"/>
      <c r="AF824" s="7"/>
      <c r="AG824" s="7"/>
      <c r="AH824" s="7"/>
      <c r="AI824" s="7">
        <v>0</v>
      </c>
    </row>
    <row r="825" spans="1:35">
      <c r="A825" s="5">
        <v>2022</v>
      </c>
      <c r="B825" s="2" t="s">
        <v>754</v>
      </c>
      <c r="C825" s="2" t="s">
        <v>735</v>
      </c>
      <c r="D825" s="2" t="s">
        <v>680</v>
      </c>
      <c r="F825" s="2">
        <v>0</v>
      </c>
      <c r="H825" s="2">
        <v>0</v>
      </c>
      <c r="S825" s="2"/>
      <c r="T825" s="2"/>
      <c r="U825" s="2"/>
      <c r="V825" s="2"/>
      <c r="AB825" s="7"/>
      <c r="AC825" s="7"/>
      <c r="AD825" s="7"/>
      <c r="AE825" s="7"/>
      <c r="AF825" s="7"/>
      <c r="AG825" s="7"/>
      <c r="AH825" s="7"/>
      <c r="AI825" s="7">
        <v>0</v>
      </c>
    </row>
    <row r="826" spans="1:35">
      <c r="A826" s="5">
        <v>2022</v>
      </c>
      <c r="B826" s="2" t="s">
        <v>754</v>
      </c>
      <c r="C826" s="2" t="s">
        <v>736</v>
      </c>
      <c r="D826" s="2" t="s">
        <v>680</v>
      </c>
      <c r="F826" s="2">
        <v>0</v>
      </c>
      <c r="H826" s="2">
        <v>0</v>
      </c>
      <c r="S826" s="2"/>
      <c r="T826" s="2"/>
      <c r="U826" s="2"/>
      <c r="V826" s="2"/>
      <c r="AB826" s="7"/>
      <c r="AC826" s="7"/>
      <c r="AD826" s="7"/>
      <c r="AE826" s="7"/>
      <c r="AF826" s="7"/>
      <c r="AG826" s="7"/>
      <c r="AH826" s="7"/>
      <c r="AI826" s="7">
        <v>0</v>
      </c>
    </row>
    <row r="827" spans="1:35">
      <c r="A827" s="5">
        <v>2022</v>
      </c>
      <c r="B827" s="2" t="s">
        <v>754</v>
      </c>
      <c r="C827" s="2" t="s">
        <v>753</v>
      </c>
      <c r="D827" s="2" t="s">
        <v>680</v>
      </c>
      <c r="F827" s="2">
        <v>0</v>
      </c>
      <c r="H827" s="2">
        <v>0</v>
      </c>
      <c r="S827" s="2"/>
      <c r="T827" s="2"/>
      <c r="U827" s="2"/>
      <c r="V827" s="2"/>
      <c r="AB827" s="7"/>
      <c r="AC827" s="7"/>
      <c r="AD827" s="7"/>
      <c r="AE827" s="7"/>
      <c r="AF827" s="7"/>
      <c r="AG827" s="7"/>
      <c r="AH827" s="7"/>
      <c r="AI827" s="7">
        <v>0</v>
      </c>
    </row>
    <row r="828" spans="1:35">
      <c r="A828" s="5">
        <v>2022</v>
      </c>
      <c r="B828" s="2" t="s">
        <v>754</v>
      </c>
      <c r="C828" s="2" t="s">
        <v>737</v>
      </c>
      <c r="D828" s="2" t="s">
        <v>680</v>
      </c>
      <c r="F828" s="2">
        <v>0</v>
      </c>
      <c r="H828" s="2">
        <v>0</v>
      </c>
      <c r="S828" s="2"/>
      <c r="T828" s="2"/>
      <c r="U828" s="2"/>
      <c r="V828" s="2"/>
      <c r="AB828" s="7"/>
      <c r="AC828" s="7"/>
      <c r="AD828" s="7"/>
      <c r="AE828" s="7"/>
      <c r="AF828" s="7"/>
      <c r="AG828" s="7"/>
      <c r="AH828" s="7"/>
      <c r="AI828" s="7">
        <v>0</v>
      </c>
    </row>
    <row r="829" spans="1:35">
      <c r="A829" s="5">
        <v>2022</v>
      </c>
      <c r="B829" s="2" t="s">
        <v>725</v>
      </c>
      <c r="C829" s="2" t="s">
        <v>738</v>
      </c>
      <c r="D829" s="2" t="s">
        <v>680</v>
      </c>
      <c r="F829" s="2">
        <v>0</v>
      </c>
      <c r="H829" s="2">
        <v>0</v>
      </c>
      <c r="S829" s="2"/>
      <c r="T829" s="2"/>
      <c r="U829" s="2"/>
      <c r="V829" s="2"/>
      <c r="AB829" s="7"/>
      <c r="AC829" s="7"/>
      <c r="AD829" s="7"/>
      <c r="AE829" s="7"/>
      <c r="AF829" s="7"/>
      <c r="AG829" s="7"/>
      <c r="AH829" s="7"/>
      <c r="AI829" s="7">
        <v>0</v>
      </c>
    </row>
    <row r="830" spans="1:35">
      <c r="A830" s="5">
        <v>2022</v>
      </c>
      <c r="B830" s="2" t="s">
        <v>725</v>
      </c>
      <c r="C830" s="2" t="s">
        <v>739</v>
      </c>
      <c r="D830" s="2" t="s">
        <v>680</v>
      </c>
      <c r="F830" s="2">
        <v>0</v>
      </c>
      <c r="H830" s="2">
        <v>0</v>
      </c>
      <c r="S830" s="2"/>
      <c r="T830" s="2"/>
      <c r="U830" s="2"/>
      <c r="V830" s="2"/>
      <c r="AB830" s="7"/>
      <c r="AC830" s="7"/>
      <c r="AD830" s="7"/>
      <c r="AE830" s="7"/>
      <c r="AF830" s="7"/>
      <c r="AG830" s="7"/>
      <c r="AH830" s="7"/>
      <c r="AI830" s="7">
        <v>0</v>
      </c>
    </row>
    <row r="831" spans="1:35">
      <c r="A831" s="5">
        <v>2022</v>
      </c>
      <c r="B831" s="2" t="s">
        <v>725</v>
      </c>
      <c r="C831" s="2" t="s">
        <v>740</v>
      </c>
      <c r="D831" s="2" t="s">
        <v>680</v>
      </c>
      <c r="F831" s="2">
        <v>0</v>
      </c>
      <c r="H831" s="2">
        <v>0</v>
      </c>
      <c r="S831" s="2"/>
      <c r="T831" s="2"/>
      <c r="U831" s="2"/>
      <c r="V831" s="2"/>
      <c r="AB831" s="7"/>
      <c r="AC831" s="7"/>
      <c r="AD831" s="7"/>
      <c r="AE831" s="7"/>
      <c r="AF831" s="7"/>
      <c r="AG831" s="7"/>
      <c r="AH831" s="7"/>
      <c r="AI831" s="7">
        <v>0</v>
      </c>
    </row>
    <row r="832" spans="1:35">
      <c r="A832" s="5">
        <v>2022</v>
      </c>
      <c r="B832" s="2" t="s">
        <v>725</v>
      </c>
      <c r="C832" s="2" t="s">
        <v>741</v>
      </c>
      <c r="D832" s="2" t="s">
        <v>680</v>
      </c>
      <c r="F832" s="2">
        <v>0</v>
      </c>
      <c r="H832" s="2">
        <v>0</v>
      </c>
      <c r="S832" s="2"/>
      <c r="T832" s="2"/>
      <c r="U832" s="2"/>
      <c r="V832" s="2"/>
      <c r="AB832" s="7"/>
      <c r="AC832" s="7"/>
      <c r="AD832" s="7"/>
      <c r="AE832" s="7"/>
      <c r="AF832" s="7"/>
      <c r="AG832" s="7"/>
      <c r="AH832" s="7"/>
      <c r="AI832" s="7">
        <v>0</v>
      </c>
    </row>
    <row r="833" spans="1:35">
      <c r="A833" s="5">
        <v>2022</v>
      </c>
      <c r="B833" s="2" t="s">
        <v>725</v>
      </c>
      <c r="C833" s="2" t="s">
        <v>742</v>
      </c>
      <c r="D833" s="2" t="s">
        <v>680</v>
      </c>
      <c r="F833" s="2">
        <v>0</v>
      </c>
      <c r="H833" s="2">
        <v>0</v>
      </c>
      <c r="S833" s="2"/>
      <c r="T833" s="2"/>
      <c r="U833" s="2"/>
      <c r="V833" s="2"/>
      <c r="AB833" s="7"/>
      <c r="AC833" s="7"/>
      <c r="AD833" s="7"/>
      <c r="AE833" s="7"/>
      <c r="AF833" s="7"/>
      <c r="AG833" s="7"/>
      <c r="AH833" s="7"/>
      <c r="AI833" s="7">
        <v>0</v>
      </c>
    </row>
    <row r="834" spans="1:35">
      <c r="A834" s="5">
        <v>2022</v>
      </c>
      <c r="B834" s="2" t="s">
        <v>725</v>
      </c>
      <c r="C834" s="2" t="s">
        <v>743</v>
      </c>
      <c r="D834" s="2" t="s">
        <v>680</v>
      </c>
      <c r="F834" s="2">
        <v>0</v>
      </c>
      <c r="H834" s="2">
        <v>0</v>
      </c>
      <c r="S834" s="2"/>
      <c r="T834" s="2"/>
      <c r="U834" s="2"/>
      <c r="V834" s="2"/>
      <c r="AB834" s="7"/>
      <c r="AC834" s="7"/>
      <c r="AD834" s="7"/>
      <c r="AE834" s="7"/>
      <c r="AF834" s="7"/>
      <c r="AG834" s="7"/>
      <c r="AH834" s="7"/>
      <c r="AI834" s="7">
        <v>0</v>
      </c>
    </row>
    <row r="835" spans="1:35">
      <c r="A835" s="5">
        <v>2022</v>
      </c>
      <c r="B835" s="2" t="s">
        <v>725</v>
      </c>
      <c r="C835" s="2" t="s">
        <v>744</v>
      </c>
      <c r="D835" s="2" t="s">
        <v>680</v>
      </c>
      <c r="F835" s="2">
        <v>0</v>
      </c>
      <c r="H835" s="2">
        <v>0</v>
      </c>
      <c r="S835" s="2"/>
      <c r="T835" s="2"/>
      <c r="U835" s="2"/>
      <c r="V835" s="2"/>
      <c r="AB835" s="7"/>
      <c r="AC835" s="7"/>
      <c r="AD835" s="7"/>
      <c r="AE835" s="7"/>
      <c r="AF835" s="7"/>
      <c r="AG835" s="7"/>
      <c r="AH835" s="7"/>
      <c r="AI835" s="7">
        <v>0</v>
      </c>
    </row>
    <row r="836" spans="1:35">
      <c r="A836" s="5">
        <v>2022</v>
      </c>
      <c r="B836" s="2" t="s">
        <v>755</v>
      </c>
      <c r="C836" s="2" t="s">
        <v>745</v>
      </c>
      <c r="D836" s="2" t="s">
        <v>680</v>
      </c>
      <c r="F836" s="2">
        <v>0</v>
      </c>
      <c r="H836" s="2">
        <v>0</v>
      </c>
      <c r="S836" s="2"/>
      <c r="T836" s="2"/>
      <c r="U836" s="2"/>
      <c r="V836" s="2"/>
      <c r="AB836" s="7"/>
      <c r="AC836" s="7"/>
      <c r="AD836" s="7"/>
      <c r="AE836" s="7"/>
      <c r="AF836" s="7"/>
      <c r="AG836" s="7"/>
      <c r="AH836" s="7"/>
      <c r="AI836" s="7">
        <v>0</v>
      </c>
    </row>
    <row r="837" spans="1:35">
      <c r="A837" s="5">
        <v>2022</v>
      </c>
      <c r="B837" s="2" t="s">
        <v>755</v>
      </c>
      <c r="C837" s="2" t="s">
        <v>746</v>
      </c>
      <c r="D837" s="2" t="s">
        <v>680</v>
      </c>
      <c r="F837" s="2">
        <v>0</v>
      </c>
      <c r="H837" s="2">
        <v>0</v>
      </c>
      <c r="S837" s="2"/>
      <c r="T837" s="2"/>
      <c r="U837" s="2"/>
      <c r="V837" s="2"/>
      <c r="AB837" s="7"/>
      <c r="AC837" s="7"/>
      <c r="AD837" s="7"/>
      <c r="AE837" s="7"/>
      <c r="AF837" s="7"/>
      <c r="AG837" s="7"/>
      <c r="AH837" s="7"/>
      <c r="AI837" s="7">
        <v>0</v>
      </c>
    </row>
    <row r="838" spans="1:35">
      <c r="A838" s="5">
        <v>2022</v>
      </c>
      <c r="B838" s="2" t="s">
        <v>755</v>
      </c>
      <c r="C838" s="2" t="s">
        <v>747</v>
      </c>
      <c r="D838" s="2" t="s">
        <v>680</v>
      </c>
      <c r="F838" s="2">
        <v>0</v>
      </c>
      <c r="H838" s="2">
        <v>0</v>
      </c>
      <c r="S838" s="2"/>
      <c r="T838" s="2"/>
      <c r="U838" s="2"/>
      <c r="V838" s="2"/>
      <c r="AB838" s="7"/>
      <c r="AC838" s="7"/>
      <c r="AD838" s="7"/>
      <c r="AE838" s="7"/>
      <c r="AF838" s="7"/>
      <c r="AG838" s="7"/>
      <c r="AH838" s="7"/>
      <c r="AI838" s="7">
        <v>0</v>
      </c>
    </row>
    <row r="839" spans="1:35">
      <c r="A839" s="5">
        <v>2022</v>
      </c>
      <c r="B839" s="2" t="s">
        <v>755</v>
      </c>
      <c r="C839" s="2" t="s">
        <v>748</v>
      </c>
      <c r="D839" s="2" t="s">
        <v>680</v>
      </c>
      <c r="F839" s="2">
        <v>0</v>
      </c>
      <c r="H839" s="2">
        <v>0</v>
      </c>
      <c r="S839" s="2"/>
      <c r="T839" s="2"/>
      <c r="U839" s="2"/>
      <c r="V839" s="2"/>
      <c r="AB839" s="7"/>
      <c r="AC839" s="7"/>
      <c r="AD839" s="7"/>
      <c r="AE839" s="7"/>
      <c r="AF839" s="7"/>
      <c r="AG839" s="7"/>
      <c r="AH839" s="7"/>
      <c r="AI839" s="7">
        <v>0</v>
      </c>
    </row>
    <row r="840" spans="1:35">
      <c r="A840" s="5">
        <v>2022</v>
      </c>
      <c r="B840" s="2" t="s">
        <v>755</v>
      </c>
      <c r="C840" s="2" t="s">
        <v>749</v>
      </c>
      <c r="D840" s="2" t="s">
        <v>680</v>
      </c>
      <c r="F840" s="2">
        <v>0</v>
      </c>
      <c r="H840" s="2">
        <v>0</v>
      </c>
      <c r="S840" s="2"/>
      <c r="T840" s="2"/>
      <c r="U840" s="2"/>
      <c r="V840" s="2"/>
      <c r="AB840" s="7"/>
      <c r="AC840" s="7"/>
      <c r="AD840" s="7"/>
      <c r="AE840" s="7"/>
      <c r="AF840" s="7"/>
      <c r="AG840" s="7"/>
      <c r="AH840" s="7"/>
      <c r="AI840" s="7">
        <v>0</v>
      </c>
    </row>
    <row r="841" spans="1:35">
      <c r="A841" s="5">
        <v>2022</v>
      </c>
      <c r="B841" s="2" t="s">
        <v>755</v>
      </c>
      <c r="C841" s="2" t="s">
        <v>750</v>
      </c>
      <c r="D841" s="2" t="s">
        <v>680</v>
      </c>
      <c r="F841" s="2">
        <v>0</v>
      </c>
      <c r="H841" s="2">
        <v>0</v>
      </c>
      <c r="S841" s="2"/>
      <c r="T841" s="2"/>
      <c r="U841" s="2"/>
      <c r="V841" s="2"/>
      <c r="AB841" s="7"/>
      <c r="AC841" s="7"/>
      <c r="AD841" s="7"/>
      <c r="AE841" s="7"/>
      <c r="AF841" s="7"/>
      <c r="AG841" s="7"/>
      <c r="AH841" s="7"/>
      <c r="AI841" s="7">
        <v>0</v>
      </c>
    </row>
    <row r="842" spans="1:35">
      <c r="A842" s="5">
        <v>2022</v>
      </c>
      <c r="B842" s="2" t="s">
        <v>755</v>
      </c>
      <c r="C842" s="2" t="s">
        <v>751</v>
      </c>
      <c r="D842" s="2" t="s">
        <v>680</v>
      </c>
      <c r="F842" s="2">
        <v>0</v>
      </c>
      <c r="H842" s="2">
        <v>0</v>
      </c>
      <c r="S842" s="2"/>
      <c r="T842" s="2"/>
      <c r="U842" s="2"/>
      <c r="V842" s="2"/>
      <c r="AB842" s="7"/>
      <c r="AC842" s="7"/>
      <c r="AD842" s="7"/>
      <c r="AE842" s="7"/>
      <c r="AF842" s="7"/>
      <c r="AG842" s="7"/>
      <c r="AH842" s="7"/>
      <c r="AI842" s="7">
        <v>0</v>
      </c>
    </row>
    <row r="843" spans="1:35">
      <c r="A843" s="5">
        <v>2022</v>
      </c>
      <c r="B843" s="2" t="s">
        <v>724</v>
      </c>
      <c r="C843" s="2" t="s">
        <v>726</v>
      </c>
      <c r="D843" s="2" t="s">
        <v>678</v>
      </c>
      <c r="F843" s="2">
        <v>16510035</v>
      </c>
      <c r="H843" s="2">
        <v>2134139</v>
      </c>
      <c r="S843" s="2"/>
      <c r="T843" s="2"/>
      <c r="U843" s="2"/>
      <c r="V843" s="2"/>
      <c r="AB843" s="7"/>
      <c r="AC843" s="7"/>
      <c r="AD843" s="7"/>
      <c r="AE843" s="7"/>
      <c r="AF843" s="7"/>
      <c r="AG843" s="7"/>
      <c r="AH843" s="7"/>
      <c r="AI843" s="7">
        <v>0</v>
      </c>
    </row>
    <row r="844" spans="1:35">
      <c r="A844" s="5">
        <v>2022</v>
      </c>
      <c r="B844" s="2" t="s">
        <v>724</v>
      </c>
      <c r="C844" s="2" t="s">
        <v>727</v>
      </c>
      <c r="D844" s="2" t="s">
        <v>678</v>
      </c>
      <c r="F844" s="2">
        <v>6466201</v>
      </c>
      <c r="H844" s="2">
        <v>2397914</v>
      </c>
      <c r="S844" s="2"/>
      <c r="T844" s="2"/>
      <c r="U844" s="2"/>
      <c r="V844" s="2"/>
      <c r="AB844" s="7"/>
      <c r="AC844" s="7"/>
      <c r="AD844" s="7"/>
      <c r="AE844" s="7"/>
      <c r="AF844" s="7"/>
      <c r="AG844" s="7"/>
      <c r="AH844" s="7"/>
      <c r="AI844" s="7">
        <v>0</v>
      </c>
    </row>
    <row r="845" spans="1:35">
      <c r="A845" s="5">
        <v>2022</v>
      </c>
      <c r="B845" s="2" t="s">
        <v>724</v>
      </c>
      <c r="C845" s="2" t="s">
        <v>728</v>
      </c>
      <c r="D845" s="2" t="s">
        <v>678</v>
      </c>
      <c r="F845" s="2">
        <v>0</v>
      </c>
      <c r="H845" s="2">
        <v>576175</v>
      </c>
      <c r="S845" s="2"/>
      <c r="T845" s="2"/>
      <c r="U845" s="2"/>
      <c r="V845" s="2"/>
      <c r="AB845" s="7"/>
      <c r="AC845" s="7"/>
      <c r="AD845" s="7"/>
      <c r="AE845" s="7"/>
      <c r="AF845" s="7"/>
      <c r="AG845" s="7"/>
      <c r="AH845" s="7"/>
      <c r="AI845" s="7">
        <v>0</v>
      </c>
    </row>
    <row r="846" spans="1:35">
      <c r="A846" s="5">
        <v>2022</v>
      </c>
      <c r="B846" s="2" t="s">
        <v>724</v>
      </c>
      <c r="C846" s="2" t="s">
        <v>729</v>
      </c>
      <c r="D846" s="2" t="s">
        <v>678</v>
      </c>
      <c r="F846" s="2">
        <v>0</v>
      </c>
      <c r="H846" s="2">
        <v>789454</v>
      </c>
      <c r="S846" s="2"/>
      <c r="T846" s="2"/>
      <c r="U846" s="2"/>
      <c r="V846" s="2"/>
      <c r="AB846" s="7"/>
      <c r="AC846" s="7"/>
      <c r="AD846" s="7"/>
      <c r="AE846" s="7"/>
      <c r="AF846" s="7"/>
      <c r="AG846" s="7"/>
      <c r="AH846" s="7"/>
      <c r="AI846" s="7">
        <v>0</v>
      </c>
    </row>
    <row r="847" spans="1:35">
      <c r="A847" s="5">
        <v>2022</v>
      </c>
      <c r="B847" s="2" t="s">
        <v>724</v>
      </c>
      <c r="C847" s="2" t="s">
        <v>730</v>
      </c>
      <c r="D847" s="2" t="s">
        <v>678</v>
      </c>
      <c r="F847" s="2">
        <v>0</v>
      </c>
      <c r="H847" s="2">
        <v>374435</v>
      </c>
      <c r="S847" s="2"/>
      <c r="T847" s="2"/>
      <c r="U847" s="2"/>
      <c r="V847" s="2"/>
      <c r="AB847" s="7"/>
      <c r="AC847" s="7"/>
      <c r="AD847" s="7"/>
      <c r="AE847" s="7"/>
      <c r="AF847" s="7"/>
      <c r="AG847" s="7"/>
      <c r="AH847" s="7"/>
      <c r="AI847" s="7">
        <v>0</v>
      </c>
    </row>
    <row r="848" spans="1:35">
      <c r="A848" s="5">
        <v>2022</v>
      </c>
      <c r="B848" s="2" t="s">
        <v>724</v>
      </c>
      <c r="C848" s="2" t="s">
        <v>731</v>
      </c>
      <c r="D848" s="2" t="s">
        <v>678</v>
      </c>
      <c r="F848" s="2">
        <v>0</v>
      </c>
      <c r="H848" s="2">
        <v>580914</v>
      </c>
      <c r="S848" s="2"/>
      <c r="T848" s="2"/>
      <c r="U848" s="2"/>
      <c r="V848" s="2"/>
      <c r="AB848" s="7"/>
      <c r="AC848" s="7"/>
      <c r="AD848" s="7"/>
      <c r="AE848" s="7"/>
      <c r="AF848" s="7"/>
      <c r="AG848" s="7"/>
      <c r="AH848" s="7"/>
      <c r="AI848" s="7">
        <v>0</v>
      </c>
    </row>
    <row r="849" spans="1:35">
      <c r="A849" s="5">
        <v>2022</v>
      </c>
      <c r="B849" s="2" t="s">
        <v>724</v>
      </c>
      <c r="C849" s="2" t="s">
        <v>732</v>
      </c>
      <c r="D849" s="2" t="s">
        <v>678</v>
      </c>
      <c r="F849" s="2">
        <v>0</v>
      </c>
      <c r="H849" s="2">
        <v>585654</v>
      </c>
      <c r="S849" s="2"/>
      <c r="T849" s="2"/>
      <c r="U849" s="2"/>
      <c r="V849" s="2"/>
      <c r="AB849" s="7"/>
      <c r="AC849" s="7"/>
      <c r="AD849" s="7"/>
      <c r="AE849" s="7"/>
      <c r="AF849" s="7"/>
      <c r="AG849" s="7"/>
      <c r="AH849" s="7"/>
      <c r="AI849" s="7">
        <v>0</v>
      </c>
    </row>
    <row r="850" spans="1:35">
      <c r="A850" s="5">
        <v>2022</v>
      </c>
      <c r="B850" s="2" t="s">
        <v>724</v>
      </c>
      <c r="C850" s="2" t="s">
        <v>733</v>
      </c>
      <c r="D850" s="2" t="s">
        <v>678</v>
      </c>
      <c r="F850" s="2">
        <v>0</v>
      </c>
      <c r="H850" s="2">
        <v>360216</v>
      </c>
      <c r="S850" s="2"/>
      <c r="T850" s="2"/>
      <c r="U850" s="2"/>
      <c r="V850" s="2"/>
      <c r="AB850" s="7"/>
      <c r="AC850" s="7"/>
      <c r="AD850" s="7"/>
      <c r="AE850" s="7"/>
      <c r="AF850" s="7"/>
      <c r="AG850" s="7"/>
      <c r="AH850" s="7"/>
      <c r="AI850" s="7">
        <v>0</v>
      </c>
    </row>
    <row r="851" spans="1:35">
      <c r="A851" s="5">
        <v>2022</v>
      </c>
      <c r="B851" s="2" t="s">
        <v>754</v>
      </c>
      <c r="C851" s="2" t="s">
        <v>752</v>
      </c>
      <c r="D851" s="2" t="s">
        <v>678</v>
      </c>
      <c r="F851" s="2">
        <v>0</v>
      </c>
      <c r="H851" s="2">
        <v>341257</v>
      </c>
      <c r="S851" s="2"/>
      <c r="T851" s="2"/>
      <c r="U851" s="2"/>
      <c r="V851" s="2"/>
      <c r="AB851" s="7"/>
      <c r="AC851" s="7"/>
      <c r="AD851" s="7"/>
      <c r="AE851" s="7"/>
      <c r="AF851" s="7"/>
      <c r="AG851" s="7"/>
      <c r="AH851" s="7"/>
      <c r="AI851" s="7">
        <v>0</v>
      </c>
    </row>
    <row r="852" spans="1:35">
      <c r="A852" s="5">
        <v>2022</v>
      </c>
      <c r="B852" s="2" t="s">
        <v>754</v>
      </c>
      <c r="C852" s="2" t="s">
        <v>549</v>
      </c>
      <c r="D852" s="2" t="s">
        <v>678</v>
      </c>
      <c r="F852" s="2">
        <v>0</v>
      </c>
      <c r="H852" s="2">
        <v>393394</v>
      </c>
      <c r="S852" s="2"/>
      <c r="T852" s="2"/>
      <c r="U852" s="2"/>
      <c r="V852" s="2"/>
      <c r="AB852" s="7"/>
      <c r="AC852" s="7"/>
      <c r="AD852" s="7"/>
      <c r="AE852" s="7"/>
      <c r="AF852" s="7"/>
      <c r="AG852" s="7"/>
      <c r="AH852" s="7"/>
      <c r="AI852" s="7">
        <v>0</v>
      </c>
    </row>
    <row r="853" spans="1:35">
      <c r="A853" s="5">
        <v>2022</v>
      </c>
      <c r="B853" s="2" t="s">
        <v>754</v>
      </c>
      <c r="C853" s="2" t="s">
        <v>734</v>
      </c>
      <c r="D853" s="2" t="s">
        <v>678</v>
      </c>
      <c r="F853" s="2">
        <v>0</v>
      </c>
      <c r="H853" s="2">
        <v>374435</v>
      </c>
      <c r="S853" s="2"/>
      <c r="T853" s="2"/>
      <c r="U853" s="2"/>
      <c r="V853" s="2"/>
      <c r="AB853" s="7"/>
      <c r="AC853" s="7"/>
      <c r="AD853" s="7"/>
      <c r="AE853" s="7"/>
      <c r="AF853" s="7"/>
      <c r="AG853" s="7"/>
      <c r="AH853" s="7"/>
      <c r="AI853" s="7">
        <v>0</v>
      </c>
    </row>
    <row r="854" spans="1:35">
      <c r="A854" s="5">
        <v>2022</v>
      </c>
      <c r="B854" s="2" t="s">
        <v>754</v>
      </c>
      <c r="C854" s="2" t="s">
        <v>735</v>
      </c>
      <c r="D854" s="2" t="s">
        <v>678</v>
      </c>
      <c r="F854" s="2">
        <v>0</v>
      </c>
      <c r="H854" s="2">
        <v>557216</v>
      </c>
      <c r="S854" s="2"/>
      <c r="T854" s="2"/>
      <c r="U854" s="2"/>
      <c r="V854" s="2"/>
      <c r="AB854" s="7"/>
      <c r="AC854" s="7"/>
      <c r="AD854" s="7"/>
      <c r="AE854" s="7"/>
      <c r="AF854" s="7"/>
      <c r="AG854" s="7"/>
      <c r="AH854" s="7"/>
      <c r="AI854" s="7">
        <v>0</v>
      </c>
    </row>
    <row r="855" spans="1:35">
      <c r="A855" s="5">
        <v>2022</v>
      </c>
      <c r="B855" s="2" t="s">
        <v>754</v>
      </c>
      <c r="C855" s="2" t="s">
        <v>736</v>
      </c>
      <c r="D855" s="2" t="s">
        <v>678</v>
      </c>
      <c r="F855" s="2">
        <v>0</v>
      </c>
      <c r="H855" s="2">
        <v>557216</v>
      </c>
      <c r="S855" s="2"/>
      <c r="T855" s="2"/>
      <c r="U855" s="2"/>
      <c r="V855" s="2"/>
      <c r="AB855" s="7"/>
      <c r="AC855" s="7"/>
      <c r="AD855" s="7"/>
      <c r="AE855" s="7"/>
      <c r="AF855" s="7"/>
      <c r="AG855" s="7"/>
      <c r="AH855" s="7"/>
      <c r="AI855" s="7">
        <v>0</v>
      </c>
    </row>
    <row r="856" spans="1:35">
      <c r="A856" s="5">
        <v>2022</v>
      </c>
      <c r="B856" s="2" t="s">
        <v>754</v>
      </c>
      <c r="C856" s="2" t="s">
        <v>753</v>
      </c>
      <c r="D856" s="2" t="s">
        <v>678</v>
      </c>
      <c r="F856" s="2">
        <v>0</v>
      </c>
      <c r="H856" s="2">
        <v>379175</v>
      </c>
      <c r="S856" s="2"/>
      <c r="T856" s="2"/>
      <c r="U856" s="2"/>
      <c r="V856" s="2"/>
      <c r="AB856" s="7"/>
      <c r="AC856" s="7"/>
      <c r="AD856" s="7"/>
      <c r="AE856" s="7"/>
      <c r="AF856" s="7"/>
      <c r="AG856" s="7"/>
      <c r="AH856" s="7"/>
      <c r="AI856" s="7">
        <v>0</v>
      </c>
    </row>
    <row r="857" spans="1:35">
      <c r="A857" s="5">
        <v>2022</v>
      </c>
      <c r="B857" s="2" t="s">
        <v>754</v>
      </c>
      <c r="C857" s="2" t="s">
        <v>737</v>
      </c>
      <c r="D857" s="2" t="s">
        <v>678</v>
      </c>
      <c r="F857" s="2">
        <v>0</v>
      </c>
      <c r="H857" s="2">
        <v>360216</v>
      </c>
      <c r="S857" s="2"/>
      <c r="T857" s="2"/>
      <c r="U857" s="2"/>
      <c r="V857" s="2"/>
      <c r="AB857" s="7"/>
      <c r="AC857" s="7"/>
      <c r="AD857" s="7"/>
      <c r="AE857" s="7"/>
      <c r="AF857" s="7"/>
      <c r="AG857" s="7"/>
      <c r="AH857" s="7"/>
      <c r="AI857" s="7">
        <v>0</v>
      </c>
    </row>
    <row r="858" spans="1:35">
      <c r="A858" s="5">
        <v>2022</v>
      </c>
      <c r="B858" s="2" t="s">
        <v>725</v>
      </c>
      <c r="C858" s="2" t="s">
        <v>738</v>
      </c>
      <c r="D858" s="2" t="s">
        <v>678</v>
      </c>
      <c r="F858" s="2">
        <v>0</v>
      </c>
      <c r="H858" s="2">
        <v>580914</v>
      </c>
      <c r="S858" s="2"/>
      <c r="T858" s="2"/>
      <c r="U858" s="2"/>
      <c r="V858" s="2"/>
      <c r="AB858" s="7"/>
      <c r="AC858" s="7"/>
      <c r="AD858" s="7"/>
      <c r="AE858" s="7"/>
      <c r="AF858" s="7"/>
      <c r="AG858" s="7"/>
      <c r="AH858" s="7"/>
      <c r="AI858" s="7">
        <v>0</v>
      </c>
    </row>
    <row r="859" spans="1:35">
      <c r="A859" s="5">
        <v>2022</v>
      </c>
      <c r="B859" s="2" t="s">
        <v>725</v>
      </c>
      <c r="C859" s="2" t="s">
        <v>739</v>
      </c>
      <c r="D859" s="2" t="s">
        <v>678</v>
      </c>
      <c r="F859" s="2">
        <v>0</v>
      </c>
      <c r="H859" s="2">
        <v>557216</v>
      </c>
      <c r="S859" s="2"/>
      <c r="T859" s="2"/>
      <c r="U859" s="2"/>
      <c r="V859" s="2"/>
      <c r="AB859" s="7"/>
      <c r="AC859" s="7"/>
      <c r="AD859" s="7"/>
      <c r="AE859" s="7"/>
      <c r="AF859" s="7"/>
      <c r="AG859" s="7"/>
      <c r="AH859" s="7"/>
      <c r="AI859" s="7">
        <v>0</v>
      </c>
    </row>
    <row r="860" spans="1:35">
      <c r="A860" s="5">
        <v>2022</v>
      </c>
      <c r="B860" s="2" t="s">
        <v>725</v>
      </c>
      <c r="C860" s="2" t="s">
        <v>740</v>
      </c>
      <c r="D860" s="2" t="s">
        <v>678</v>
      </c>
      <c r="F860" s="2">
        <v>0</v>
      </c>
      <c r="H860" s="2">
        <v>369695</v>
      </c>
      <c r="S860" s="2"/>
      <c r="T860" s="2"/>
      <c r="U860" s="2"/>
      <c r="V860" s="2"/>
      <c r="AB860" s="7"/>
      <c r="AC860" s="7"/>
      <c r="AD860" s="7"/>
      <c r="AE860" s="7"/>
      <c r="AF860" s="7"/>
      <c r="AG860" s="7"/>
      <c r="AH860" s="7"/>
      <c r="AI860" s="7">
        <v>0</v>
      </c>
    </row>
    <row r="861" spans="1:35">
      <c r="A861" s="5">
        <v>2022</v>
      </c>
      <c r="B861" s="2" t="s">
        <v>725</v>
      </c>
      <c r="C861" s="2" t="s">
        <v>741</v>
      </c>
      <c r="D861" s="2" t="s">
        <v>678</v>
      </c>
      <c r="F861" s="2">
        <v>0</v>
      </c>
      <c r="H861" s="2">
        <v>360216</v>
      </c>
      <c r="S861" s="2"/>
      <c r="T861" s="2"/>
      <c r="U861" s="2"/>
      <c r="V861" s="2"/>
      <c r="AB861" s="7"/>
      <c r="AC861" s="7"/>
      <c r="AD861" s="7"/>
      <c r="AE861" s="7"/>
      <c r="AF861" s="7"/>
      <c r="AG861" s="7"/>
      <c r="AH861" s="7"/>
      <c r="AI861" s="7">
        <v>0</v>
      </c>
    </row>
    <row r="862" spans="1:35">
      <c r="A862" s="5">
        <v>2022</v>
      </c>
      <c r="B862" s="2" t="s">
        <v>725</v>
      </c>
      <c r="C862" s="2" t="s">
        <v>742</v>
      </c>
      <c r="D862" s="2" t="s">
        <v>678</v>
      </c>
      <c r="F862" s="2">
        <v>0</v>
      </c>
      <c r="H862" s="2">
        <v>585654</v>
      </c>
      <c r="S862" s="2"/>
      <c r="T862" s="2"/>
      <c r="U862" s="2"/>
      <c r="V862" s="2"/>
      <c r="AB862" s="7"/>
      <c r="AC862" s="7"/>
      <c r="AD862" s="7"/>
      <c r="AE862" s="7"/>
      <c r="AF862" s="7"/>
      <c r="AG862" s="7"/>
      <c r="AH862" s="7"/>
      <c r="AI862" s="7">
        <v>0</v>
      </c>
    </row>
    <row r="863" spans="1:35">
      <c r="A863" s="5">
        <v>2022</v>
      </c>
      <c r="B863" s="2" t="s">
        <v>725</v>
      </c>
      <c r="C863" s="2" t="s">
        <v>743</v>
      </c>
      <c r="D863" s="2" t="s">
        <v>678</v>
      </c>
      <c r="F863" s="2">
        <v>0</v>
      </c>
      <c r="H863" s="2">
        <v>547736</v>
      </c>
      <c r="S863" s="2"/>
      <c r="T863" s="2"/>
      <c r="U863" s="2"/>
      <c r="V863" s="2"/>
      <c r="AB863" s="7"/>
      <c r="AC863" s="7"/>
      <c r="AD863" s="7"/>
      <c r="AE863" s="7"/>
      <c r="AF863" s="7"/>
      <c r="AG863" s="7"/>
      <c r="AH863" s="7"/>
      <c r="AI863" s="7">
        <v>0</v>
      </c>
    </row>
    <row r="864" spans="1:35">
      <c r="A864" s="5">
        <v>2022</v>
      </c>
      <c r="B864" s="2" t="s">
        <v>725</v>
      </c>
      <c r="C864" s="2" t="s">
        <v>744</v>
      </c>
      <c r="D864" s="2" t="s">
        <v>678</v>
      </c>
      <c r="F864" s="2">
        <v>0</v>
      </c>
      <c r="H864" s="2">
        <v>360216</v>
      </c>
      <c r="S864" s="2"/>
      <c r="T864" s="2"/>
      <c r="U864" s="2"/>
      <c r="V864" s="2"/>
      <c r="AB864" s="7"/>
      <c r="AC864" s="7"/>
      <c r="AD864" s="7"/>
      <c r="AE864" s="7"/>
      <c r="AF864" s="7"/>
      <c r="AG864" s="7"/>
      <c r="AH864" s="7"/>
      <c r="AI864" s="7">
        <v>0</v>
      </c>
    </row>
    <row r="865" spans="1:35">
      <c r="A865" s="5">
        <v>2022</v>
      </c>
      <c r="B865" s="2" t="s">
        <v>755</v>
      </c>
      <c r="C865" s="2" t="s">
        <v>745</v>
      </c>
      <c r="D865" s="2" t="s">
        <v>678</v>
      </c>
      <c r="F865" s="2">
        <v>0</v>
      </c>
      <c r="H865" s="2">
        <v>379175</v>
      </c>
      <c r="S865" s="2"/>
      <c r="T865" s="2"/>
      <c r="U865" s="2"/>
      <c r="V865" s="2"/>
      <c r="AB865" s="7"/>
      <c r="AC865" s="7"/>
      <c r="AD865" s="7"/>
      <c r="AE865" s="7"/>
      <c r="AF865" s="7"/>
      <c r="AG865" s="7"/>
      <c r="AH865" s="7"/>
      <c r="AI865" s="7">
        <v>0</v>
      </c>
    </row>
    <row r="866" spans="1:35">
      <c r="A866" s="5">
        <v>2022</v>
      </c>
      <c r="B866" s="2" t="s">
        <v>755</v>
      </c>
      <c r="C866" s="2" t="s">
        <v>746</v>
      </c>
      <c r="D866" s="2" t="s">
        <v>678</v>
      </c>
      <c r="F866" s="2">
        <v>0</v>
      </c>
      <c r="H866" s="2">
        <v>379175</v>
      </c>
      <c r="S866" s="2"/>
      <c r="T866" s="2"/>
      <c r="U866" s="2"/>
      <c r="V866" s="2"/>
      <c r="AB866" s="7"/>
      <c r="AC866" s="7"/>
      <c r="AD866" s="7"/>
      <c r="AE866" s="7"/>
      <c r="AF866" s="7"/>
      <c r="AG866" s="7"/>
      <c r="AH866" s="7"/>
      <c r="AI866" s="7">
        <v>0</v>
      </c>
    </row>
    <row r="867" spans="1:35">
      <c r="A867" s="5">
        <v>2022</v>
      </c>
      <c r="B867" s="2" t="s">
        <v>755</v>
      </c>
      <c r="C867" s="2" t="s">
        <v>747</v>
      </c>
      <c r="D867" s="2" t="s">
        <v>678</v>
      </c>
      <c r="F867" s="2">
        <v>0</v>
      </c>
      <c r="H867" s="2">
        <v>566695</v>
      </c>
      <c r="S867" s="2"/>
      <c r="T867" s="2"/>
      <c r="U867" s="2"/>
      <c r="V867" s="2"/>
      <c r="AB867" s="7"/>
      <c r="AC867" s="7"/>
      <c r="AD867" s="7"/>
      <c r="AE867" s="7"/>
      <c r="AF867" s="7"/>
      <c r="AG867" s="7"/>
      <c r="AH867" s="7"/>
      <c r="AI867" s="7">
        <v>0</v>
      </c>
    </row>
    <row r="868" spans="1:35">
      <c r="A868" s="5">
        <v>2022</v>
      </c>
      <c r="B868" s="2" t="s">
        <v>755</v>
      </c>
      <c r="C868" s="2" t="s">
        <v>748</v>
      </c>
      <c r="D868" s="2" t="s">
        <v>678</v>
      </c>
      <c r="F868" s="2">
        <v>0</v>
      </c>
      <c r="H868" s="2">
        <v>576175</v>
      </c>
      <c r="S868" s="2"/>
      <c r="T868" s="2"/>
      <c r="U868" s="2"/>
      <c r="V868" s="2"/>
      <c r="AB868" s="7"/>
      <c r="AC868" s="7"/>
      <c r="AD868" s="7"/>
      <c r="AE868" s="7"/>
      <c r="AF868" s="7"/>
      <c r="AG868" s="7"/>
      <c r="AH868" s="7"/>
      <c r="AI868" s="7">
        <v>0</v>
      </c>
    </row>
    <row r="869" spans="1:35">
      <c r="A869" s="5">
        <v>2022</v>
      </c>
      <c r="B869" s="2" t="s">
        <v>755</v>
      </c>
      <c r="C869" s="2" t="s">
        <v>749</v>
      </c>
      <c r="D869" s="2" t="s">
        <v>678</v>
      </c>
      <c r="F869" s="2">
        <v>0</v>
      </c>
      <c r="H869" s="2">
        <v>576175</v>
      </c>
      <c r="S869" s="2"/>
      <c r="T869" s="2"/>
      <c r="U869" s="2"/>
      <c r="V869" s="2"/>
      <c r="AB869" s="7"/>
      <c r="AC869" s="7"/>
      <c r="AD869" s="7"/>
      <c r="AE869" s="7"/>
      <c r="AF869" s="7"/>
      <c r="AG869" s="7"/>
      <c r="AH869" s="7"/>
      <c r="AI869" s="7">
        <v>0</v>
      </c>
    </row>
    <row r="870" spans="1:35">
      <c r="A870" s="5">
        <v>2022</v>
      </c>
      <c r="B870" s="2" t="s">
        <v>755</v>
      </c>
      <c r="C870" s="2" t="s">
        <v>750</v>
      </c>
      <c r="D870" s="2" t="s">
        <v>678</v>
      </c>
      <c r="F870" s="2">
        <v>0</v>
      </c>
      <c r="H870" s="2">
        <v>350736</v>
      </c>
      <c r="S870" s="2"/>
      <c r="T870" s="2"/>
      <c r="U870" s="2"/>
      <c r="V870" s="2"/>
      <c r="AB870" s="7"/>
      <c r="AC870" s="7"/>
      <c r="AD870" s="7"/>
      <c r="AE870" s="7"/>
      <c r="AF870" s="7"/>
      <c r="AG870" s="7"/>
      <c r="AH870" s="7"/>
      <c r="AI870" s="7">
        <v>0</v>
      </c>
    </row>
    <row r="871" spans="1:35">
      <c r="A871" s="5">
        <v>2022</v>
      </c>
      <c r="B871" s="2" t="s">
        <v>755</v>
      </c>
      <c r="C871" s="2" t="s">
        <v>751</v>
      </c>
      <c r="D871" s="2" t="s">
        <v>678</v>
      </c>
      <c r="F871" s="2">
        <v>0</v>
      </c>
      <c r="H871" s="2">
        <v>369695</v>
      </c>
      <c r="S871" s="2"/>
      <c r="T871" s="2"/>
      <c r="U871" s="2"/>
      <c r="V871" s="2"/>
      <c r="AB871" s="7"/>
      <c r="AC871" s="7"/>
      <c r="AD871" s="7"/>
      <c r="AE871" s="7"/>
      <c r="AF871" s="7"/>
      <c r="AG871" s="7"/>
      <c r="AH871" s="7"/>
      <c r="AI871" s="7">
        <v>0</v>
      </c>
    </row>
    <row r="872" spans="1:35">
      <c r="A872" s="5">
        <v>2022</v>
      </c>
      <c r="B872" s="2" t="s">
        <v>724</v>
      </c>
      <c r="C872" s="2" t="s">
        <v>726</v>
      </c>
      <c r="D872" s="2" t="s">
        <v>677</v>
      </c>
      <c r="F872" s="2">
        <v>2173998</v>
      </c>
      <c r="H872" s="2">
        <v>321000</v>
      </c>
      <c r="S872" s="2"/>
      <c r="T872" s="2"/>
      <c r="U872" s="2"/>
      <c r="V872" s="2"/>
      <c r="AB872" s="7"/>
      <c r="AC872" s="7"/>
      <c r="AD872" s="7"/>
      <c r="AE872" s="7"/>
      <c r="AF872" s="7"/>
      <c r="AG872" s="7"/>
      <c r="AH872" s="7"/>
      <c r="AI872" s="7">
        <v>0</v>
      </c>
    </row>
    <row r="873" spans="1:35">
      <c r="A873" s="5">
        <v>2022</v>
      </c>
      <c r="B873" s="2" t="s">
        <v>724</v>
      </c>
      <c r="C873" s="2" t="s">
        <v>727</v>
      </c>
      <c r="D873" s="2" t="s">
        <v>677</v>
      </c>
      <c r="F873" s="2">
        <v>3120181</v>
      </c>
      <c r="H873" s="2">
        <v>349700</v>
      </c>
      <c r="S873" s="2"/>
      <c r="T873" s="2"/>
      <c r="U873" s="2"/>
      <c r="V873" s="2"/>
      <c r="AB873" s="7"/>
      <c r="AC873" s="7"/>
      <c r="AD873" s="7"/>
      <c r="AE873" s="7"/>
      <c r="AF873" s="7"/>
      <c r="AG873" s="7"/>
      <c r="AH873" s="7"/>
      <c r="AI873" s="7">
        <v>0</v>
      </c>
    </row>
    <row r="874" spans="1:35">
      <c r="A874" s="5">
        <v>2022</v>
      </c>
      <c r="B874" s="2" t="s">
        <v>724</v>
      </c>
      <c r="C874" s="2" t="s">
        <v>728</v>
      </c>
      <c r="D874" s="2" t="s">
        <v>677</v>
      </c>
      <c r="F874" s="2">
        <v>0</v>
      </c>
      <c r="H874" s="2">
        <v>285200</v>
      </c>
      <c r="S874" s="2"/>
      <c r="T874" s="2"/>
      <c r="U874" s="2"/>
      <c r="V874" s="2"/>
      <c r="AB874" s="7"/>
      <c r="AC874" s="7"/>
      <c r="AD874" s="7"/>
      <c r="AE874" s="7"/>
      <c r="AF874" s="7"/>
      <c r="AG874" s="7"/>
      <c r="AH874" s="7"/>
      <c r="AI874" s="7">
        <v>0</v>
      </c>
    </row>
    <row r="875" spans="1:35">
      <c r="A875" s="5">
        <v>2022</v>
      </c>
      <c r="B875" s="2" t="s">
        <v>724</v>
      </c>
      <c r="C875" s="2" t="s">
        <v>729</v>
      </c>
      <c r="D875" s="2" t="s">
        <v>677</v>
      </c>
      <c r="F875" s="2">
        <v>25157489</v>
      </c>
      <c r="H875" s="2">
        <v>563900</v>
      </c>
      <c r="S875" s="2"/>
      <c r="T875" s="2"/>
      <c r="U875" s="2"/>
      <c r="V875" s="2"/>
      <c r="AB875" s="7"/>
      <c r="AC875" s="7"/>
      <c r="AD875" s="7"/>
      <c r="AE875" s="7"/>
      <c r="AF875" s="7"/>
      <c r="AG875" s="7"/>
      <c r="AH875" s="7"/>
      <c r="AI875" s="7">
        <v>0</v>
      </c>
    </row>
    <row r="876" spans="1:35">
      <c r="A876" s="5">
        <v>2022</v>
      </c>
      <c r="B876" s="2" t="s">
        <v>724</v>
      </c>
      <c r="C876" s="2" t="s">
        <v>730</v>
      </c>
      <c r="D876" s="2" t="s">
        <v>677</v>
      </c>
      <c r="F876" s="2">
        <v>7578076</v>
      </c>
      <c r="H876" s="2">
        <v>214200</v>
      </c>
      <c r="S876" s="2"/>
      <c r="T876" s="2"/>
      <c r="U876" s="2"/>
      <c r="V876" s="2"/>
      <c r="AB876" s="7"/>
      <c r="AC876" s="7"/>
      <c r="AD876" s="7"/>
      <c r="AE876" s="7"/>
      <c r="AF876" s="7"/>
      <c r="AG876" s="7"/>
      <c r="AH876" s="7"/>
      <c r="AI876" s="7">
        <v>0</v>
      </c>
    </row>
    <row r="877" spans="1:35">
      <c r="A877" s="5">
        <v>2022</v>
      </c>
      <c r="B877" s="2" t="s">
        <v>724</v>
      </c>
      <c r="C877" s="2" t="s">
        <v>731</v>
      </c>
      <c r="D877" s="2" t="s">
        <v>677</v>
      </c>
      <c r="F877" s="2">
        <v>0</v>
      </c>
      <c r="H877" s="2">
        <v>306800</v>
      </c>
      <c r="S877" s="2"/>
      <c r="T877" s="2"/>
      <c r="U877" s="2"/>
      <c r="V877" s="2"/>
      <c r="AB877" s="7"/>
      <c r="AC877" s="7"/>
      <c r="AD877" s="7"/>
      <c r="AE877" s="7"/>
      <c r="AF877" s="7"/>
      <c r="AG877" s="7"/>
      <c r="AH877" s="7"/>
      <c r="AI877" s="7">
        <v>0</v>
      </c>
    </row>
    <row r="878" spans="1:35">
      <c r="A878" s="5">
        <v>2022</v>
      </c>
      <c r="B878" s="2" t="s">
        <v>724</v>
      </c>
      <c r="C878" s="2" t="s">
        <v>732</v>
      </c>
      <c r="D878" s="2" t="s">
        <v>677</v>
      </c>
      <c r="F878" s="2">
        <v>1408158</v>
      </c>
      <c r="H878" s="2">
        <v>164200</v>
      </c>
      <c r="S878" s="2"/>
      <c r="T878" s="2"/>
      <c r="U878" s="2"/>
      <c r="V878" s="2"/>
      <c r="AB878" s="7"/>
      <c r="AC878" s="7"/>
      <c r="AD878" s="7"/>
      <c r="AE878" s="7"/>
      <c r="AF878" s="7"/>
      <c r="AG878" s="7"/>
      <c r="AH878" s="7"/>
      <c r="AI878" s="7">
        <v>0</v>
      </c>
    </row>
    <row r="879" spans="1:35">
      <c r="A879" s="5">
        <v>2022</v>
      </c>
      <c r="B879" s="2" t="s">
        <v>724</v>
      </c>
      <c r="C879" s="2" t="s">
        <v>733</v>
      </c>
      <c r="D879" s="2" t="s">
        <v>677</v>
      </c>
      <c r="F879" s="2">
        <v>0</v>
      </c>
      <c r="H879" s="2">
        <v>164200</v>
      </c>
      <c r="S879" s="2"/>
      <c r="T879" s="2"/>
      <c r="U879" s="2"/>
      <c r="V879" s="2"/>
      <c r="AB879" s="7"/>
      <c r="AC879" s="7"/>
      <c r="AD879" s="7"/>
      <c r="AE879" s="7"/>
      <c r="AF879" s="7"/>
      <c r="AG879" s="7"/>
      <c r="AH879" s="7"/>
      <c r="AI879" s="7">
        <v>0</v>
      </c>
    </row>
    <row r="880" spans="1:35">
      <c r="A880" s="5">
        <v>2022</v>
      </c>
      <c r="B880" s="2" t="s">
        <v>754</v>
      </c>
      <c r="C880" s="2" t="s">
        <v>752</v>
      </c>
      <c r="D880" s="2" t="s">
        <v>677</v>
      </c>
      <c r="F880" s="2">
        <v>0</v>
      </c>
      <c r="H880" s="2">
        <v>249700</v>
      </c>
      <c r="S880" s="2"/>
      <c r="T880" s="2"/>
      <c r="U880" s="2"/>
      <c r="V880" s="2"/>
      <c r="AB880" s="7"/>
      <c r="AC880" s="7"/>
      <c r="AD880" s="7"/>
      <c r="AE880" s="7"/>
      <c r="AF880" s="7"/>
      <c r="AG880" s="7"/>
      <c r="AH880" s="7"/>
      <c r="AI880" s="7">
        <v>0</v>
      </c>
    </row>
    <row r="881" spans="1:35">
      <c r="A881" s="5">
        <v>2022</v>
      </c>
      <c r="B881" s="2" t="s">
        <v>754</v>
      </c>
      <c r="C881" s="2" t="s">
        <v>549</v>
      </c>
      <c r="D881" s="2" t="s">
        <v>677</v>
      </c>
      <c r="F881" s="2">
        <v>1358748</v>
      </c>
      <c r="H881" s="2">
        <v>164200</v>
      </c>
      <c r="S881" s="2"/>
      <c r="T881" s="2"/>
      <c r="U881" s="2"/>
      <c r="V881" s="2"/>
      <c r="AB881" s="7"/>
      <c r="AC881" s="7"/>
      <c r="AD881" s="7"/>
      <c r="AE881" s="7"/>
      <c r="AF881" s="7"/>
      <c r="AG881" s="7"/>
      <c r="AH881" s="7"/>
      <c r="AI881" s="7">
        <v>0</v>
      </c>
    </row>
    <row r="882" spans="1:35">
      <c r="A882" s="5">
        <v>2022</v>
      </c>
      <c r="B882" s="2" t="s">
        <v>754</v>
      </c>
      <c r="C882" s="2" t="s">
        <v>734</v>
      </c>
      <c r="D882" s="2" t="s">
        <v>677</v>
      </c>
      <c r="F882" s="2">
        <v>0</v>
      </c>
      <c r="H882" s="2">
        <v>0</v>
      </c>
      <c r="S882" s="2"/>
      <c r="T882" s="2"/>
      <c r="U882" s="2"/>
      <c r="V882" s="2"/>
      <c r="AB882" s="7"/>
      <c r="AC882" s="7"/>
      <c r="AD882" s="7"/>
      <c r="AE882" s="7"/>
      <c r="AF882" s="7"/>
      <c r="AG882" s="7"/>
      <c r="AH882" s="7"/>
      <c r="AI882" s="7">
        <v>0</v>
      </c>
    </row>
    <row r="883" spans="1:35">
      <c r="A883" s="5">
        <v>2022</v>
      </c>
      <c r="B883" s="2" t="s">
        <v>754</v>
      </c>
      <c r="C883" s="2" t="s">
        <v>735</v>
      </c>
      <c r="D883" s="2" t="s">
        <v>677</v>
      </c>
      <c r="F883" s="2">
        <v>0</v>
      </c>
      <c r="H883" s="2">
        <v>99700</v>
      </c>
      <c r="S883" s="2"/>
      <c r="T883" s="2"/>
      <c r="U883" s="2"/>
      <c r="V883" s="2"/>
      <c r="AB883" s="7"/>
      <c r="AC883" s="7"/>
      <c r="AD883" s="7"/>
      <c r="AE883" s="7"/>
      <c r="AF883" s="7"/>
      <c r="AG883" s="7"/>
      <c r="AH883" s="7"/>
      <c r="AI883" s="7">
        <v>0</v>
      </c>
    </row>
    <row r="884" spans="1:35">
      <c r="A884" s="5">
        <v>2022</v>
      </c>
      <c r="B884" s="2" t="s">
        <v>754</v>
      </c>
      <c r="C884" s="2" t="s">
        <v>736</v>
      </c>
      <c r="D884" s="2" t="s">
        <v>677</v>
      </c>
      <c r="F884" s="2">
        <v>8152491</v>
      </c>
      <c r="H884" s="2">
        <v>42600</v>
      </c>
      <c r="S884" s="2"/>
      <c r="T884" s="2"/>
      <c r="U884" s="2"/>
      <c r="V884" s="2"/>
      <c r="AB884" s="7"/>
      <c r="AC884" s="7"/>
      <c r="AD884" s="7"/>
      <c r="AE884" s="7"/>
      <c r="AF884" s="7"/>
      <c r="AG884" s="7"/>
      <c r="AH884" s="7"/>
      <c r="AI884" s="7">
        <v>0</v>
      </c>
    </row>
    <row r="885" spans="1:35">
      <c r="A885" s="5">
        <v>2022</v>
      </c>
      <c r="B885" s="2" t="s">
        <v>754</v>
      </c>
      <c r="C885" s="2" t="s">
        <v>753</v>
      </c>
      <c r="D885" s="2" t="s">
        <v>677</v>
      </c>
      <c r="F885" s="2">
        <v>0</v>
      </c>
      <c r="H885" s="2">
        <v>171300</v>
      </c>
      <c r="S885" s="2"/>
      <c r="T885" s="2"/>
      <c r="U885" s="2"/>
      <c r="V885" s="2"/>
      <c r="AB885" s="7"/>
      <c r="AC885" s="7"/>
      <c r="AD885" s="7"/>
      <c r="AE885" s="7"/>
      <c r="AF885" s="7"/>
      <c r="AG885" s="7"/>
      <c r="AH885" s="7"/>
      <c r="AI885" s="7">
        <v>0</v>
      </c>
    </row>
    <row r="886" spans="1:35">
      <c r="A886" s="5">
        <v>2022</v>
      </c>
      <c r="B886" s="2" t="s">
        <v>754</v>
      </c>
      <c r="C886" s="2" t="s">
        <v>737</v>
      </c>
      <c r="D886" s="2" t="s">
        <v>677</v>
      </c>
      <c r="F886" s="2">
        <v>0</v>
      </c>
      <c r="H886" s="2">
        <v>150000</v>
      </c>
      <c r="S886" s="2"/>
      <c r="T886" s="2"/>
      <c r="U886" s="2"/>
      <c r="V886" s="2"/>
      <c r="AB886" s="7"/>
      <c r="AC886" s="7"/>
      <c r="AD886" s="7"/>
      <c r="AE886" s="7"/>
      <c r="AF886" s="7"/>
      <c r="AG886" s="7"/>
      <c r="AH886" s="7"/>
      <c r="AI886" s="7">
        <v>0</v>
      </c>
    </row>
    <row r="887" spans="1:35">
      <c r="A887" s="5">
        <v>2022</v>
      </c>
      <c r="B887" s="2" t="s">
        <v>725</v>
      </c>
      <c r="C887" s="2" t="s">
        <v>738</v>
      </c>
      <c r="D887" s="2" t="s">
        <v>677</v>
      </c>
      <c r="F887" s="2">
        <v>2555858</v>
      </c>
      <c r="H887" s="2">
        <v>199700</v>
      </c>
      <c r="S887" s="2"/>
      <c r="T887" s="2"/>
      <c r="U887" s="2"/>
      <c r="V887" s="2"/>
      <c r="AB887" s="7"/>
      <c r="AC887" s="7"/>
      <c r="AD887" s="7"/>
      <c r="AE887" s="7"/>
      <c r="AF887" s="7"/>
      <c r="AG887" s="7"/>
      <c r="AH887" s="7"/>
      <c r="AI887" s="7">
        <v>0</v>
      </c>
    </row>
    <row r="888" spans="1:35">
      <c r="A888" s="5">
        <v>2022</v>
      </c>
      <c r="B888" s="2" t="s">
        <v>725</v>
      </c>
      <c r="C888" s="2" t="s">
        <v>739</v>
      </c>
      <c r="D888" s="2" t="s">
        <v>677</v>
      </c>
      <c r="F888" s="2">
        <v>7291998</v>
      </c>
      <c r="H888" s="2">
        <v>178400</v>
      </c>
      <c r="S888" s="2"/>
      <c r="T888" s="2"/>
      <c r="U888" s="2"/>
      <c r="V888" s="2"/>
      <c r="AB888" s="7"/>
      <c r="AC888" s="7"/>
      <c r="AD888" s="7"/>
      <c r="AE888" s="7"/>
      <c r="AF888" s="7"/>
      <c r="AG888" s="7"/>
      <c r="AH888" s="7"/>
      <c r="AI888" s="7">
        <v>0</v>
      </c>
    </row>
    <row r="889" spans="1:35">
      <c r="A889" s="5">
        <v>2022</v>
      </c>
      <c r="B889" s="2" t="s">
        <v>725</v>
      </c>
      <c r="C889" s="2" t="s">
        <v>740</v>
      </c>
      <c r="D889" s="2" t="s">
        <v>677</v>
      </c>
      <c r="F889" s="2">
        <v>3422523</v>
      </c>
      <c r="H889" s="2">
        <v>157100</v>
      </c>
      <c r="S889" s="2"/>
      <c r="T889" s="2"/>
      <c r="U889" s="2"/>
      <c r="V889" s="2"/>
      <c r="AB889" s="7"/>
      <c r="AC889" s="7"/>
      <c r="AD889" s="7"/>
      <c r="AE889" s="7"/>
      <c r="AF889" s="7"/>
      <c r="AG889" s="7"/>
      <c r="AH889" s="7"/>
      <c r="AI889" s="7">
        <v>0</v>
      </c>
    </row>
    <row r="890" spans="1:35">
      <c r="A890" s="5">
        <v>2022</v>
      </c>
      <c r="B890" s="2" t="s">
        <v>725</v>
      </c>
      <c r="C890" s="2" t="s">
        <v>741</v>
      </c>
      <c r="D890" s="2" t="s">
        <v>677</v>
      </c>
      <c r="F890" s="2">
        <v>0</v>
      </c>
      <c r="H890" s="2">
        <v>221000</v>
      </c>
      <c r="S890" s="2"/>
      <c r="T890" s="2"/>
      <c r="U890" s="2"/>
      <c r="V890" s="2"/>
      <c r="AB890" s="7"/>
      <c r="AC890" s="7"/>
      <c r="AD890" s="7"/>
      <c r="AE890" s="7"/>
      <c r="AF890" s="7"/>
      <c r="AG890" s="7"/>
      <c r="AH890" s="7"/>
      <c r="AI890" s="7">
        <v>0</v>
      </c>
    </row>
    <row r="891" spans="1:35">
      <c r="A891" s="5">
        <v>2022</v>
      </c>
      <c r="B891" s="2" t="s">
        <v>725</v>
      </c>
      <c r="C891" s="2" t="s">
        <v>742</v>
      </c>
      <c r="D891" s="2" t="s">
        <v>677</v>
      </c>
      <c r="F891" s="2">
        <v>2395766</v>
      </c>
      <c r="H891" s="2">
        <v>185500</v>
      </c>
      <c r="S891" s="2"/>
      <c r="T891" s="2"/>
      <c r="U891" s="2"/>
      <c r="V891" s="2"/>
      <c r="AB891" s="7"/>
      <c r="AC891" s="7"/>
      <c r="AD891" s="7"/>
      <c r="AE891" s="7"/>
      <c r="AF891" s="7"/>
      <c r="AG891" s="7"/>
      <c r="AH891" s="7"/>
      <c r="AI891" s="7">
        <v>0</v>
      </c>
    </row>
    <row r="892" spans="1:35">
      <c r="A892" s="5">
        <v>2022</v>
      </c>
      <c r="B892" s="2" t="s">
        <v>725</v>
      </c>
      <c r="C892" s="2" t="s">
        <v>743</v>
      </c>
      <c r="D892" s="2" t="s">
        <v>677</v>
      </c>
      <c r="F892" s="2">
        <v>0</v>
      </c>
      <c r="H892" s="2">
        <v>164200</v>
      </c>
      <c r="S892" s="2"/>
      <c r="T892" s="2"/>
      <c r="U892" s="2"/>
      <c r="V892" s="2"/>
      <c r="AB892" s="7"/>
      <c r="AC892" s="7"/>
      <c r="AD892" s="7"/>
      <c r="AE892" s="7"/>
      <c r="AF892" s="7"/>
      <c r="AG892" s="7"/>
      <c r="AH892" s="7"/>
      <c r="AI892" s="7">
        <v>0</v>
      </c>
    </row>
    <row r="893" spans="1:35">
      <c r="A893" s="5">
        <v>2022</v>
      </c>
      <c r="B893" s="2" t="s">
        <v>725</v>
      </c>
      <c r="C893" s="2" t="s">
        <v>744</v>
      </c>
      <c r="D893" s="2" t="s">
        <v>677</v>
      </c>
      <c r="F893" s="2">
        <v>0</v>
      </c>
      <c r="H893" s="2">
        <v>0</v>
      </c>
      <c r="S893" s="2"/>
      <c r="T893" s="2"/>
      <c r="U893" s="2"/>
      <c r="V893" s="2"/>
      <c r="AB893" s="7"/>
      <c r="AC893" s="7"/>
      <c r="AD893" s="7"/>
      <c r="AE893" s="7"/>
      <c r="AF893" s="7"/>
      <c r="AG893" s="7"/>
      <c r="AH893" s="7"/>
      <c r="AI893" s="7">
        <v>0</v>
      </c>
    </row>
    <row r="894" spans="1:35">
      <c r="A894" s="5">
        <v>2022</v>
      </c>
      <c r="B894" s="2" t="s">
        <v>755</v>
      </c>
      <c r="C894" s="2" t="s">
        <v>745</v>
      </c>
      <c r="D894" s="2" t="s">
        <v>677</v>
      </c>
      <c r="F894" s="2">
        <v>0</v>
      </c>
      <c r="H894" s="2">
        <v>178400</v>
      </c>
      <c r="S894" s="2"/>
      <c r="T894" s="2"/>
      <c r="U894" s="2"/>
      <c r="V894" s="2"/>
      <c r="AB894" s="7"/>
      <c r="AC894" s="7"/>
      <c r="AD894" s="7"/>
      <c r="AE894" s="7"/>
      <c r="AF894" s="7"/>
      <c r="AG894" s="7"/>
      <c r="AH894" s="7"/>
      <c r="AI894" s="7">
        <v>0</v>
      </c>
    </row>
    <row r="895" spans="1:35">
      <c r="A895" s="5">
        <v>2022</v>
      </c>
      <c r="B895" s="2" t="s">
        <v>755</v>
      </c>
      <c r="C895" s="2" t="s">
        <v>746</v>
      </c>
      <c r="D895" s="2" t="s">
        <v>677</v>
      </c>
      <c r="F895" s="2">
        <v>0</v>
      </c>
      <c r="H895" s="2">
        <v>221000</v>
      </c>
      <c r="S895" s="2"/>
      <c r="T895" s="2"/>
      <c r="U895" s="2"/>
      <c r="V895" s="2"/>
      <c r="AB895" s="7"/>
      <c r="AC895" s="7"/>
      <c r="AD895" s="7"/>
      <c r="AE895" s="7"/>
      <c r="AF895" s="7"/>
      <c r="AG895" s="7"/>
      <c r="AH895" s="7"/>
      <c r="AI895" s="7">
        <v>0</v>
      </c>
    </row>
    <row r="896" spans="1:35">
      <c r="A896" s="5">
        <v>2022</v>
      </c>
      <c r="B896" s="2" t="s">
        <v>755</v>
      </c>
      <c r="C896" s="2" t="s">
        <v>747</v>
      </c>
      <c r="D896" s="2" t="s">
        <v>677</v>
      </c>
      <c r="F896" s="2">
        <v>0</v>
      </c>
      <c r="H896" s="2">
        <v>178400</v>
      </c>
      <c r="S896" s="2"/>
      <c r="T896" s="2"/>
      <c r="U896" s="2"/>
      <c r="V896" s="2"/>
      <c r="AB896" s="7"/>
      <c r="AC896" s="7"/>
      <c r="AD896" s="7"/>
      <c r="AE896" s="7"/>
      <c r="AF896" s="7"/>
      <c r="AG896" s="7"/>
      <c r="AH896" s="7"/>
      <c r="AI896" s="7">
        <v>0</v>
      </c>
    </row>
    <row r="897" spans="1:35">
      <c r="A897" s="5">
        <v>2022</v>
      </c>
      <c r="B897" s="2" t="s">
        <v>755</v>
      </c>
      <c r="C897" s="2" t="s">
        <v>748</v>
      </c>
      <c r="D897" s="2" t="s">
        <v>677</v>
      </c>
      <c r="F897" s="2">
        <v>0</v>
      </c>
      <c r="H897" s="2">
        <v>157100</v>
      </c>
      <c r="S897" s="2"/>
      <c r="T897" s="2"/>
      <c r="U897" s="2"/>
      <c r="V897" s="2"/>
      <c r="AB897" s="7"/>
      <c r="AC897" s="7"/>
      <c r="AD897" s="7"/>
      <c r="AE897" s="7"/>
      <c r="AF897" s="7"/>
      <c r="AG897" s="7"/>
      <c r="AH897" s="7"/>
      <c r="AI897" s="7">
        <v>0</v>
      </c>
    </row>
    <row r="898" spans="1:35">
      <c r="A898" s="5">
        <v>2022</v>
      </c>
      <c r="B898" s="2" t="s">
        <v>755</v>
      </c>
      <c r="C898" s="2" t="s">
        <v>749</v>
      </c>
      <c r="D898" s="2" t="s">
        <v>677</v>
      </c>
      <c r="F898" s="2">
        <v>0</v>
      </c>
      <c r="H898" s="2">
        <v>0</v>
      </c>
      <c r="S898" s="2"/>
      <c r="T898" s="2"/>
      <c r="U898" s="2"/>
      <c r="V898" s="2"/>
      <c r="AB898" s="7"/>
      <c r="AC898" s="7"/>
      <c r="AD898" s="7"/>
      <c r="AE898" s="7"/>
      <c r="AF898" s="7"/>
      <c r="AG898" s="7"/>
      <c r="AH898" s="7"/>
      <c r="AI898" s="7">
        <v>0</v>
      </c>
    </row>
    <row r="899" spans="1:35">
      <c r="A899" s="5">
        <v>2022</v>
      </c>
      <c r="B899" s="2" t="s">
        <v>755</v>
      </c>
      <c r="C899" s="2" t="s">
        <v>750</v>
      </c>
      <c r="D899" s="2" t="s">
        <v>677</v>
      </c>
      <c r="F899" s="2">
        <v>0</v>
      </c>
      <c r="H899" s="2">
        <v>157100</v>
      </c>
      <c r="S899" s="2"/>
      <c r="T899" s="2"/>
      <c r="U899" s="2"/>
      <c r="V899" s="2"/>
      <c r="AB899" s="7"/>
      <c r="AC899" s="7"/>
      <c r="AD899" s="7"/>
      <c r="AE899" s="7"/>
      <c r="AF899" s="7"/>
      <c r="AG899" s="7"/>
      <c r="AH899" s="7"/>
      <c r="AI899" s="7">
        <v>0</v>
      </c>
    </row>
    <row r="900" spans="1:35">
      <c r="A900" s="5">
        <v>2022</v>
      </c>
      <c r="B900" s="2" t="s">
        <v>755</v>
      </c>
      <c r="C900" s="2" t="s">
        <v>751</v>
      </c>
      <c r="D900" s="2" t="s">
        <v>677</v>
      </c>
      <c r="F900" s="2">
        <v>0</v>
      </c>
      <c r="H900" s="2">
        <v>164200</v>
      </c>
      <c r="S900" s="2"/>
      <c r="T900" s="2"/>
      <c r="U900" s="2"/>
      <c r="V900" s="2"/>
      <c r="AB900" s="7"/>
      <c r="AC900" s="7"/>
      <c r="AD900" s="7"/>
      <c r="AE900" s="7"/>
      <c r="AF900" s="7"/>
      <c r="AG900" s="7"/>
      <c r="AH900" s="7"/>
      <c r="AI900" s="7">
        <v>0</v>
      </c>
    </row>
    <row r="901" spans="1:35">
      <c r="A901" s="5">
        <v>2022</v>
      </c>
      <c r="B901" s="2" t="s">
        <v>724</v>
      </c>
      <c r="C901" s="2" t="s">
        <v>726</v>
      </c>
      <c r="D901" s="2" t="s">
        <v>675</v>
      </c>
      <c r="H901" s="2">
        <v>0</v>
      </c>
      <c r="S901" s="2"/>
      <c r="T901" s="2"/>
      <c r="U901" s="2"/>
      <c r="V901" s="2"/>
      <c r="AB901" s="7"/>
      <c r="AC901" s="7"/>
      <c r="AD901" s="7"/>
      <c r="AE901" s="7"/>
      <c r="AF901" s="7"/>
      <c r="AG901" s="7"/>
      <c r="AH901" s="7"/>
      <c r="AI901" s="7">
        <v>0</v>
      </c>
    </row>
    <row r="902" spans="1:35">
      <c r="A902" s="5">
        <v>2022</v>
      </c>
      <c r="B902" s="2" t="s">
        <v>724</v>
      </c>
      <c r="C902" s="2" t="s">
        <v>727</v>
      </c>
      <c r="D902" s="2" t="s">
        <v>675</v>
      </c>
      <c r="H902" s="2">
        <v>0</v>
      </c>
      <c r="S902" s="2"/>
      <c r="T902" s="2"/>
      <c r="U902" s="2"/>
      <c r="V902" s="2"/>
      <c r="AB902" s="7"/>
      <c r="AC902" s="7"/>
      <c r="AD902" s="7"/>
      <c r="AE902" s="7"/>
      <c r="AF902" s="7"/>
      <c r="AG902" s="7"/>
      <c r="AH902" s="7"/>
      <c r="AI902" s="7">
        <v>0</v>
      </c>
    </row>
    <row r="903" spans="1:35">
      <c r="A903" s="5">
        <v>2022</v>
      </c>
      <c r="B903" s="2" t="s">
        <v>724</v>
      </c>
      <c r="C903" s="2" t="s">
        <v>728</v>
      </c>
      <c r="D903" s="2" t="s">
        <v>675</v>
      </c>
      <c r="H903" s="2">
        <v>0</v>
      </c>
      <c r="S903" s="2"/>
      <c r="T903" s="2"/>
      <c r="U903" s="2"/>
      <c r="V903" s="2"/>
      <c r="AB903" s="7"/>
      <c r="AC903" s="7"/>
      <c r="AD903" s="7"/>
      <c r="AE903" s="7"/>
      <c r="AF903" s="7"/>
      <c r="AG903" s="7"/>
      <c r="AH903" s="7"/>
      <c r="AI903" s="7">
        <v>0</v>
      </c>
    </row>
    <row r="904" spans="1:35">
      <c r="A904" s="5">
        <v>2022</v>
      </c>
      <c r="B904" s="2" t="s">
        <v>724</v>
      </c>
      <c r="C904" s="2" t="s">
        <v>729</v>
      </c>
      <c r="D904" s="2" t="s">
        <v>675</v>
      </c>
      <c r="H904" s="2">
        <v>0</v>
      </c>
      <c r="S904" s="2"/>
      <c r="T904" s="2"/>
      <c r="U904" s="2"/>
      <c r="V904" s="2"/>
      <c r="AB904" s="7"/>
      <c r="AC904" s="7"/>
      <c r="AD904" s="7"/>
      <c r="AE904" s="7"/>
      <c r="AF904" s="7"/>
      <c r="AG904" s="7"/>
      <c r="AH904" s="7"/>
      <c r="AI904" s="7">
        <v>0</v>
      </c>
    </row>
    <row r="905" spans="1:35">
      <c r="A905" s="5">
        <v>2022</v>
      </c>
      <c r="B905" s="2" t="s">
        <v>724</v>
      </c>
      <c r="C905" s="2" t="s">
        <v>730</v>
      </c>
      <c r="D905" s="2" t="s">
        <v>675</v>
      </c>
      <c r="H905" s="2">
        <v>0</v>
      </c>
      <c r="S905" s="2"/>
      <c r="T905" s="2"/>
      <c r="U905" s="2"/>
      <c r="V905" s="2"/>
      <c r="AB905" s="7"/>
      <c r="AC905" s="7"/>
      <c r="AD905" s="7"/>
      <c r="AE905" s="7"/>
      <c r="AF905" s="7"/>
      <c r="AG905" s="7"/>
      <c r="AH905" s="7"/>
      <c r="AI905" s="7">
        <v>0</v>
      </c>
    </row>
    <row r="906" spans="1:35">
      <c r="A906" s="5">
        <v>2022</v>
      </c>
      <c r="B906" s="2" t="s">
        <v>724</v>
      </c>
      <c r="C906" s="2" t="s">
        <v>731</v>
      </c>
      <c r="D906" s="2" t="s">
        <v>675</v>
      </c>
      <c r="H906" s="2">
        <v>0</v>
      </c>
      <c r="S906" s="2"/>
      <c r="T906" s="2"/>
      <c r="U906" s="2"/>
      <c r="V906" s="2"/>
      <c r="AB906" s="7"/>
      <c r="AC906" s="7"/>
      <c r="AD906" s="7"/>
      <c r="AE906" s="7"/>
      <c r="AF906" s="7"/>
      <c r="AG906" s="7"/>
      <c r="AH906" s="7"/>
      <c r="AI906" s="7">
        <v>0</v>
      </c>
    </row>
    <row r="907" spans="1:35">
      <c r="A907" s="5">
        <v>2022</v>
      </c>
      <c r="B907" s="2" t="s">
        <v>724</v>
      </c>
      <c r="C907" s="2" t="s">
        <v>732</v>
      </c>
      <c r="D907" s="2" t="s">
        <v>675</v>
      </c>
      <c r="H907" s="2">
        <v>0</v>
      </c>
      <c r="S907" s="2"/>
      <c r="T907" s="2"/>
      <c r="U907" s="2"/>
      <c r="V907" s="2"/>
      <c r="AB907" s="7"/>
      <c r="AC907" s="7"/>
      <c r="AD907" s="7"/>
      <c r="AE907" s="7"/>
      <c r="AF907" s="7"/>
      <c r="AG907" s="7"/>
      <c r="AH907" s="7"/>
      <c r="AI907" s="7">
        <v>0</v>
      </c>
    </row>
    <row r="908" spans="1:35">
      <c r="A908" s="5">
        <v>2022</v>
      </c>
      <c r="B908" s="2" t="s">
        <v>724</v>
      </c>
      <c r="C908" s="2" t="s">
        <v>733</v>
      </c>
      <c r="D908" s="2" t="s">
        <v>675</v>
      </c>
      <c r="H908" s="2">
        <v>0</v>
      </c>
      <c r="S908" s="2"/>
      <c r="T908" s="2"/>
      <c r="U908" s="2"/>
      <c r="V908" s="2"/>
      <c r="AB908" s="7"/>
      <c r="AC908" s="7"/>
      <c r="AD908" s="7"/>
      <c r="AE908" s="7"/>
      <c r="AF908" s="7"/>
      <c r="AG908" s="7"/>
      <c r="AH908" s="7"/>
      <c r="AI908" s="7">
        <v>0</v>
      </c>
    </row>
    <row r="909" spans="1:35">
      <c r="A909" s="5">
        <v>2022</v>
      </c>
      <c r="B909" s="2" t="s">
        <v>754</v>
      </c>
      <c r="C909" s="2" t="s">
        <v>752</v>
      </c>
      <c r="D909" s="2" t="s">
        <v>675</v>
      </c>
      <c r="H909" s="2">
        <v>0</v>
      </c>
      <c r="S909" s="2"/>
      <c r="T909" s="2"/>
      <c r="U909" s="2"/>
      <c r="V909" s="2"/>
      <c r="AB909" s="7"/>
      <c r="AC909" s="7"/>
      <c r="AD909" s="7"/>
      <c r="AE909" s="7"/>
      <c r="AF909" s="7"/>
      <c r="AG909" s="7"/>
      <c r="AH909" s="7"/>
      <c r="AI909" s="7">
        <v>0</v>
      </c>
    </row>
    <row r="910" spans="1:35">
      <c r="A910" s="5">
        <v>2022</v>
      </c>
      <c r="B910" s="2" t="s">
        <v>754</v>
      </c>
      <c r="C910" s="2" t="s">
        <v>549</v>
      </c>
      <c r="D910" s="2" t="s">
        <v>675</v>
      </c>
      <c r="H910" s="2">
        <v>0</v>
      </c>
      <c r="S910" s="2"/>
      <c r="T910" s="2"/>
      <c r="U910" s="2"/>
      <c r="V910" s="2"/>
      <c r="AB910" s="7"/>
      <c r="AC910" s="7"/>
      <c r="AD910" s="7"/>
      <c r="AE910" s="7"/>
      <c r="AF910" s="7"/>
      <c r="AG910" s="7"/>
      <c r="AH910" s="7"/>
      <c r="AI910" s="7">
        <v>0</v>
      </c>
    </row>
    <row r="911" spans="1:35">
      <c r="A911" s="5">
        <v>2022</v>
      </c>
      <c r="B911" s="2" t="s">
        <v>754</v>
      </c>
      <c r="C911" s="2" t="s">
        <v>734</v>
      </c>
      <c r="D911" s="2" t="s">
        <v>675</v>
      </c>
      <c r="H911" s="2">
        <v>0</v>
      </c>
      <c r="S911" s="2"/>
      <c r="T911" s="2"/>
      <c r="U911" s="2"/>
      <c r="V911" s="2"/>
      <c r="AB911" s="7"/>
      <c r="AC911" s="7"/>
      <c r="AD911" s="7"/>
      <c r="AE911" s="7"/>
      <c r="AF911" s="7"/>
      <c r="AG911" s="7"/>
      <c r="AH911" s="7"/>
      <c r="AI911" s="7">
        <v>0</v>
      </c>
    </row>
    <row r="912" spans="1:35">
      <c r="A912" s="5">
        <v>2022</v>
      </c>
      <c r="B912" s="2" t="s">
        <v>754</v>
      </c>
      <c r="C912" s="2" t="s">
        <v>735</v>
      </c>
      <c r="D912" s="2" t="s">
        <v>675</v>
      </c>
      <c r="H912" s="2">
        <v>601800</v>
      </c>
      <c r="S912" s="2"/>
      <c r="T912" s="2"/>
      <c r="U912" s="2"/>
      <c r="V912" s="2"/>
      <c r="AB912" s="7"/>
      <c r="AC912" s="7"/>
      <c r="AD912" s="7"/>
      <c r="AE912" s="7"/>
      <c r="AF912" s="7"/>
      <c r="AG912" s="7"/>
      <c r="AH912" s="7"/>
      <c r="AI912" s="7">
        <v>0</v>
      </c>
    </row>
    <row r="913" spans="1:35">
      <c r="A913" s="5">
        <v>2022</v>
      </c>
      <c r="B913" s="2" t="s">
        <v>754</v>
      </c>
      <c r="C913" s="2" t="s">
        <v>736</v>
      </c>
      <c r="D913" s="2" t="s">
        <v>675</v>
      </c>
      <c r="H913" s="2">
        <v>0</v>
      </c>
      <c r="S913" s="2"/>
      <c r="T913" s="2"/>
      <c r="U913" s="2"/>
      <c r="V913" s="2"/>
      <c r="AB913" s="7"/>
      <c r="AC913" s="7"/>
      <c r="AD913" s="7"/>
      <c r="AE913" s="7"/>
      <c r="AF913" s="7"/>
      <c r="AG913" s="7"/>
      <c r="AH913" s="7"/>
      <c r="AI913" s="7">
        <v>0</v>
      </c>
    </row>
    <row r="914" spans="1:35">
      <c r="A914" s="5">
        <v>2022</v>
      </c>
      <c r="B914" s="2" t="s">
        <v>754</v>
      </c>
      <c r="C914" s="2" t="s">
        <v>753</v>
      </c>
      <c r="D914" s="2" t="s">
        <v>675</v>
      </c>
      <c r="H914" s="2">
        <v>0</v>
      </c>
      <c r="S914" s="2"/>
      <c r="T914" s="2"/>
      <c r="U914" s="2"/>
      <c r="V914" s="2"/>
      <c r="AB914" s="7"/>
      <c r="AC914" s="7"/>
      <c r="AD914" s="7"/>
      <c r="AE914" s="7"/>
      <c r="AF914" s="7"/>
      <c r="AG914" s="7"/>
      <c r="AH914" s="7"/>
      <c r="AI914" s="7">
        <v>0</v>
      </c>
    </row>
    <row r="915" spans="1:35">
      <c r="A915" s="5">
        <v>2022</v>
      </c>
      <c r="B915" s="2" t="s">
        <v>754</v>
      </c>
      <c r="C915" s="2" t="s">
        <v>737</v>
      </c>
      <c r="D915" s="2" t="s">
        <v>675</v>
      </c>
      <c r="H915" s="2">
        <v>0</v>
      </c>
      <c r="S915" s="2"/>
      <c r="T915" s="2"/>
      <c r="U915" s="2"/>
      <c r="V915" s="2"/>
      <c r="AB915" s="7"/>
      <c r="AC915" s="7"/>
      <c r="AD915" s="7"/>
      <c r="AE915" s="7"/>
      <c r="AF915" s="7"/>
      <c r="AG915" s="7"/>
      <c r="AH915" s="7"/>
      <c r="AI915" s="7">
        <v>0</v>
      </c>
    </row>
    <row r="916" spans="1:35">
      <c r="A916" s="5">
        <v>2022</v>
      </c>
      <c r="B916" s="2" t="s">
        <v>725</v>
      </c>
      <c r="C916" s="2" t="s">
        <v>738</v>
      </c>
      <c r="D916" s="2" t="s">
        <v>675</v>
      </c>
      <c r="H916" s="2">
        <v>0</v>
      </c>
      <c r="S916" s="2"/>
      <c r="T916" s="2"/>
      <c r="U916" s="2"/>
      <c r="V916" s="2"/>
      <c r="AB916" s="7"/>
      <c r="AC916" s="7"/>
      <c r="AD916" s="7"/>
      <c r="AE916" s="7"/>
      <c r="AF916" s="7"/>
      <c r="AG916" s="7"/>
      <c r="AH916" s="7"/>
      <c r="AI916" s="7">
        <v>0</v>
      </c>
    </row>
    <row r="917" spans="1:35">
      <c r="A917" s="5">
        <v>2022</v>
      </c>
      <c r="B917" s="2" t="s">
        <v>725</v>
      </c>
      <c r="C917" s="2" t="s">
        <v>739</v>
      </c>
      <c r="D917" s="2" t="s">
        <v>675</v>
      </c>
      <c r="H917" s="2">
        <v>0</v>
      </c>
      <c r="S917" s="2"/>
      <c r="T917" s="2"/>
      <c r="U917" s="2"/>
      <c r="V917" s="2"/>
      <c r="AB917" s="7"/>
      <c r="AC917" s="7"/>
      <c r="AD917" s="7"/>
      <c r="AE917" s="7"/>
      <c r="AF917" s="7"/>
      <c r="AG917" s="7"/>
      <c r="AH917" s="7"/>
      <c r="AI917" s="7">
        <v>0</v>
      </c>
    </row>
    <row r="918" spans="1:35">
      <c r="A918" s="5">
        <v>2022</v>
      </c>
      <c r="B918" s="2" t="s">
        <v>725</v>
      </c>
      <c r="C918" s="2" t="s">
        <v>740</v>
      </c>
      <c r="D918" s="2" t="s">
        <v>675</v>
      </c>
      <c r="H918" s="2">
        <v>451800</v>
      </c>
      <c r="S918" s="2"/>
      <c r="T918" s="2"/>
      <c r="U918" s="2"/>
      <c r="V918" s="2"/>
      <c r="AB918" s="7"/>
      <c r="AC918" s="7"/>
      <c r="AD918" s="7"/>
      <c r="AE918" s="7"/>
      <c r="AF918" s="7"/>
      <c r="AG918" s="7"/>
      <c r="AH918" s="7"/>
      <c r="AI918" s="7">
        <v>0</v>
      </c>
    </row>
    <row r="919" spans="1:35">
      <c r="A919" s="5">
        <v>2022</v>
      </c>
      <c r="B919" s="2" t="s">
        <v>725</v>
      </c>
      <c r="C919" s="2" t="s">
        <v>741</v>
      </c>
      <c r="D919" s="2" t="s">
        <v>675</v>
      </c>
      <c r="H919" s="2">
        <v>0</v>
      </c>
      <c r="S919" s="2"/>
      <c r="T919" s="2"/>
      <c r="U919" s="2"/>
      <c r="V919" s="2"/>
      <c r="AB919" s="7"/>
      <c r="AC919" s="7"/>
      <c r="AD919" s="7"/>
      <c r="AE919" s="7"/>
      <c r="AF919" s="7"/>
      <c r="AG919" s="7"/>
      <c r="AH919" s="7"/>
      <c r="AI919" s="7">
        <v>0</v>
      </c>
    </row>
    <row r="920" spans="1:35">
      <c r="A920" s="5">
        <v>2022</v>
      </c>
      <c r="B920" s="2" t="s">
        <v>725</v>
      </c>
      <c r="C920" s="2" t="s">
        <v>742</v>
      </c>
      <c r="D920" s="2" t="s">
        <v>675</v>
      </c>
      <c r="H920" s="2">
        <v>0</v>
      </c>
      <c r="S920" s="2"/>
      <c r="T920" s="2"/>
      <c r="U920" s="2"/>
      <c r="V920" s="2"/>
      <c r="AB920" s="7"/>
      <c r="AC920" s="7"/>
      <c r="AD920" s="7"/>
      <c r="AE920" s="7"/>
      <c r="AF920" s="7"/>
      <c r="AG920" s="7"/>
      <c r="AH920" s="7"/>
      <c r="AI920" s="7">
        <v>0</v>
      </c>
    </row>
    <row r="921" spans="1:35">
      <c r="A921" s="5">
        <v>2022</v>
      </c>
      <c r="B921" s="2" t="s">
        <v>725</v>
      </c>
      <c r="C921" s="2" t="s">
        <v>743</v>
      </c>
      <c r="D921" s="2" t="s">
        <v>675</v>
      </c>
      <c r="H921" s="2">
        <v>0</v>
      </c>
      <c r="S921" s="2"/>
      <c r="T921" s="2"/>
      <c r="U921" s="2"/>
      <c r="V921" s="2"/>
      <c r="AB921" s="7"/>
      <c r="AC921" s="7"/>
      <c r="AD921" s="7"/>
      <c r="AE921" s="7"/>
      <c r="AF921" s="7"/>
      <c r="AG921" s="7"/>
      <c r="AH921" s="7"/>
      <c r="AI921" s="7">
        <v>0</v>
      </c>
    </row>
    <row r="922" spans="1:35">
      <c r="A922" s="5">
        <v>2022</v>
      </c>
      <c r="B922" s="2" t="s">
        <v>725</v>
      </c>
      <c r="C922" s="2" t="s">
        <v>744</v>
      </c>
      <c r="D922" s="2" t="s">
        <v>675</v>
      </c>
      <c r="H922" s="2">
        <v>0</v>
      </c>
      <c r="S922" s="2"/>
      <c r="T922" s="2"/>
      <c r="U922" s="2"/>
      <c r="V922" s="2"/>
      <c r="AB922" s="7"/>
      <c r="AC922" s="7"/>
      <c r="AD922" s="7"/>
      <c r="AE922" s="7"/>
      <c r="AF922" s="7"/>
      <c r="AG922" s="7"/>
      <c r="AH922" s="7"/>
      <c r="AI922" s="7">
        <v>0</v>
      </c>
    </row>
    <row r="923" spans="1:35">
      <c r="A923" s="5">
        <v>2022</v>
      </c>
      <c r="B923" s="2" t="s">
        <v>755</v>
      </c>
      <c r="C923" s="2" t="s">
        <v>745</v>
      </c>
      <c r="D923" s="2" t="s">
        <v>675</v>
      </c>
      <c r="H923" s="2">
        <v>0</v>
      </c>
      <c r="S923" s="2"/>
      <c r="T923" s="2"/>
      <c r="U923" s="2"/>
      <c r="V923" s="2"/>
      <c r="AB923" s="7"/>
      <c r="AC923" s="7"/>
      <c r="AD923" s="7"/>
      <c r="AE923" s="7"/>
      <c r="AF923" s="7"/>
      <c r="AG923" s="7"/>
      <c r="AH923" s="7"/>
      <c r="AI923" s="7">
        <v>0</v>
      </c>
    </row>
    <row r="924" spans="1:35">
      <c r="A924" s="5">
        <v>2022</v>
      </c>
      <c r="B924" s="2" t="s">
        <v>755</v>
      </c>
      <c r="C924" s="2" t="s">
        <v>746</v>
      </c>
      <c r="D924" s="2" t="s">
        <v>675</v>
      </c>
      <c r="H924" s="2">
        <v>0</v>
      </c>
      <c r="S924" s="2"/>
      <c r="T924" s="2"/>
      <c r="U924" s="2"/>
      <c r="V924" s="2"/>
      <c r="AB924" s="7"/>
      <c r="AC924" s="7"/>
      <c r="AD924" s="7"/>
      <c r="AE924" s="7"/>
      <c r="AF924" s="7"/>
      <c r="AG924" s="7"/>
      <c r="AH924" s="7"/>
      <c r="AI924" s="7">
        <v>0</v>
      </c>
    </row>
    <row r="925" spans="1:35">
      <c r="A925" s="5">
        <v>2022</v>
      </c>
      <c r="B925" s="2" t="s">
        <v>755</v>
      </c>
      <c r="C925" s="2" t="s">
        <v>747</v>
      </c>
      <c r="D925" s="2" t="s">
        <v>675</v>
      </c>
      <c r="H925" s="2">
        <v>0</v>
      </c>
      <c r="S925" s="2"/>
      <c r="T925" s="2"/>
      <c r="U925" s="2"/>
      <c r="V925" s="2"/>
      <c r="AB925" s="7"/>
      <c r="AC925" s="7"/>
      <c r="AD925" s="7"/>
      <c r="AE925" s="7"/>
      <c r="AF925" s="7"/>
      <c r="AG925" s="7"/>
      <c r="AH925" s="7"/>
      <c r="AI925" s="7">
        <v>0</v>
      </c>
    </row>
    <row r="926" spans="1:35">
      <c r="A926" s="5">
        <v>2022</v>
      </c>
      <c r="B926" s="2" t="s">
        <v>755</v>
      </c>
      <c r="C926" s="2" t="s">
        <v>748</v>
      </c>
      <c r="D926" s="2" t="s">
        <v>675</v>
      </c>
      <c r="H926" s="2">
        <v>0</v>
      </c>
      <c r="S926" s="2"/>
      <c r="T926" s="2"/>
      <c r="U926" s="2"/>
      <c r="V926" s="2"/>
      <c r="AB926" s="7"/>
      <c r="AC926" s="7"/>
      <c r="AD926" s="7"/>
      <c r="AE926" s="7"/>
      <c r="AF926" s="7"/>
      <c r="AG926" s="7"/>
      <c r="AH926" s="7"/>
      <c r="AI926" s="7">
        <v>0</v>
      </c>
    </row>
    <row r="927" spans="1:35">
      <c r="A927" s="5">
        <v>2022</v>
      </c>
      <c r="B927" s="2" t="s">
        <v>755</v>
      </c>
      <c r="C927" s="2" t="s">
        <v>749</v>
      </c>
      <c r="D927" s="2" t="s">
        <v>675</v>
      </c>
      <c r="H927" s="2">
        <v>0</v>
      </c>
      <c r="S927" s="2"/>
      <c r="T927" s="2"/>
      <c r="U927" s="2"/>
      <c r="V927" s="2"/>
      <c r="AB927" s="7"/>
      <c r="AC927" s="7"/>
      <c r="AD927" s="7"/>
      <c r="AE927" s="7"/>
      <c r="AF927" s="7"/>
      <c r="AG927" s="7"/>
      <c r="AH927" s="7"/>
      <c r="AI927" s="7">
        <v>0</v>
      </c>
    </row>
    <row r="928" spans="1:35">
      <c r="A928" s="5">
        <v>2022</v>
      </c>
      <c r="B928" s="2" t="s">
        <v>755</v>
      </c>
      <c r="C928" s="2" t="s">
        <v>750</v>
      </c>
      <c r="D928" s="2" t="s">
        <v>675</v>
      </c>
      <c r="H928" s="2">
        <v>0</v>
      </c>
      <c r="S928" s="2"/>
      <c r="T928" s="2"/>
      <c r="U928" s="2"/>
      <c r="V928" s="2"/>
      <c r="AB928" s="7"/>
      <c r="AC928" s="7"/>
      <c r="AD928" s="7"/>
      <c r="AE928" s="7"/>
      <c r="AF928" s="7"/>
      <c r="AG928" s="7"/>
      <c r="AH928" s="7"/>
      <c r="AI928" s="7">
        <v>0</v>
      </c>
    </row>
    <row r="929" spans="1:35">
      <c r="A929" s="5">
        <v>2022</v>
      </c>
      <c r="B929" s="2" t="s">
        <v>755</v>
      </c>
      <c r="C929" s="2" t="s">
        <v>751</v>
      </c>
      <c r="D929" s="2" t="s">
        <v>675</v>
      </c>
      <c r="H929" s="2">
        <v>0</v>
      </c>
      <c r="S929" s="2"/>
      <c r="T929" s="2"/>
      <c r="U929" s="2"/>
      <c r="V929" s="2"/>
      <c r="AB929" s="7"/>
      <c r="AC929" s="7"/>
      <c r="AD929" s="7"/>
      <c r="AE929" s="7"/>
      <c r="AF929" s="7"/>
      <c r="AG929" s="7"/>
      <c r="AH929" s="7"/>
      <c r="AI929" s="7">
        <v>0</v>
      </c>
    </row>
    <row r="930" spans="1:35">
      <c r="A930" s="5">
        <v>2022</v>
      </c>
      <c r="B930" s="2" t="s">
        <v>724</v>
      </c>
      <c r="C930" s="2" t="s">
        <v>726</v>
      </c>
      <c r="D930" s="2" t="s">
        <v>681</v>
      </c>
      <c r="E930" s="2">
        <v>14237587</v>
      </c>
      <c r="F930" s="2">
        <v>7783907</v>
      </c>
      <c r="H930" s="2">
        <v>0</v>
      </c>
      <c r="S930" s="2"/>
      <c r="T930" s="2"/>
      <c r="U930" s="2"/>
      <c r="V930" s="2"/>
      <c r="AB930" s="7"/>
      <c r="AC930" s="7"/>
      <c r="AD930" s="7"/>
      <c r="AE930" s="7"/>
      <c r="AF930" s="7"/>
      <c r="AG930" s="7"/>
      <c r="AH930" s="7"/>
      <c r="AI930" s="7">
        <v>0</v>
      </c>
    </row>
    <row r="931" spans="1:35">
      <c r="A931" s="5">
        <v>2022</v>
      </c>
      <c r="B931" s="2" t="s">
        <v>724</v>
      </c>
      <c r="C931" s="2" t="s">
        <v>727</v>
      </c>
      <c r="D931" s="2" t="s">
        <v>681</v>
      </c>
      <c r="E931" s="2">
        <v>14461630</v>
      </c>
      <c r="F931" s="2">
        <v>4731066</v>
      </c>
      <c r="H931" s="2">
        <v>0</v>
      </c>
      <c r="S931" s="2"/>
      <c r="T931" s="2"/>
      <c r="U931" s="2"/>
      <c r="V931" s="2"/>
      <c r="AB931" s="7"/>
      <c r="AC931" s="7"/>
      <c r="AD931" s="7"/>
      <c r="AE931" s="7"/>
      <c r="AF931" s="7"/>
      <c r="AG931" s="7"/>
      <c r="AH931" s="7"/>
      <c r="AI931" s="7">
        <v>0</v>
      </c>
    </row>
    <row r="932" spans="1:35">
      <c r="A932" s="5">
        <v>2022</v>
      </c>
      <c r="B932" s="2" t="s">
        <v>724</v>
      </c>
      <c r="C932" s="2" t="s">
        <v>728</v>
      </c>
      <c r="D932" s="2" t="s">
        <v>681</v>
      </c>
      <c r="E932" s="2">
        <v>17474124</v>
      </c>
      <c r="F932" s="2">
        <v>0</v>
      </c>
      <c r="H932" s="2">
        <v>0</v>
      </c>
      <c r="S932" s="2"/>
      <c r="T932" s="2"/>
      <c r="U932" s="2"/>
      <c r="V932" s="2"/>
      <c r="AB932" s="7"/>
      <c r="AC932" s="7"/>
      <c r="AD932" s="7"/>
      <c r="AE932" s="7"/>
      <c r="AF932" s="7"/>
      <c r="AG932" s="7"/>
      <c r="AH932" s="7"/>
      <c r="AI932" s="7">
        <v>0</v>
      </c>
    </row>
    <row r="933" spans="1:35">
      <c r="A933" s="5">
        <v>2022</v>
      </c>
      <c r="B933" s="2" t="s">
        <v>724</v>
      </c>
      <c r="C933" s="2" t="s">
        <v>729</v>
      </c>
      <c r="D933" s="2" t="s">
        <v>681</v>
      </c>
      <c r="E933" s="2">
        <v>20014367</v>
      </c>
      <c r="F933" s="2">
        <v>1381330</v>
      </c>
      <c r="H933" s="2">
        <v>0</v>
      </c>
      <c r="S933" s="2"/>
      <c r="T933" s="2"/>
      <c r="U933" s="2"/>
      <c r="V933" s="2"/>
      <c r="AB933" s="7"/>
      <c r="AC933" s="7"/>
      <c r="AD933" s="7"/>
      <c r="AE933" s="7"/>
      <c r="AF933" s="7"/>
      <c r="AG933" s="7"/>
      <c r="AH933" s="7"/>
      <c r="AI933" s="7">
        <v>0</v>
      </c>
    </row>
    <row r="934" spans="1:35">
      <c r="A934" s="5">
        <v>2022</v>
      </c>
      <c r="B934" s="2" t="s">
        <v>724</v>
      </c>
      <c r="C934" s="2" t="s">
        <v>730</v>
      </c>
      <c r="D934" s="2" t="s">
        <v>681</v>
      </c>
      <c r="E934" s="2">
        <v>7739402</v>
      </c>
      <c r="F934" s="2">
        <v>5200000</v>
      </c>
      <c r="H934" s="2">
        <v>0</v>
      </c>
      <c r="S934" s="2"/>
      <c r="T934" s="2"/>
      <c r="U934" s="2"/>
      <c r="V934" s="2"/>
      <c r="AB934" s="7"/>
      <c r="AC934" s="7"/>
      <c r="AD934" s="7"/>
      <c r="AE934" s="7"/>
      <c r="AF934" s="7"/>
      <c r="AG934" s="7"/>
      <c r="AH934" s="7"/>
      <c r="AI934" s="7">
        <v>0</v>
      </c>
    </row>
    <row r="935" spans="1:35">
      <c r="A935" s="5">
        <v>2022</v>
      </c>
      <c r="B935" s="2" t="s">
        <v>724</v>
      </c>
      <c r="C935" s="2" t="s">
        <v>731</v>
      </c>
      <c r="D935" s="2" t="s">
        <v>681</v>
      </c>
      <c r="E935" s="2">
        <v>14938276</v>
      </c>
      <c r="F935" s="2">
        <v>0</v>
      </c>
      <c r="H935" s="2">
        <v>0</v>
      </c>
      <c r="S935" s="2"/>
      <c r="T935" s="2"/>
      <c r="U935" s="2"/>
      <c r="V935" s="2"/>
      <c r="AB935" s="7"/>
      <c r="AC935" s="7"/>
      <c r="AD935" s="7"/>
      <c r="AE935" s="7"/>
      <c r="AF935" s="7"/>
      <c r="AG935" s="7"/>
      <c r="AH935" s="7"/>
      <c r="AI935" s="7">
        <v>0</v>
      </c>
    </row>
    <row r="936" spans="1:35">
      <c r="A936" s="5">
        <v>2022</v>
      </c>
      <c r="B936" s="2" t="s">
        <v>724</v>
      </c>
      <c r="C936" s="2" t="s">
        <v>732</v>
      </c>
      <c r="D936" s="2" t="s">
        <v>681</v>
      </c>
      <c r="E936" s="2">
        <v>15405384</v>
      </c>
      <c r="F936" s="2">
        <v>0</v>
      </c>
      <c r="H936" s="2">
        <v>0</v>
      </c>
      <c r="S936" s="2"/>
      <c r="T936" s="2"/>
      <c r="U936" s="2"/>
      <c r="V936" s="2"/>
      <c r="AB936" s="7"/>
      <c r="AC936" s="7"/>
      <c r="AD936" s="7"/>
      <c r="AE936" s="7"/>
      <c r="AF936" s="7"/>
      <c r="AG936" s="7"/>
      <c r="AH936" s="7"/>
      <c r="AI936" s="7">
        <v>0</v>
      </c>
    </row>
    <row r="937" spans="1:35">
      <c r="A937" s="5">
        <v>2022</v>
      </c>
      <c r="B937" s="2" t="s">
        <v>724</v>
      </c>
      <c r="C937" s="2" t="s">
        <v>733</v>
      </c>
      <c r="D937" s="2" t="s">
        <v>681</v>
      </c>
      <c r="E937" s="2">
        <v>17009133</v>
      </c>
      <c r="F937" s="2">
        <v>0</v>
      </c>
      <c r="H937" s="2">
        <v>0</v>
      </c>
      <c r="S937" s="2"/>
      <c r="T937" s="2"/>
      <c r="U937" s="2"/>
      <c r="V937" s="2"/>
      <c r="AB937" s="7"/>
      <c r="AC937" s="7"/>
      <c r="AD937" s="7"/>
      <c r="AE937" s="7"/>
      <c r="AF937" s="7"/>
      <c r="AG937" s="7"/>
      <c r="AH937" s="7"/>
      <c r="AI937" s="7">
        <v>0</v>
      </c>
    </row>
    <row r="938" spans="1:35">
      <c r="A938" s="5">
        <v>2022</v>
      </c>
      <c r="B938" s="2" t="s">
        <v>754</v>
      </c>
      <c r="C938" s="2" t="s">
        <v>752</v>
      </c>
      <c r="D938" s="2" t="s">
        <v>681</v>
      </c>
      <c r="E938" s="2">
        <v>17134303</v>
      </c>
      <c r="F938" s="2">
        <v>0</v>
      </c>
      <c r="H938" s="2">
        <v>0</v>
      </c>
      <c r="S938" s="2"/>
      <c r="T938" s="2"/>
      <c r="U938" s="2"/>
      <c r="V938" s="2"/>
      <c r="AB938" s="7"/>
      <c r="AC938" s="7"/>
      <c r="AD938" s="7"/>
      <c r="AE938" s="7"/>
      <c r="AF938" s="7"/>
      <c r="AG938" s="7"/>
      <c r="AH938" s="7"/>
      <c r="AI938" s="7">
        <v>0</v>
      </c>
    </row>
    <row r="939" spans="1:35">
      <c r="A939" s="5">
        <v>2022</v>
      </c>
      <c r="B939" s="2" t="s">
        <v>754</v>
      </c>
      <c r="C939" s="2" t="s">
        <v>549</v>
      </c>
      <c r="D939" s="2" t="s">
        <v>681</v>
      </c>
      <c r="E939" s="2">
        <v>19962156</v>
      </c>
      <c r="F939" s="2">
        <v>0</v>
      </c>
      <c r="H939" s="2">
        <v>0</v>
      </c>
      <c r="S939" s="2"/>
      <c r="T939" s="2"/>
      <c r="U939" s="2"/>
      <c r="V939" s="2"/>
      <c r="AB939" s="7"/>
      <c r="AC939" s="7"/>
      <c r="AD939" s="7"/>
      <c r="AE939" s="7"/>
      <c r="AF939" s="7"/>
      <c r="AG939" s="7"/>
      <c r="AH939" s="7"/>
      <c r="AI939" s="7">
        <v>0</v>
      </c>
    </row>
    <row r="940" spans="1:35">
      <c r="A940" s="5">
        <v>2022</v>
      </c>
      <c r="B940" s="2" t="s">
        <v>754</v>
      </c>
      <c r="C940" s="2" t="s">
        <v>734</v>
      </c>
      <c r="D940" s="2" t="s">
        <v>681</v>
      </c>
      <c r="E940" s="2">
        <v>8414677</v>
      </c>
      <c r="F940" s="2">
        <v>0</v>
      </c>
      <c r="H940" s="2">
        <v>0</v>
      </c>
      <c r="S940" s="2"/>
      <c r="T940" s="2"/>
      <c r="U940" s="2"/>
      <c r="V940" s="2"/>
      <c r="AB940" s="7"/>
      <c r="AC940" s="7"/>
      <c r="AD940" s="7"/>
      <c r="AE940" s="7"/>
      <c r="AF940" s="7"/>
      <c r="AG940" s="7"/>
      <c r="AH940" s="7"/>
      <c r="AI940" s="7">
        <v>0</v>
      </c>
    </row>
    <row r="941" spans="1:35">
      <c r="A941" s="5">
        <v>2022</v>
      </c>
      <c r="B941" s="2" t="s">
        <v>754</v>
      </c>
      <c r="C941" s="2" t="s">
        <v>735</v>
      </c>
      <c r="D941" s="2" t="s">
        <v>681</v>
      </c>
      <c r="E941" s="2">
        <v>15306730</v>
      </c>
      <c r="F941" s="2">
        <v>0</v>
      </c>
      <c r="H941" s="2">
        <v>0</v>
      </c>
      <c r="S941" s="2"/>
      <c r="T941" s="2"/>
      <c r="U941" s="2"/>
      <c r="V941" s="2"/>
      <c r="AB941" s="7"/>
      <c r="AC941" s="7"/>
      <c r="AD941" s="7"/>
      <c r="AE941" s="7"/>
      <c r="AF941" s="7"/>
      <c r="AG941" s="7"/>
      <c r="AH941" s="7"/>
      <c r="AI941" s="7">
        <v>0</v>
      </c>
    </row>
    <row r="942" spans="1:35">
      <c r="A942" s="5">
        <v>2022</v>
      </c>
      <c r="B942" s="2" t="s">
        <v>754</v>
      </c>
      <c r="C942" s="2" t="s">
        <v>736</v>
      </c>
      <c r="D942" s="2" t="s">
        <v>681</v>
      </c>
      <c r="E942" s="2">
        <v>27268225</v>
      </c>
      <c r="F942" s="2">
        <v>0</v>
      </c>
      <c r="H942" s="2">
        <v>0</v>
      </c>
      <c r="S942" s="2"/>
      <c r="T942" s="2"/>
      <c r="U942" s="2"/>
      <c r="V942" s="2"/>
      <c r="AB942" s="7"/>
      <c r="AC942" s="7"/>
      <c r="AD942" s="7"/>
      <c r="AE942" s="7"/>
      <c r="AF942" s="7"/>
      <c r="AG942" s="7"/>
      <c r="AH942" s="7"/>
      <c r="AI942" s="7">
        <v>0</v>
      </c>
    </row>
    <row r="943" spans="1:35">
      <c r="A943" s="5">
        <v>2022</v>
      </c>
      <c r="B943" s="2" t="s">
        <v>754</v>
      </c>
      <c r="C943" s="2" t="s">
        <v>753</v>
      </c>
      <c r="D943" s="2" t="s">
        <v>681</v>
      </c>
      <c r="E943" s="2">
        <v>13436259</v>
      </c>
      <c r="F943" s="2">
        <v>1365000</v>
      </c>
      <c r="H943" s="2">
        <v>0</v>
      </c>
      <c r="S943" s="2"/>
      <c r="T943" s="2"/>
      <c r="U943" s="2"/>
      <c r="V943" s="2"/>
      <c r="AB943" s="7"/>
      <c r="AC943" s="7"/>
      <c r="AD943" s="7"/>
      <c r="AE943" s="7"/>
      <c r="AF943" s="7"/>
      <c r="AG943" s="7"/>
      <c r="AH943" s="7"/>
      <c r="AI943" s="7">
        <v>0</v>
      </c>
    </row>
    <row r="944" spans="1:35">
      <c r="A944" s="5">
        <v>2022</v>
      </c>
      <c r="B944" s="2" t="s">
        <v>754</v>
      </c>
      <c r="C944" s="2" t="s">
        <v>737</v>
      </c>
      <c r="D944" s="2" t="s">
        <v>681</v>
      </c>
      <c r="E944" s="2">
        <v>18584090</v>
      </c>
      <c r="F944" s="2">
        <v>0</v>
      </c>
      <c r="H944" s="2">
        <v>0</v>
      </c>
      <c r="S944" s="2"/>
      <c r="T944" s="2"/>
      <c r="U944" s="2"/>
      <c r="V944" s="2"/>
      <c r="AB944" s="7"/>
      <c r="AC944" s="7"/>
      <c r="AD944" s="7"/>
      <c r="AE944" s="7"/>
      <c r="AF944" s="7"/>
      <c r="AG944" s="7"/>
      <c r="AH944" s="7"/>
      <c r="AI944" s="7">
        <v>0</v>
      </c>
    </row>
    <row r="945" spans="1:35">
      <c r="A945" s="5">
        <v>2022</v>
      </c>
      <c r="B945" s="2" t="s">
        <v>725</v>
      </c>
      <c r="C945" s="2" t="s">
        <v>738</v>
      </c>
      <c r="D945" s="2" t="s">
        <v>681</v>
      </c>
      <c r="E945" s="2">
        <v>8962423</v>
      </c>
      <c r="F945" s="2">
        <v>0</v>
      </c>
      <c r="H945" s="2">
        <v>0</v>
      </c>
      <c r="S945" s="2"/>
      <c r="T945" s="2"/>
      <c r="U945" s="2"/>
      <c r="V945" s="2"/>
      <c r="AB945" s="7"/>
      <c r="AC945" s="7"/>
      <c r="AD945" s="7"/>
      <c r="AE945" s="7"/>
      <c r="AF945" s="7"/>
      <c r="AG945" s="7"/>
      <c r="AH945" s="7"/>
      <c r="AI945" s="7">
        <v>0</v>
      </c>
    </row>
    <row r="946" spans="1:35">
      <c r="A946" s="5">
        <v>2022</v>
      </c>
      <c r="B946" s="2" t="s">
        <v>725</v>
      </c>
      <c r="C946" s="2" t="s">
        <v>739</v>
      </c>
      <c r="D946" s="2" t="s">
        <v>681</v>
      </c>
      <c r="E946" s="2">
        <v>14015733</v>
      </c>
      <c r="F946" s="2">
        <v>1365000</v>
      </c>
      <c r="H946" s="2">
        <v>0</v>
      </c>
      <c r="S946" s="2"/>
      <c r="T946" s="2"/>
      <c r="U946" s="2"/>
      <c r="V946" s="2"/>
      <c r="AB946" s="7"/>
      <c r="AC946" s="7"/>
      <c r="AD946" s="7"/>
      <c r="AE946" s="7"/>
      <c r="AF946" s="7"/>
      <c r="AG946" s="7"/>
      <c r="AH946" s="7"/>
      <c r="AI946" s="7">
        <v>0</v>
      </c>
    </row>
    <row r="947" spans="1:35">
      <c r="A947" s="5">
        <v>2022</v>
      </c>
      <c r="B947" s="2" t="s">
        <v>725</v>
      </c>
      <c r="C947" s="2" t="s">
        <v>740</v>
      </c>
      <c r="D947" s="2" t="s">
        <v>681</v>
      </c>
      <c r="E947" s="2">
        <v>15362503</v>
      </c>
      <c r="F947" s="2">
        <v>0</v>
      </c>
      <c r="H947" s="2">
        <v>0</v>
      </c>
      <c r="S947" s="2"/>
      <c r="T947" s="2"/>
      <c r="U947" s="2"/>
      <c r="V947" s="2"/>
      <c r="AB947" s="7"/>
      <c r="AC947" s="7"/>
      <c r="AD947" s="7"/>
      <c r="AE947" s="7"/>
      <c r="AF947" s="7"/>
      <c r="AG947" s="7"/>
      <c r="AH947" s="7"/>
      <c r="AI947" s="7">
        <v>0</v>
      </c>
    </row>
    <row r="948" spans="1:35">
      <c r="A948" s="5">
        <v>2022</v>
      </c>
      <c r="B948" s="2" t="s">
        <v>725</v>
      </c>
      <c r="C948" s="2" t="s">
        <v>741</v>
      </c>
      <c r="D948" s="2" t="s">
        <v>681</v>
      </c>
      <c r="E948" s="2">
        <v>3150000</v>
      </c>
      <c r="F948" s="2">
        <v>0</v>
      </c>
      <c r="H948" s="2">
        <v>0</v>
      </c>
      <c r="S948" s="2"/>
      <c r="T948" s="2"/>
      <c r="U948" s="2"/>
      <c r="V948" s="2"/>
      <c r="AB948" s="7"/>
      <c r="AC948" s="7"/>
      <c r="AD948" s="7"/>
      <c r="AE948" s="7"/>
      <c r="AF948" s="7"/>
      <c r="AG948" s="7"/>
      <c r="AH948" s="7"/>
      <c r="AI948" s="7">
        <v>0</v>
      </c>
    </row>
    <row r="949" spans="1:35">
      <c r="A949" s="5">
        <v>2022</v>
      </c>
      <c r="B949" s="2" t="s">
        <v>725</v>
      </c>
      <c r="C949" s="2" t="s">
        <v>742</v>
      </c>
      <c r="D949" s="2" t="s">
        <v>681</v>
      </c>
      <c r="E949" s="2">
        <v>9162484</v>
      </c>
      <c r="F949" s="2">
        <v>0</v>
      </c>
      <c r="H949" s="2">
        <v>0</v>
      </c>
      <c r="S949" s="2"/>
      <c r="T949" s="2"/>
      <c r="U949" s="2"/>
      <c r="V949" s="2"/>
      <c r="AB949" s="7"/>
      <c r="AC949" s="7"/>
      <c r="AD949" s="7"/>
      <c r="AE949" s="7"/>
      <c r="AF949" s="7"/>
      <c r="AG949" s="7"/>
      <c r="AH949" s="7"/>
      <c r="AI949" s="7">
        <v>0</v>
      </c>
    </row>
    <row r="950" spans="1:35">
      <c r="A950" s="5">
        <v>2022</v>
      </c>
      <c r="B950" s="2" t="s">
        <v>725</v>
      </c>
      <c r="C950" s="2" t="s">
        <v>743</v>
      </c>
      <c r="D950" s="2" t="s">
        <v>681</v>
      </c>
      <c r="E950" s="2">
        <v>2934991</v>
      </c>
      <c r="F950" s="2">
        <v>0</v>
      </c>
      <c r="H950" s="2">
        <v>0</v>
      </c>
      <c r="S950" s="2"/>
      <c r="T950" s="2"/>
      <c r="U950" s="2"/>
      <c r="V950" s="2"/>
      <c r="AB950" s="7"/>
      <c r="AC950" s="7"/>
      <c r="AD950" s="7"/>
      <c r="AE950" s="7"/>
      <c r="AF950" s="7"/>
      <c r="AG950" s="7"/>
      <c r="AH950" s="7"/>
      <c r="AI950" s="7">
        <v>0</v>
      </c>
    </row>
    <row r="951" spans="1:35">
      <c r="A951" s="5">
        <v>2022</v>
      </c>
      <c r="B951" s="2" t="s">
        <v>725</v>
      </c>
      <c r="C951" s="2" t="s">
        <v>744</v>
      </c>
      <c r="D951" s="2" t="s">
        <v>681</v>
      </c>
      <c r="E951" s="2">
        <v>10042364</v>
      </c>
      <c r="F951" s="2">
        <v>0</v>
      </c>
      <c r="H951" s="2">
        <v>0</v>
      </c>
      <c r="S951" s="2"/>
      <c r="T951" s="2"/>
      <c r="U951" s="2"/>
      <c r="V951" s="2"/>
      <c r="AB951" s="7"/>
      <c r="AC951" s="7"/>
      <c r="AD951" s="7"/>
      <c r="AE951" s="7"/>
      <c r="AF951" s="7"/>
      <c r="AG951" s="7"/>
      <c r="AH951" s="7"/>
      <c r="AI951" s="7">
        <v>0</v>
      </c>
    </row>
    <row r="952" spans="1:35">
      <c r="A952" s="5">
        <v>2022</v>
      </c>
      <c r="B952" s="2" t="s">
        <v>755</v>
      </c>
      <c r="C952" s="2" t="s">
        <v>745</v>
      </c>
      <c r="D952" s="2" t="s">
        <v>681</v>
      </c>
      <c r="E952" s="2">
        <v>8887049</v>
      </c>
      <c r="F952" s="2">
        <v>0</v>
      </c>
      <c r="H952" s="2">
        <v>0</v>
      </c>
      <c r="S952" s="2"/>
      <c r="T952" s="2"/>
      <c r="U952" s="2"/>
      <c r="V952" s="2"/>
      <c r="AB952" s="7"/>
      <c r="AC952" s="7"/>
      <c r="AD952" s="7"/>
      <c r="AE952" s="7"/>
      <c r="AF952" s="7"/>
      <c r="AG952" s="7"/>
      <c r="AH952" s="7"/>
      <c r="AI952" s="7">
        <v>0</v>
      </c>
    </row>
    <row r="953" spans="1:35">
      <c r="A953" s="5">
        <v>2022</v>
      </c>
      <c r="B953" s="2" t="s">
        <v>755</v>
      </c>
      <c r="C953" s="2" t="s">
        <v>746</v>
      </c>
      <c r="D953" s="2" t="s">
        <v>681</v>
      </c>
      <c r="E953" s="2">
        <v>22134090</v>
      </c>
      <c r="F953" s="2">
        <v>0</v>
      </c>
      <c r="H953" s="2">
        <v>0</v>
      </c>
      <c r="S953" s="2"/>
      <c r="T953" s="2"/>
      <c r="U953" s="2"/>
      <c r="V953" s="2"/>
      <c r="AB953" s="7"/>
      <c r="AC953" s="7"/>
      <c r="AD953" s="7"/>
      <c r="AE953" s="7"/>
      <c r="AF953" s="7"/>
      <c r="AG953" s="7"/>
      <c r="AH953" s="7"/>
      <c r="AI953" s="7">
        <v>0</v>
      </c>
    </row>
    <row r="954" spans="1:35">
      <c r="A954" s="5">
        <v>2022</v>
      </c>
      <c r="B954" s="2" t="s">
        <v>755</v>
      </c>
      <c r="C954" s="2" t="s">
        <v>747</v>
      </c>
      <c r="D954" s="2" t="s">
        <v>681</v>
      </c>
      <c r="E954" s="2">
        <v>10753476</v>
      </c>
      <c r="F954" s="2">
        <v>0</v>
      </c>
      <c r="H954" s="2">
        <v>0</v>
      </c>
      <c r="S954" s="2"/>
      <c r="T954" s="2"/>
      <c r="U954" s="2"/>
      <c r="V954" s="2"/>
      <c r="AB954" s="7"/>
      <c r="AC954" s="7"/>
      <c r="AD954" s="7"/>
      <c r="AE954" s="7"/>
      <c r="AF954" s="7"/>
      <c r="AG954" s="7"/>
      <c r="AH954" s="7"/>
      <c r="AI954" s="7">
        <v>0</v>
      </c>
    </row>
    <row r="955" spans="1:35">
      <c r="A955" s="5">
        <v>2022</v>
      </c>
      <c r="B955" s="2" t="s">
        <v>755</v>
      </c>
      <c r="C955" s="2" t="s">
        <v>748</v>
      </c>
      <c r="D955" s="2" t="s">
        <v>681</v>
      </c>
      <c r="E955" s="2">
        <v>19050845</v>
      </c>
      <c r="F955" s="2">
        <v>0</v>
      </c>
      <c r="H955" s="2">
        <v>0</v>
      </c>
      <c r="S955" s="2"/>
      <c r="T955" s="2"/>
      <c r="U955" s="2"/>
      <c r="V955" s="2"/>
      <c r="AB955" s="7"/>
      <c r="AC955" s="7"/>
      <c r="AD955" s="7"/>
      <c r="AE955" s="7"/>
      <c r="AF955" s="7"/>
      <c r="AG955" s="7"/>
      <c r="AH955" s="7"/>
      <c r="AI955" s="7">
        <v>0</v>
      </c>
    </row>
    <row r="956" spans="1:35">
      <c r="A956" s="5">
        <v>2022</v>
      </c>
      <c r="B956" s="2" t="s">
        <v>755</v>
      </c>
      <c r="C956" s="2" t="s">
        <v>749</v>
      </c>
      <c r="D956" s="2" t="s">
        <v>681</v>
      </c>
      <c r="E956" s="2">
        <v>13247817</v>
      </c>
      <c r="F956" s="2">
        <v>0</v>
      </c>
      <c r="H956" s="2">
        <v>0</v>
      </c>
      <c r="S956" s="2"/>
      <c r="T956" s="2"/>
      <c r="U956" s="2"/>
      <c r="V956" s="2"/>
      <c r="AB956" s="7"/>
      <c r="AC956" s="7"/>
      <c r="AD956" s="7"/>
      <c r="AE956" s="7"/>
      <c r="AF956" s="7"/>
      <c r="AG956" s="7"/>
      <c r="AH956" s="7"/>
      <c r="AI956" s="7">
        <v>0</v>
      </c>
    </row>
    <row r="957" spans="1:35">
      <c r="A957" s="5">
        <v>2022</v>
      </c>
      <c r="B957" s="2" t="s">
        <v>755</v>
      </c>
      <c r="C957" s="2" t="s">
        <v>750</v>
      </c>
      <c r="D957" s="2" t="s">
        <v>681</v>
      </c>
      <c r="E957" s="2">
        <v>29313772</v>
      </c>
      <c r="F957" s="2">
        <v>0</v>
      </c>
      <c r="H957" s="2">
        <v>0</v>
      </c>
      <c r="S957" s="2"/>
      <c r="T957" s="2"/>
      <c r="U957" s="2"/>
      <c r="V957" s="2"/>
      <c r="AB957" s="7"/>
      <c r="AC957" s="7"/>
      <c r="AD957" s="7"/>
      <c r="AE957" s="7"/>
      <c r="AF957" s="7"/>
      <c r="AG957" s="7"/>
      <c r="AH957" s="7"/>
      <c r="AI957" s="7">
        <v>0</v>
      </c>
    </row>
    <row r="958" spans="1:35">
      <c r="A958" s="5">
        <v>2022</v>
      </c>
      <c r="B958" s="2" t="s">
        <v>755</v>
      </c>
      <c r="C958" s="2" t="s">
        <v>751</v>
      </c>
      <c r="D958" s="2" t="s">
        <v>681</v>
      </c>
      <c r="E958" s="2">
        <v>12766959</v>
      </c>
      <c r="F958" s="2">
        <v>0</v>
      </c>
      <c r="H958" s="2">
        <v>0</v>
      </c>
      <c r="S958" s="2"/>
      <c r="T958" s="2"/>
      <c r="U958" s="2"/>
      <c r="V958" s="2"/>
      <c r="AB958" s="7"/>
      <c r="AC958" s="7"/>
      <c r="AD958" s="7"/>
      <c r="AE958" s="7"/>
      <c r="AF958" s="7"/>
      <c r="AG958" s="7"/>
      <c r="AH958" s="7"/>
      <c r="AI958" s="7">
        <v>0</v>
      </c>
    </row>
    <row r="959" spans="1:35">
      <c r="A959" s="5">
        <v>2022</v>
      </c>
      <c r="B959" s="2" t="s">
        <v>724</v>
      </c>
      <c r="C959" s="2" t="s">
        <v>726</v>
      </c>
      <c r="D959" s="2" t="s">
        <v>676</v>
      </c>
      <c r="E959" s="2">
        <v>26924341</v>
      </c>
      <c r="F959" s="2">
        <v>78764927</v>
      </c>
      <c r="S959" s="2"/>
      <c r="T959" s="2"/>
      <c r="U959" s="2"/>
      <c r="V959" s="2"/>
      <c r="AB959" s="7"/>
      <c r="AC959" s="7"/>
      <c r="AD959" s="7"/>
      <c r="AE959" s="7"/>
      <c r="AF959" s="7"/>
      <c r="AG959" s="7"/>
      <c r="AH959" s="7"/>
      <c r="AI959" s="7">
        <v>0</v>
      </c>
    </row>
    <row r="960" spans="1:35">
      <c r="A960" s="5">
        <v>2022</v>
      </c>
      <c r="B960" s="2" t="s">
        <v>724</v>
      </c>
      <c r="C960" s="2" t="s">
        <v>727</v>
      </c>
      <c r="D960" s="2" t="s">
        <v>676</v>
      </c>
      <c r="E960" s="2">
        <v>25998062</v>
      </c>
      <c r="F960" s="2">
        <v>36416622</v>
      </c>
      <c r="S960" s="2"/>
      <c r="T960" s="2"/>
      <c r="U960" s="2"/>
      <c r="V960" s="2"/>
      <c r="AB960" s="7"/>
      <c r="AC960" s="7"/>
      <c r="AD960" s="7"/>
      <c r="AE960" s="7"/>
      <c r="AF960" s="7"/>
      <c r="AG960" s="7"/>
      <c r="AH960" s="7"/>
      <c r="AI960" s="7">
        <v>0</v>
      </c>
    </row>
    <row r="961" spans="1:35">
      <c r="A961" s="5">
        <v>2022</v>
      </c>
      <c r="B961" s="2" t="s">
        <v>724</v>
      </c>
      <c r="C961" s="2" t="s">
        <v>728</v>
      </c>
      <c r="D961" s="2" t="s">
        <v>676</v>
      </c>
      <c r="F961" s="2">
        <v>12413949</v>
      </c>
      <c r="S961" s="2"/>
      <c r="T961" s="2"/>
      <c r="U961" s="2"/>
      <c r="V961" s="2"/>
      <c r="AB961" s="7"/>
      <c r="AC961" s="7"/>
      <c r="AD961" s="7"/>
      <c r="AE961" s="7"/>
      <c r="AF961" s="7"/>
      <c r="AG961" s="7"/>
      <c r="AH961" s="7"/>
      <c r="AI961" s="7">
        <v>0</v>
      </c>
    </row>
    <row r="962" spans="1:35">
      <c r="A962" s="5">
        <v>2022</v>
      </c>
      <c r="B962" s="2" t="s">
        <v>724</v>
      </c>
      <c r="C962" s="2" t="s">
        <v>729</v>
      </c>
      <c r="D962" s="2" t="s">
        <v>676</v>
      </c>
      <c r="E962" s="2">
        <v>8525165</v>
      </c>
      <c r="F962" s="2">
        <v>50929633</v>
      </c>
      <c r="S962" s="2"/>
      <c r="T962" s="2"/>
      <c r="U962" s="2"/>
      <c r="V962" s="2"/>
      <c r="AB962" s="7"/>
      <c r="AC962" s="7"/>
      <c r="AD962" s="7"/>
      <c r="AE962" s="7"/>
      <c r="AF962" s="7"/>
      <c r="AG962" s="7"/>
      <c r="AH962" s="7"/>
      <c r="AI962" s="7">
        <v>0</v>
      </c>
    </row>
    <row r="963" spans="1:35">
      <c r="A963" s="5">
        <v>2022</v>
      </c>
      <c r="B963" s="2" t="s">
        <v>724</v>
      </c>
      <c r="C963" s="2" t="s">
        <v>730</v>
      </c>
      <c r="D963" s="2" t="s">
        <v>676</v>
      </c>
      <c r="E963" s="2">
        <v>5266787</v>
      </c>
      <c r="F963" s="2">
        <v>25865480</v>
      </c>
      <c r="S963" s="2"/>
      <c r="T963" s="2"/>
      <c r="U963" s="2"/>
      <c r="V963" s="2"/>
      <c r="AB963" s="7"/>
      <c r="AC963" s="7"/>
      <c r="AD963" s="7"/>
      <c r="AE963" s="7"/>
      <c r="AF963" s="7"/>
      <c r="AG963" s="7"/>
      <c r="AH963" s="7"/>
      <c r="AI963" s="7">
        <v>0</v>
      </c>
    </row>
    <row r="964" spans="1:35">
      <c r="A964" s="5">
        <v>2022</v>
      </c>
      <c r="B964" s="2" t="s">
        <v>724</v>
      </c>
      <c r="C964" s="2" t="s">
        <v>731</v>
      </c>
      <c r="D964" s="2" t="s">
        <v>676</v>
      </c>
      <c r="E964" s="2">
        <v>4934655</v>
      </c>
      <c r="F964" s="2">
        <v>19921007</v>
      </c>
      <c r="S964" s="2"/>
      <c r="T964" s="2"/>
      <c r="U964" s="2"/>
      <c r="V964" s="2"/>
      <c r="AB964" s="7"/>
      <c r="AC964" s="7"/>
      <c r="AD964" s="7"/>
      <c r="AE964" s="7"/>
      <c r="AF964" s="7"/>
      <c r="AG964" s="7"/>
      <c r="AH964" s="7"/>
      <c r="AI964" s="7">
        <v>0</v>
      </c>
    </row>
    <row r="965" spans="1:35">
      <c r="A965" s="5">
        <v>2022</v>
      </c>
      <c r="B965" s="2" t="s">
        <v>724</v>
      </c>
      <c r="C965" s="2" t="s">
        <v>732</v>
      </c>
      <c r="D965" s="2" t="s">
        <v>676</v>
      </c>
      <c r="E965" s="2">
        <v>5682148</v>
      </c>
      <c r="F965" s="2">
        <v>32397447</v>
      </c>
      <c r="S965" s="2"/>
      <c r="T965" s="2"/>
      <c r="U965" s="2"/>
      <c r="V965" s="2"/>
      <c r="AB965" s="7"/>
      <c r="AC965" s="7"/>
      <c r="AD965" s="7"/>
      <c r="AE965" s="7"/>
      <c r="AF965" s="7"/>
      <c r="AG965" s="7"/>
      <c r="AH965" s="7"/>
      <c r="AI965" s="7">
        <v>0</v>
      </c>
    </row>
    <row r="966" spans="1:35">
      <c r="A966" s="5">
        <v>2022</v>
      </c>
      <c r="B966" s="2" t="s">
        <v>724</v>
      </c>
      <c r="C966" s="2" t="s">
        <v>733</v>
      </c>
      <c r="D966" s="2" t="s">
        <v>676</v>
      </c>
      <c r="F966" s="2">
        <v>11137014</v>
      </c>
      <c r="S966" s="2"/>
      <c r="T966" s="2"/>
      <c r="U966" s="2"/>
      <c r="V966" s="2"/>
      <c r="AB966" s="7"/>
      <c r="AC966" s="7"/>
      <c r="AD966" s="7"/>
      <c r="AE966" s="7"/>
      <c r="AF966" s="7"/>
      <c r="AG966" s="7"/>
      <c r="AH966" s="7"/>
      <c r="AI966" s="7">
        <v>0</v>
      </c>
    </row>
    <row r="967" spans="1:35">
      <c r="A967" s="5">
        <v>2022</v>
      </c>
      <c r="B967" s="2" t="s">
        <v>754</v>
      </c>
      <c r="C967" s="2" t="s">
        <v>752</v>
      </c>
      <c r="D967" s="2" t="s">
        <v>676</v>
      </c>
      <c r="E967" s="2">
        <v>26120089</v>
      </c>
      <c r="F967" s="2">
        <v>47625924</v>
      </c>
      <c r="S967" s="2"/>
      <c r="T967" s="2"/>
      <c r="U967" s="2"/>
      <c r="V967" s="2"/>
      <c r="AB967" s="7"/>
      <c r="AC967" s="7"/>
      <c r="AD967" s="7"/>
      <c r="AE967" s="7"/>
      <c r="AF967" s="7"/>
      <c r="AG967" s="7"/>
      <c r="AH967" s="7"/>
      <c r="AI967" s="7">
        <v>0</v>
      </c>
    </row>
    <row r="968" spans="1:35">
      <c r="A968" s="5">
        <v>2022</v>
      </c>
      <c r="B968" s="2" t="s">
        <v>754</v>
      </c>
      <c r="C968" s="2" t="s">
        <v>549</v>
      </c>
      <c r="D968" s="2" t="s">
        <v>676</v>
      </c>
      <c r="E968" s="2">
        <v>5250602</v>
      </c>
      <c r="F968" s="2">
        <v>18587876</v>
      </c>
      <c r="S968" s="2"/>
      <c r="T968" s="2"/>
      <c r="U968" s="2"/>
      <c r="V968" s="2"/>
      <c r="AB968" s="7"/>
      <c r="AC968" s="7"/>
      <c r="AD968" s="7"/>
      <c r="AE968" s="7"/>
      <c r="AF968" s="7"/>
      <c r="AG968" s="7"/>
      <c r="AH968" s="7"/>
      <c r="AI968" s="7">
        <v>0</v>
      </c>
    </row>
    <row r="969" spans="1:35">
      <c r="A969" s="5">
        <v>2022</v>
      </c>
      <c r="B969" s="2" t="s">
        <v>754</v>
      </c>
      <c r="C969" s="2" t="s">
        <v>734</v>
      </c>
      <c r="D969" s="2" t="s">
        <v>676</v>
      </c>
      <c r="E969" s="2">
        <v>6306945</v>
      </c>
      <c r="F969" s="2">
        <v>27330333</v>
      </c>
      <c r="S969" s="2"/>
      <c r="T969" s="2"/>
      <c r="U969" s="2"/>
      <c r="V969" s="2"/>
      <c r="AB969" s="7"/>
      <c r="AC969" s="7"/>
      <c r="AD969" s="7"/>
      <c r="AE969" s="7"/>
      <c r="AF969" s="7"/>
      <c r="AG969" s="7"/>
      <c r="AH969" s="7"/>
      <c r="AI969" s="7">
        <v>0</v>
      </c>
    </row>
    <row r="970" spans="1:35">
      <c r="A970" s="5">
        <v>2022</v>
      </c>
      <c r="B970" s="2" t="s">
        <v>754</v>
      </c>
      <c r="C970" s="2" t="s">
        <v>735</v>
      </c>
      <c r="D970" s="2" t="s">
        <v>676</v>
      </c>
      <c r="E970" s="2">
        <v>8056352</v>
      </c>
      <c r="F970" s="2">
        <v>30870640</v>
      </c>
      <c r="S970" s="2"/>
      <c r="T970" s="2"/>
      <c r="U970" s="2"/>
      <c r="V970" s="2"/>
      <c r="AB970" s="7"/>
      <c r="AC970" s="7"/>
      <c r="AD970" s="7"/>
      <c r="AE970" s="7"/>
      <c r="AF970" s="7"/>
      <c r="AG970" s="7"/>
      <c r="AH970" s="7"/>
      <c r="AI970" s="7">
        <v>0</v>
      </c>
    </row>
    <row r="971" spans="1:35">
      <c r="A971" s="5">
        <v>2022</v>
      </c>
      <c r="B971" s="2" t="s">
        <v>754</v>
      </c>
      <c r="C971" s="2" t="s">
        <v>736</v>
      </c>
      <c r="D971" s="2" t="s">
        <v>676</v>
      </c>
      <c r="E971" s="2">
        <v>2807725</v>
      </c>
      <c r="F971" s="2">
        <v>18000955</v>
      </c>
      <c r="S971" s="2"/>
      <c r="T971" s="2"/>
      <c r="U971" s="2"/>
      <c r="V971" s="2"/>
      <c r="AB971" s="7"/>
      <c r="AC971" s="7"/>
      <c r="AD971" s="7"/>
      <c r="AE971" s="7"/>
      <c r="AF971" s="7"/>
      <c r="AG971" s="7"/>
      <c r="AH971" s="7"/>
      <c r="AI971" s="7">
        <v>0</v>
      </c>
    </row>
    <row r="972" spans="1:35">
      <c r="A972" s="5">
        <v>2022</v>
      </c>
      <c r="B972" s="2" t="s">
        <v>754</v>
      </c>
      <c r="C972" s="2" t="s">
        <v>753</v>
      </c>
      <c r="D972" s="2" t="s">
        <v>676</v>
      </c>
      <c r="F972" s="2">
        <v>12363892</v>
      </c>
      <c r="S972" s="2"/>
      <c r="T972" s="2"/>
      <c r="U972" s="2"/>
      <c r="V972" s="2"/>
      <c r="AB972" s="7"/>
      <c r="AC972" s="7"/>
      <c r="AD972" s="7"/>
      <c r="AE972" s="7"/>
      <c r="AF972" s="7"/>
      <c r="AG972" s="7"/>
      <c r="AH972" s="7"/>
      <c r="AI972" s="7">
        <v>0</v>
      </c>
    </row>
    <row r="973" spans="1:35">
      <c r="A973" s="5">
        <v>2022</v>
      </c>
      <c r="B973" s="2" t="s">
        <v>754</v>
      </c>
      <c r="C973" s="2" t="s">
        <v>737</v>
      </c>
      <c r="D973" s="2" t="s">
        <v>676</v>
      </c>
      <c r="E973" s="2">
        <v>5856736</v>
      </c>
      <c r="F973" s="2">
        <v>25921899</v>
      </c>
      <c r="S973" s="2"/>
      <c r="T973" s="2"/>
      <c r="U973" s="2"/>
      <c r="V973" s="2"/>
      <c r="AB973" s="7"/>
      <c r="AC973" s="7"/>
      <c r="AD973" s="7"/>
      <c r="AE973" s="7"/>
      <c r="AF973" s="7"/>
      <c r="AG973" s="7"/>
      <c r="AH973" s="7"/>
      <c r="AI973" s="7">
        <v>0</v>
      </c>
    </row>
    <row r="974" spans="1:35">
      <c r="A974" s="5">
        <v>2022</v>
      </c>
      <c r="B974" s="2" t="s">
        <v>725</v>
      </c>
      <c r="C974" s="2" t="s">
        <v>738</v>
      </c>
      <c r="D974" s="2" t="s">
        <v>676</v>
      </c>
      <c r="E974" s="2">
        <v>11720597</v>
      </c>
      <c r="F974" s="2">
        <v>27417947</v>
      </c>
      <c r="S974" s="2"/>
      <c r="T974" s="2"/>
      <c r="U974" s="2"/>
      <c r="V974" s="2"/>
      <c r="AB974" s="7"/>
      <c r="AC974" s="7"/>
      <c r="AD974" s="7"/>
      <c r="AE974" s="7"/>
      <c r="AF974" s="7"/>
      <c r="AG974" s="7"/>
      <c r="AH974" s="7"/>
      <c r="AI974" s="7">
        <v>0</v>
      </c>
    </row>
    <row r="975" spans="1:35">
      <c r="A975" s="5">
        <v>2022</v>
      </c>
      <c r="B975" s="2" t="s">
        <v>725</v>
      </c>
      <c r="C975" s="2" t="s">
        <v>739</v>
      </c>
      <c r="D975" s="2" t="s">
        <v>676</v>
      </c>
      <c r="E975" s="2">
        <v>9499877</v>
      </c>
      <c r="F975" s="2">
        <v>41917674</v>
      </c>
      <c r="S975" s="2"/>
      <c r="T975" s="2"/>
      <c r="U975" s="2"/>
      <c r="V975" s="2"/>
      <c r="AB975" s="7"/>
      <c r="AC975" s="7"/>
      <c r="AD975" s="7"/>
      <c r="AE975" s="7"/>
      <c r="AF975" s="7"/>
      <c r="AG975" s="7"/>
      <c r="AH975" s="7"/>
      <c r="AI975" s="7">
        <v>0</v>
      </c>
    </row>
    <row r="976" spans="1:35">
      <c r="A976" s="5">
        <v>2022</v>
      </c>
      <c r="B976" s="2" t="s">
        <v>725</v>
      </c>
      <c r="C976" s="2" t="s">
        <v>740</v>
      </c>
      <c r="D976" s="2" t="s">
        <v>676</v>
      </c>
      <c r="E976" s="2">
        <v>30422417</v>
      </c>
      <c r="F976" s="2">
        <v>47560828</v>
      </c>
      <c r="S976" s="2"/>
      <c r="T976" s="2"/>
      <c r="U976" s="2"/>
      <c r="V976" s="2"/>
      <c r="AB976" s="7"/>
      <c r="AC976" s="7"/>
      <c r="AD976" s="7"/>
      <c r="AE976" s="7"/>
      <c r="AF976" s="7"/>
      <c r="AG976" s="7"/>
      <c r="AH976" s="7"/>
      <c r="AI976" s="7">
        <v>0</v>
      </c>
    </row>
    <row r="977" spans="1:35">
      <c r="A977" s="5">
        <v>2022</v>
      </c>
      <c r="B977" s="2" t="s">
        <v>725</v>
      </c>
      <c r="C977" s="2" t="s">
        <v>741</v>
      </c>
      <c r="D977" s="2" t="s">
        <v>676</v>
      </c>
      <c r="F977" s="2">
        <v>12814399</v>
      </c>
      <c r="S977" s="2"/>
      <c r="T977" s="2"/>
      <c r="U977" s="2"/>
      <c r="V977" s="2"/>
      <c r="AB977" s="7"/>
      <c r="AC977" s="7"/>
      <c r="AD977" s="7"/>
      <c r="AE977" s="7"/>
      <c r="AF977" s="7"/>
      <c r="AG977" s="7"/>
      <c r="AH977" s="7"/>
      <c r="AI977" s="7">
        <v>0</v>
      </c>
    </row>
    <row r="978" spans="1:35">
      <c r="A978" s="5">
        <v>2022</v>
      </c>
      <c r="B978" s="2" t="s">
        <v>725</v>
      </c>
      <c r="C978" s="2" t="s">
        <v>742</v>
      </c>
      <c r="D978" s="2" t="s">
        <v>676</v>
      </c>
      <c r="E978" s="2">
        <v>22546761</v>
      </c>
      <c r="F978" s="2">
        <v>19911133</v>
      </c>
      <c r="S978" s="2"/>
      <c r="T978" s="2"/>
      <c r="U978" s="2"/>
      <c r="V978" s="2"/>
      <c r="AB978" s="7"/>
      <c r="AC978" s="7"/>
      <c r="AD978" s="7"/>
      <c r="AE978" s="7"/>
      <c r="AF978" s="7"/>
      <c r="AG978" s="7"/>
      <c r="AH978" s="7"/>
      <c r="AI978" s="7">
        <v>0</v>
      </c>
    </row>
    <row r="979" spans="1:35">
      <c r="A979" s="5">
        <v>2022</v>
      </c>
      <c r="B979" s="2" t="s">
        <v>725</v>
      </c>
      <c r="C979" s="2" t="s">
        <v>743</v>
      </c>
      <c r="D979" s="2" t="s">
        <v>676</v>
      </c>
      <c r="E979" s="2">
        <v>10280723</v>
      </c>
      <c r="F979" s="2">
        <v>34610939</v>
      </c>
      <c r="S979" s="2"/>
      <c r="T979" s="2"/>
      <c r="U979" s="2"/>
      <c r="V979" s="2"/>
      <c r="AB979" s="7"/>
      <c r="AC979" s="7"/>
      <c r="AD979" s="7"/>
      <c r="AE979" s="7"/>
      <c r="AF979" s="7"/>
      <c r="AG979" s="7"/>
      <c r="AH979" s="7"/>
      <c r="AI979" s="7">
        <v>0</v>
      </c>
    </row>
    <row r="980" spans="1:35">
      <c r="A980" s="5">
        <v>2022</v>
      </c>
      <c r="B980" s="2" t="s">
        <v>725</v>
      </c>
      <c r="C980" s="2" t="s">
        <v>744</v>
      </c>
      <c r="D980" s="2" t="s">
        <v>676</v>
      </c>
      <c r="F980" s="2">
        <v>14322093</v>
      </c>
      <c r="S980" s="2"/>
      <c r="T980" s="2"/>
      <c r="U980" s="2"/>
      <c r="V980" s="2"/>
      <c r="AB980" s="7"/>
      <c r="AC980" s="7"/>
      <c r="AD980" s="7"/>
      <c r="AE980" s="7"/>
      <c r="AF980" s="7"/>
      <c r="AG980" s="7"/>
      <c r="AH980" s="7"/>
      <c r="AI980" s="7">
        <v>0</v>
      </c>
    </row>
    <row r="981" spans="1:35">
      <c r="A981" s="5">
        <v>2022</v>
      </c>
      <c r="B981" s="2" t="s">
        <v>755</v>
      </c>
      <c r="C981" s="2" t="s">
        <v>745</v>
      </c>
      <c r="D981" s="2" t="s">
        <v>676</v>
      </c>
      <c r="F981" s="2">
        <v>8469517</v>
      </c>
      <c r="S981" s="2"/>
      <c r="T981" s="2"/>
      <c r="U981" s="2"/>
      <c r="V981" s="2"/>
      <c r="AB981" s="7"/>
      <c r="AC981" s="7"/>
      <c r="AD981" s="7"/>
      <c r="AE981" s="7"/>
      <c r="AF981" s="7"/>
      <c r="AG981" s="7"/>
      <c r="AH981" s="7"/>
      <c r="AI981" s="7">
        <v>0</v>
      </c>
    </row>
    <row r="982" spans="1:35">
      <c r="A982" s="5">
        <v>2022</v>
      </c>
      <c r="B982" s="2" t="s">
        <v>755</v>
      </c>
      <c r="C982" s="2" t="s">
        <v>746</v>
      </c>
      <c r="D982" s="2" t="s">
        <v>676</v>
      </c>
      <c r="E982" s="2">
        <v>7136186</v>
      </c>
      <c r="F982" s="2">
        <v>23055119</v>
      </c>
      <c r="S982" s="2"/>
      <c r="T982" s="2"/>
      <c r="U982" s="2"/>
      <c r="V982" s="2"/>
      <c r="AB982" s="7"/>
      <c r="AC982" s="7"/>
      <c r="AD982" s="7"/>
      <c r="AE982" s="7"/>
      <c r="AF982" s="7"/>
      <c r="AG982" s="7"/>
      <c r="AH982" s="7"/>
      <c r="AI982" s="7">
        <v>0</v>
      </c>
    </row>
    <row r="983" spans="1:35">
      <c r="A983" s="5">
        <v>2022</v>
      </c>
      <c r="B983" s="2" t="s">
        <v>755</v>
      </c>
      <c r="C983" s="2" t="s">
        <v>747</v>
      </c>
      <c r="D983" s="2" t="s">
        <v>676</v>
      </c>
      <c r="E983" s="2">
        <v>9708167</v>
      </c>
      <c r="F983" s="2">
        <v>26864008</v>
      </c>
      <c r="S983" s="2"/>
      <c r="T983" s="2"/>
      <c r="U983" s="2"/>
      <c r="V983" s="2"/>
      <c r="AB983" s="7"/>
      <c r="AC983" s="7"/>
      <c r="AD983" s="7"/>
      <c r="AE983" s="7"/>
      <c r="AF983" s="7"/>
      <c r="AG983" s="7"/>
      <c r="AH983" s="7"/>
      <c r="AI983" s="7">
        <v>0</v>
      </c>
    </row>
    <row r="984" spans="1:35">
      <c r="A984" s="5">
        <v>2022</v>
      </c>
      <c r="B984" s="2" t="s">
        <v>755</v>
      </c>
      <c r="C984" s="2" t="s">
        <v>748</v>
      </c>
      <c r="D984" s="2" t="s">
        <v>676</v>
      </c>
      <c r="E984" s="2">
        <v>7763698</v>
      </c>
      <c r="F984" s="2">
        <v>23552537</v>
      </c>
      <c r="S984" s="2"/>
      <c r="T984" s="2"/>
      <c r="U984" s="2"/>
      <c r="V984" s="2"/>
      <c r="AB984" s="7"/>
      <c r="AC984" s="7"/>
      <c r="AD984" s="7"/>
      <c r="AE984" s="7"/>
      <c r="AF984" s="7"/>
      <c r="AG984" s="7"/>
      <c r="AH984" s="7"/>
      <c r="AI984" s="7">
        <v>0</v>
      </c>
    </row>
    <row r="985" spans="1:35">
      <c r="A985" s="5">
        <v>2022</v>
      </c>
      <c r="B985" s="2" t="s">
        <v>755</v>
      </c>
      <c r="C985" s="2" t="s">
        <v>749</v>
      </c>
      <c r="D985" s="2" t="s">
        <v>676</v>
      </c>
      <c r="E985" s="2" t="s">
        <v>761</v>
      </c>
      <c r="F985" s="2">
        <v>21474652</v>
      </c>
      <c r="S985" s="2"/>
      <c r="T985" s="2"/>
      <c r="U985" s="2"/>
      <c r="V985" s="2"/>
      <c r="AB985" s="7"/>
      <c r="AC985" s="7"/>
      <c r="AD985" s="7"/>
      <c r="AE985" s="7"/>
      <c r="AF985" s="7"/>
      <c r="AG985" s="7"/>
      <c r="AH985" s="7"/>
      <c r="AI985" s="7">
        <v>0</v>
      </c>
    </row>
    <row r="986" spans="1:35">
      <c r="A986" s="5">
        <v>2022</v>
      </c>
      <c r="B986" s="2" t="s">
        <v>755</v>
      </c>
      <c r="C986" s="2" t="s">
        <v>750</v>
      </c>
      <c r="D986" s="2" t="s">
        <v>676</v>
      </c>
      <c r="E986" s="2">
        <v>12238946</v>
      </c>
      <c r="F986" s="2">
        <v>27031577</v>
      </c>
      <c r="S986" s="2"/>
      <c r="T986" s="2"/>
      <c r="U986" s="2"/>
      <c r="V986" s="2"/>
      <c r="AB986" s="7"/>
      <c r="AC986" s="7"/>
      <c r="AD986" s="7"/>
      <c r="AE986" s="7"/>
      <c r="AF986" s="7"/>
      <c r="AG986" s="7"/>
      <c r="AH986" s="7"/>
      <c r="AI986" s="7">
        <v>0</v>
      </c>
    </row>
    <row r="987" spans="1:35">
      <c r="A987" s="5">
        <v>2022</v>
      </c>
      <c r="B987" s="2" t="s">
        <v>755</v>
      </c>
      <c r="C987" s="2" t="s">
        <v>751</v>
      </c>
      <c r="D987" s="2" t="s">
        <v>676</v>
      </c>
      <c r="E987" s="2">
        <v>8103757</v>
      </c>
      <c r="F987" s="2">
        <v>25070595</v>
      </c>
      <c r="S987" s="2"/>
      <c r="T987" s="2"/>
      <c r="U987" s="2"/>
      <c r="V987" s="2"/>
      <c r="AB987" s="7"/>
      <c r="AC987" s="7"/>
      <c r="AD987" s="7"/>
      <c r="AE987" s="7"/>
      <c r="AF987" s="7"/>
      <c r="AG987" s="7"/>
      <c r="AH987" s="7"/>
      <c r="AI987" s="7">
        <v>0</v>
      </c>
    </row>
    <row r="988" spans="1:35">
      <c r="A988" s="5">
        <v>2022</v>
      </c>
      <c r="B988" s="2" t="s">
        <v>724</v>
      </c>
      <c r="C988" s="2" t="s">
        <v>726</v>
      </c>
      <c r="D988" s="2" t="s">
        <v>679</v>
      </c>
      <c r="F988" s="2">
        <v>9623441</v>
      </c>
      <c r="S988" s="2"/>
      <c r="T988" s="2"/>
      <c r="U988" s="2"/>
      <c r="V988" s="2"/>
      <c r="AB988" s="7"/>
      <c r="AC988" s="7"/>
      <c r="AD988" s="7"/>
      <c r="AE988" s="7"/>
      <c r="AF988" s="7"/>
      <c r="AG988" s="7"/>
      <c r="AH988" s="7"/>
      <c r="AI988" s="7">
        <v>0</v>
      </c>
    </row>
    <row r="989" spans="1:35">
      <c r="A989" s="5">
        <v>2022</v>
      </c>
      <c r="B989" s="2" t="s">
        <v>724</v>
      </c>
      <c r="C989" s="2" t="s">
        <v>727</v>
      </c>
      <c r="D989" s="2" t="s">
        <v>679</v>
      </c>
      <c r="F989" s="2">
        <v>5397221</v>
      </c>
      <c r="S989" s="2"/>
      <c r="T989" s="2"/>
      <c r="U989" s="2"/>
      <c r="V989" s="2"/>
      <c r="AB989" s="7"/>
      <c r="AC989" s="7"/>
      <c r="AD989" s="7"/>
      <c r="AE989" s="7"/>
      <c r="AF989" s="7"/>
      <c r="AG989" s="7"/>
      <c r="AH989" s="7"/>
      <c r="AI989" s="7">
        <v>0</v>
      </c>
    </row>
    <row r="990" spans="1:35">
      <c r="A990" s="5">
        <v>2022</v>
      </c>
      <c r="B990" s="2" t="s">
        <v>724</v>
      </c>
      <c r="C990" s="2" t="s">
        <v>728</v>
      </c>
      <c r="D990" s="2" t="s">
        <v>679</v>
      </c>
      <c r="F990" s="2">
        <v>0</v>
      </c>
      <c r="S990" s="2"/>
      <c r="T990" s="2"/>
      <c r="U990" s="2"/>
      <c r="V990" s="2"/>
      <c r="AB990" s="7"/>
      <c r="AC990" s="7"/>
      <c r="AD990" s="7"/>
      <c r="AE990" s="7"/>
      <c r="AF990" s="7"/>
      <c r="AG990" s="7"/>
      <c r="AH990" s="7"/>
      <c r="AI990" s="7">
        <v>0</v>
      </c>
    </row>
    <row r="991" spans="1:35">
      <c r="A991" s="5">
        <v>2022</v>
      </c>
      <c r="B991" s="2" t="s">
        <v>724</v>
      </c>
      <c r="C991" s="2" t="s">
        <v>729</v>
      </c>
      <c r="D991" s="2" t="s">
        <v>679</v>
      </c>
      <c r="F991" s="2">
        <v>5343738</v>
      </c>
      <c r="S991" s="2"/>
      <c r="T991" s="2"/>
      <c r="U991" s="2"/>
      <c r="V991" s="2"/>
      <c r="AB991" s="7"/>
      <c r="AC991" s="7"/>
      <c r="AD991" s="7"/>
      <c r="AE991" s="7"/>
      <c r="AF991" s="7"/>
      <c r="AG991" s="7"/>
      <c r="AH991" s="7"/>
      <c r="AI991" s="7">
        <v>0</v>
      </c>
    </row>
    <row r="992" spans="1:35">
      <c r="A992" s="5">
        <v>2022</v>
      </c>
      <c r="B992" s="2" t="s">
        <v>724</v>
      </c>
      <c r="C992" s="2" t="s">
        <v>730</v>
      </c>
      <c r="D992" s="2" t="s">
        <v>679</v>
      </c>
      <c r="F992" s="2">
        <v>4316722</v>
      </c>
      <c r="S992" s="2"/>
      <c r="T992" s="2"/>
      <c r="U992" s="2"/>
      <c r="V992" s="2"/>
      <c r="AB992" s="7"/>
      <c r="AC992" s="7"/>
      <c r="AD992" s="7"/>
      <c r="AE992" s="7"/>
      <c r="AF992" s="7"/>
      <c r="AG992" s="7"/>
      <c r="AH992" s="7"/>
      <c r="AI992" s="7">
        <v>0</v>
      </c>
    </row>
    <row r="993" spans="1:35">
      <c r="A993" s="5">
        <v>2022</v>
      </c>
      <c r="B993" s="2" t="s">
        <v>724</v>
      </c>
      <c r="C993" s="2" t="s">
        <v>731</v>
      </c>
      <c r="D993" s="2" t="s">
        <v>679</v>
      </c>
      <c r="F993" s="2">
        <v>0</v>
      </c>
      <c r="S993" s="2"/>
      <c r="T993" s="2"/>
      <c r="U993" s="2"/>
      <c r="V993" s="2"/>
      <c r="AB993" s="7"/>
      <c r="AC993" s="7"/>
      <c r="AD993" s="7"/>
      <c r="AE993" s="7"/>
      <c r="AF993" s="7"/>
      <c r="AG993" s="7"/>
      <c r="AH993" s="7"/>
      <c r="AI993" s="7">
        <v>0</v>
      </c>
    </row>
    <row r="994" spans="1:35">
      <c r="A994" s="5">
        <v>2022</v>
      </c>
      <c r="B994" s="2" t="s">
        <v>724</v>
      </c>
      <c r="C994" s="2" t="s">
        <v>732</v>
      </c>
      <c r="D994" s="2" t="s">
        <v>679</v>
      </c>
      <c r="F994" s="2">
        <v>3017000</v>
      </c>
      <c r="S994" s="2"/>
      <c r="T994" s="2"/>
      <c r="U994" s="2"/>
      <c r="V994" s="2"/>
      <c r="AB994" s="7"/>
      <c r="AC994" s="7"/>
      <c r="AD994" s="7"/>
      <c r="AE994" s="7"/>
      <c r="AF994" s="7"/>
      <c r="AG994" s="7"/>
      <c r="AH994" s="7"/>
      <c r="AI994" s="7">
        <v>0</v>
      </c>
    </row>
    <row r="995" spans="1:35">
      <c r="A995" s="5">
        <v>2022</v>
      </c>
      <c r="B995" s="2" t="s">
        <v>724</v>
      </c>
      <c r="C995" s="2" t="s">
        <v>733</v>
      </c>
      <c r="D995" s="2" t="s">
        <v>679</v>
      </c>
      <c r="F995" s="2">
        <v>0</v>
      </c>
      <c r="S995" s="2"/>
      <c r="T995" s="2"/>
      <c r="U995" s="2"/>
      <c r="V995" s="2"/>
      <c r="AB995" s="7"/>
      <c r="AC995" s="7"/>
      <c r="AD995" s="7"/>
      <c r="AE995" s="7"/>
      <c r="AF995" s="7"/>
      <c r="AG995" s="7"/>
      <c r="AH995" s="7"/>
      <c r="AI995" s="7">
        <v>0</v>
      </c>
    </row>
    <row r="996" spans="1:35">
      <c r="A996" s="5">
        <v>2022</v>
      </c>
      <c r="B996" s="2" t="s">
        <v>754</v>
      </c>
      <c r="C996" s="2" t="s">
        <v>752</v>
      </c>
      <c r="D996" s="2" t="s">
        <v>679</v>
      </c>
      <c r="F996" s="2">
        <v>0</v>
      </c>
      <c r="S996" s="2"/>
      <c r="T996" s="2"/>
      <c r="U996" s="2"/>
      <c r="V996" s="2"/>
      <c r="AB996" s="7"/>
      <c r="AC996" s="7"/>
      <c r="AD996" s="7"/>
      <c r="AE996" s="7"/>
      <c r="AF996" s="7"/>
      <c r="AG996" s="7"/>
      <c r="AH996" s="7"/>
      <c r="AI996" s="7">
        <v>0</v>
      </c>
    </row>
    <row r="997" spans="1:35">
      <c r="A997" s="5">
        <v>2022</v>
      </c>
      <c r="B997" s="2" t="s">
        <v>754</v>
      </c>
      <c r="C997" s="2" t="s">
        <v>549</v>
      </c>
      <c r="D997" s="2" t="s">
        <v>679</v>
      </c>
      <c r="F997" s="2">
        <v>7298829</v>
      </c>
      <c r="S997" s="2"/>
      <c r="T997" s="2"/>
      <c r="U997" s="2"/>
      <c r="V997" s="2"/>
      <c r="AB997" s="7"/>
      <c r="AC997" s="7"/>
      <c r="AD997" s="7"/>
      <c r="AE997" s="7"/>
      <c r="AF997" s="7"/>
      <c r="AG997" s="7"/>
      <c r="AH997" s="7"/>
      <c r="AI997" s="7">
        <v>0</v>
      </c>
    </row>
    <row r="998" spans="1:35">
      <c r="A998" s="5">
        <v>2022</v>
      </c>
      <c r="B998" s="2" t="s">
        <v>754</v>
      </c>
      <c r="C998" s="2" t="s">
        <v>734</v>
      </c>
      <c r="D998" s="2" t="s">
        <v>679</v>
      </c>
      <c r="F998" s="2">
        <v>0</v>
      </c>
      <c r="S998" s="2"/>
      <c r="T998" s="2"/>
      <c r="U998" s="2"/>
      <c r="V998" s="2"/>
      <c r="AB998" s="7"/>
      <c r="AC998" s="7"/>
      <c r="AD998" s="7"/>
      <c r="AE998" s="7"/>
      <c r="AF998" s="7"/>
      <c r="AG998" s="7"/>
      <c r="AH998" s="7"/>
      <c r="AI998" s="7">
        <v>0</v>
      </c>
    </row>
    <row r="999" spans="1:35">
      <c r="A999" s="5">
        <v>2022</v>
      </c>
      <c r="B999" s="2" t="s">
        <v>754</v>
      </c>
      <c r="C999" s="2" t="s">
        <v>735</v>
      </c>
      <c r="D999" s="2" t="s">
        <v>679</v>
      </c>
      <c r="F999" s="2">
        <v>0</v>
      </c>
      <c r="S999" s="2"/>
      <c r="T999" s="2"/>
      <c r="U999" s="2"/>
      <c r="V999" s="2"/>
      <c r="AB999" s="7"/>
      <c r="AC999" s="7"/>
      <c r="AD999" s="7"/>
      <c r="AE999" s="7"/>
      <c r="AF999" s="7"/>
      <c r="AG999" s="7"/>
      <c r="AH999" s="7"/>
      <c r="AI999" s="7">
        <v>0</v>
      </c>
    </row>
    <row r="1000" spans="1:35">
      <c r="A1000" s="5">
        <v>2022</v>
      </c>
      <c r="B1000" s="2" t="s">
        <v>754</v>
      </c>
      <c r="C1000" s="2" t="s">
        <v>736</v>
      </c>
      <c r="D1000" s="2" t="s">
        <v>679</v>
      </c>
      <c r="F1000" s="2">
        <v>0</v>
      </c>
      <c r="S1000" s="2"/>
      <c r="T1000" s="2"/>
      <c r="U1000" s="2"/>
      <c r="V1000" s="2"/>
      <c r="AB1000" s="7"/>
      <c r="AC1000" s="7"/>
      <c r="AD1000" s="7"/>
      <c r="AE1000" s="7"/>
      <c r="AF1000" s="7"/>
      <c r="AG1000" s="7"/>
      <c r="AH1000" s="7"/>
      <c r="AI1000" s="7">
        <v>0</v>
      </c>
    </row>
    <row r="1001" spans="1:35">
      <c r="A1001" s="5">
        <v>2022</v>
      </c>
      <c r="B1001" s="2" t="s">
        <v>754</v>
      </c>
      <c r="C1001" s="2" t="s">
        <v>753</v>
      </c>
      <c r="D1001" s="2" t="s">
        <v>679</v>
      </c>
      <c r="F1001" s="2">
        <v>0</v>
      </c>
      <c r="S1001" s="2"/>
      <c r="T1001" s="2"/>
      <c r="U1001" s="2"/>
      <c r="V1001" s="2"/>
      <c r="AB1001" s="7"/>
      <c r="AC1001" s="7"/>
      <c r="AD1001" s="7"/>
      <c r="AE1001" s="7"/>
      <c r="AF1001" s="7"/>
      <c r="AG1001" s="7"/>
      <c r="AH1001" s="7"/>
      <c r="AI1001" s="7">
        <v>0</v>
      </c>
    </row>
    <row r="1002" spans="1:35">
      <c r="A1002" s="5">
        <v>2022</v>
      </c>
      <c r="B1002" s="2" t="s">
        <v>754</v>
      </c>
      <c r="C1002" s="2" t="s">
        <v>737</v>
      </c>
      <c r="D1002" s="2" t="s">
        <v>679</v>
      </c>
      <c r="F1002" s="2">
        <v>0</v>
      </c>
      <c r="S1002" s="2"/>
      <c r="T1002" s="2"/>
      <c r="U1002" s="2"/>
      <c r="V1002" s="2"/>
      <c r="AB1002" s="7"/>
      <c r="AC1002" s="7"/>
      <c r="AD1002" s="7"/>
      <c r="AE1002" s="7"/>
      <c r="AF1002" s="7"/>
      <c r="AG1002" s="7"/>
      <c r="AH1002" s="7"/>
      <c r="AI1002" s="7">
        <v>0</v>
      </c>
    </row>
    <row r="1003" spans="1:35">
      <c r="A1003" s="5">
        <v>2022</v>
      </c>
      <c r="B1003" s="2" t="s">
        <v>725</v>
      </c>
      <c r="C1003" s="2" t="s">
        <v>738</v>
      </c>
      <c r="D1003" s="2" t="s">
        <v>679</v>
      </c>
      <c r="F1003" s="2">
        <v>0</v>
      </c>
      <c r="S1003" s="2"/>
      <c r="T1003" s="2"/>
      <c r="U1003" s="2"/>
      <c r="V1003" s="2"/>
      <c r="AB1003" s="7"/>
      <c r="AC1003" s="7"/>
      <c r="AD1003" s="7"/>
      <c r="AE1003" s="7"/>
      <c r="AF1003" s="7"/>
      <c r="AG1003" s="7"/>
      <c r="AH1003" s="7"/>
      <c r="AI1003" s="7">
        <v>0</v>
      </c>
    </row>
    <row r="1004" spans="1:35">
      <c r="A1004" s="5">
        <v>2022</v>
      </c>
      <c r="B1004" s="2" t="s">
        <v>725</v>
      </c>
      <c r="C1004" s="2" t="s">
        <v>739</v>
      </c>
      <c r="D1004" s="2" t="s">
        <v>679</v>
      </c>
      <c r="F1004" s="2">
        <v>0</v>
      </c>
      <c r="S1004" s="2"/>
      <c r="T1004" s="2"/>
      <c r="U1004" s="2"/>
      <c r="V1004" s="2"/>
      <c r="AB1004" s="7"/>
      <c r="AC1004" s="7"/>
      <c r="AD1004" s="7"/>
      <c r="AE1004" s="7"/>
      <c r="AF1004" s="7"/>
      <c r="AG1004" s="7"/>
      <c r="AH1004" s="7"/>
      <c r="AI1004" s="7">
        <v>0</v>
      </c>
    </row>
    <row r="1005" spans="1:35">
      <c r="A1005" s="5">
        <v>2022</v>
      </c>
      <c r="B1005" s="2" t="s">
        <v>725</v>
      </c>
      <c r="C1005" s="2" t="s">
        <v>740</v>
      </c>
      <c r="D1005" s="2" t="s">
        <v>679</v>
      </c>
      <c r="F1005" s="2">
        <v>1710249</v>
      </c>
      <c r="S1005" s="2"/>
      <c r="T1005" s="2"/>
      <c r="U1005" s="2"/>
      <c r="V1005" s="2"/>
      <c r="AB1005" s="7"/>
      <c r="AC1005" s="7"/>
      <c r="AD1005" s="7"/>
      <c r="AE1005" s="7"/>
      <c r="AF1005" s="7"/>
      <c r="AG1005" s="7"/>
      <c r="AH1005" s="7"/>
      <c r="AI1005" s="7">
        <v>0</v>
      </c>
    </row>
    <row r="1006" spans="1:35">
      <c r="A1006" s="5">
        <v>2022</v>
      </c>
      <c r="B1006" s="2" t="s">
        <v>725</v>
      </c>
      <c r="C1006" s="2" t="s">
        <v>741</v>
      </c>
      <c r="D1006" s="2" t="s">
        <v>679</v>
      </c>
      <c r="F1006" s="2">
        <v>0</v>
      </c>
      <c r="S1006" s="2"/>
      <c r="T1006" s="2"/>
      <c r="U1006" s="2"/>
      <c r="V1006" s="2"/>
      <c r="AB1006" s="7"/>
      <c r="AC1006" s="7"/>
      <c r="AD1006" s="7"/>
      <c r="AE1006" s="7"/>
      <c r="AF1006" s="7"/>
      <c r="AG1006" s="7"/>
      <c r="AH1006" s="7"/>
      <c r="AI1006" s="7">
        <v>0</v>
      </c>
    </row>
    <row r="1007" spans="1:35">
      <c r="A1007" s="5">
        <v>2022</v>
      </c>
      <c r="B1007" s="2" t="s">
        <v>725</v>
      </c>
      <c r="C1007" s="2" t="s">
        <v>742</v>
      </c>
      <c r="D1007" s="2" t="s">
        <v>679</v>
      </c>
      <c r="F1007" s="2">
        <v>5465000</v>
      </c>
      <c r="S1007" s="2"/>
      <c r="T1007" s="2"/>
      <c r="U1007" s="2"/>
      <c r="V1007" s="2"/>
      <c r="AB1007" s="7"/>
      <c r="AC1007" s="7"/>
      <c r="AD1007" s="7"/>
      <c r="AE1007" s="7"/>
      <c r="AF1007" s="7"/>
      <c r="AG1007" s="7"/>
      <c r="AH1007" s="7"/>
      <c r="AI1007" s="7">
        <v>0</v>
      </c>
    </row>
    <row r="1008" spans="1:35">
      <c r="A1008" s="5">
        <v>2022</v>
      </c>
      <c r="B1008" s="2" t="s">
        <v>725</v>
      </c>
      <c r="C1008" s="2" t="s">
        <v>743</v>
      </c>
      <c r="D1008" s="2" t="s">
        <v>679</v>
      </c>
      <c r="F1008" s="2">
        <v>0</v>
      </c>
      <c r="S1008" s="2"/>
      <c r="T1008" s="2"/>
      <c r="U1008" s="2"/>
      <c r="V1008" s="2"/>
      <c r="AB1008" s="7"/>
      <c r="AC1008" s="7"/>
      <c r="AD1008" s="7"/>
      <c r="AE1008" s="7"/>
      <c r="AF1008" s="7"/>
      <c r="AG1008" s="7"/>
      <c r="AH1008" s="7"/>
      <c r="AI1008" s="7">
        <v>0</v>
      </c>
    </row>
    <row r="1009" spans="1:35">
      <c r="A1009" s="5">
        <v>2022</v>
      </c>
      <c r="B1009" s="2" t="s">
        <v>725</v>
      </c>
      <c r="C1009" s="2" t="s">
        <v>744</v>
      </c>
      <c r="D1009" s="2" t="s">
        <v>679</v>
      </c>
      <c r="F1009" s="2">
        <v>0</v>
      </c>
      <c r="S1009" s="2"/>
      <c r="T1009" s="2"/>
      <c r="U1009" s="2"/>
      <c r="V1009" s="2"/>
      <c r="AB1009" s="7"/>
      <c r="AC1009" s="7"/>
      <c r="AD1009" s="7"/>
      <c r="AE1009" s="7"/>
      <c r="AF1009" s="7"/>
      <c r="AG1009" s="7"/>
      <c r="AH1009" s="7"/>
      <c r="AI1009" s="7">
        <v>0</v>
      </c>
    </row>
    <row r="1010" spans="1:35">
      <c r="A1010" s="5">
        <v>2022</v>
      </c>
      <c r="B1010" s="2" t="s">
        <v>755</v>
      </c>
      <c r="C1010" s="2" t="s">
        <v>745</v>
      </c>
      <c r="D1010" s="2" t="s">
        <v>679</v>
      </c>
      <c r="F1010" s="2">
        <v>0</v>
      </c>
      <c r="S1010" s="2"/>
      <c r="T1010" s="2"/>
      <c r="U1010" s="2"/>
      <c r="V1010" s="2"/>
      <c r="AB1010" s="7"/>
      <c r="AC1010" s="7"/>
      <c r="AD1010" s="7"/>
      <c r="AE1010" s="7"/>
      <c r="AF1010" s="7"/>
      <c r="AG1010" s="7"/>
      <c r="AH1010" s="7"/>
      <c r="AI1010" s="7">
        <v>0</v>
      </c>
    </row>
    <row r="1011" spans="1:35">
      <c r="A1011" s="5">
        <v>2022</v>
      </c>
      <c r="B1011" s="2" t="s">
        <v>755</v>
      </c>
      <c r="C1011" s="2" t="s">
        <v>746</v>
      </c>
      <c r="D1011" s="2" t="s">
        <v>679</v>
      </c>
      <c r="F1011" s="2">
        <v>0</v>
      </c>
      <c r="S1011" s="2"/>
      <c r="T1011" s="2"/>
      <c r="U1011" s="2"/>
      <c r="V1011" s="2"/>
      <c r="AB1011" s="7"/>
      <c r="AC1011" s="7"/>
      <c r="AD1011" s="7"/>
      <c r="AE1011" s="7"/>
      <c r="AF1011" s="7"/>
      <c r="AG1011" s="7"/>
      <c r="AH1011" s="7"/>
      <c r="AI1011" s="7">
        <v>0</v>
      </c>
    </row>
    <row r="1012" spans="1:35">
      <c r="A1012" s="5">
        <v>2022</v>
      </c>
      <c r="B1012" s="2" t="s">
        <v>755</v>
      </c>
      <c r="C1012" s="2" t="s">
        <v>747</v>
      </c>
      <c r="D1012" s="2" t="s">
        <v>679</v>
      </c>
      <c r="F1012" s="2">
        <v>0</v>
      </c>
      <c r="S1012" s="2"/>
      <c r="T1012" s="2"/>
      <c r="U1012" s="2"/>
      <c r="V1012" s="2"/>
      <c r="AB1012" s="7"/>
      <c r="AC1012" s="7"/>
      <c r="AD1012" s="7"/>
      <c r="AE1012" s="7"/>
      <c r="AF1012" s="7"/>
      <c r="AG1012" s="7"/>
      <c r="AH1012" s="7"/>
      <c r="AI1012" s="7">
        <v>0</v>
      </c>
    </row>
    <row r="1013" spans="1:35">
      <c r="A1013" s="5">
        <v>2022</v>
      </c>
      <c r="B1013" s="2" t="s">
        <v>755</v>
      </c>
      <c r="C1013" s="2" t="s">
        <v>748</v>
      </c>
      <c r="D1013" s="2" t="s">
        <v>679</v>
      </c>
      <c r="F1013" s="2">
        <v>0</v>
      </c>
      <c r="S1013" s="2"/>
      <c r="T1013" s="2"/>
      <c r="U1013" s="2"/>
      <c r="V1013" s="2"/>
      <c r="AB1013" s="7"/>
      <c r="AC1013" s="7"/>
      <c r="AD1013" s="7"/>
      <c r="AE1013" s="7"/>
      <c r="AF1013" s="7"/>
      <c r="AG1013" s="7"/>
      <c r="AH1013" s="7"/>
      <c r="AI1013" s="7">
        <v>0</v>
      </c>
    </row>
    <row r="1014" spans="1:35">
      <c r="A1014" s="5">
        <v>2022</v>
      </c>
      <c r="B1014" s="2" t="s">
        <v>755</v>
      </c>
      <c r="C1014" s="2" t="s">
        <v>749</v>
      </c>
      <c r="D1014" s="2" t="s">
        <v>679</v>
      </c>
      <c r="F1014" s="2">
        <v>0</v>
      </c>
      <c r="S1014" s="2"/>
      <c r="T1014" s="2"/>
      <c r="U1014" s="2"/>
      <c r="V1014" s="2"/>
      <c r="AB1014" s="7"/>
      <c r="AC1014" s="7"/>
      <c r="AD1014" s="7"/>
      <c r="AE1014" s="7"/>
      <c r="AF1014" s="7"/>
      <c r="AG1014" s="7"/>
      <c r="AH1014" s="7"/>
      <c r="AI1014" s="7">
        <v>0</v>
      </c>
    </row>
    <row r="1015" spans="1:35">
      <c r="A1015" s="5">
        <v>2022</v>
      </c>
      <c r="B1015" s="2" t="s">
        <v>755</v>
      </c>
      <c r="C1015" s="2" t="s">
        <v>750</v>
      </c>
      <c r="D1015" s="2" t="s">
        <v>679</v>
      </c>
      <c r="F1015" s="2">
        <v>0</v>
      </c>
      <c r="S1015" s="2"/>
      <c r="T1015" s="2"/>
      <c r="U1015" s="2"/>
      <c r="V1015" s="2"/>
      <c r="AB1015" s="7"/>
      <c r="AC1015" s="7"/>
      <c r="AD1015" s="7"/>
      <c r="AE1015" s="7"/>
      <c r="AF1015" s="7"/>
      <c r="AG1015" s="7"/>
      <c r="AH1015" s="7"/>
      <c r="AI1015" s="7">
        <v>0</v>
      </c>
    </row>
    <row r="1016" spans="1:35">
      <c r="A1016" s="5">
        <v>2022</v>
      </c>
      <c r="B1016" s="2" t="s">
        <v>755</v>
      </c>
      <c r="C1016" s="2" t="s">
        <v>751</v>
      </c>
      <c r="D1016" s="2" t="s">
        <v>679</v>
      </c>
      <c r="F1016" s="2">
        <v>0</v>
      </c>
      <c r="S1016" s="2"/>
      <c r="T1016" s="2"/>
      <c r="U1016" s="2"/>
      <c r="V1016" s="2"/>
      <c r="AB1016" s="7"/>
      <c r="AC1016" s="7"/>
      <c r="AD1016" s="7"/>
      <c r="AE1016" s="7"/>
      <c r="AF1016" s="7"/>
      <c r="AG1016" s="7"/>
      <c r="AH1016" s="7"/>
      <c r="AI1016" s="7">
        <v>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1"/>
  <sheetViews>
    <sheetView workbookViewId="0">
      <selection activeCell="D7" sqref="D7"/>
    </sheetView>
  </sheetViews>
  <sheetFormatPr defaultRowHeight="15"/>
  <cols>
    <col min="1" max="1" width="23.42578125" bestFit="1" customWidth="1"/>
    <col min="2" max="2" width="16.28515625" bestFit="1" customWidth="1"/>
    <col min="3" max="4" width="12.5703125" bestFit="1" customWidth="1"/>
    <col min="5" max="5" width="14.28515625" bestFit="1" customWidth="1"/>
    <col min="6" max="6" width="28.42578125" bestFit="1" customWidth="1"/>
    <col min="7" max="7" width="31.28515625" bestFit="1" customWidth="1"/>
    <col min="8" max="8" width="28.42578125" bestFit="1" customWidth="1"/>
    <col min="9" max="9" width="29" bestFit="1" customWidth="1"/>
    <col min="10" max="10" width="31.28515625" bestFit="1" customWidth="1"/>
    <col min="11" max="11" width="28.42578125" bestFit="1" customWidth="1"/>
    <col min="12" max="12" width="29" bestFit="1" customWidth="1"/>
    <col min="13" max="13" width="31.28515625" bestFit="1" customWidth="1"/>
  </cols>
  <sheetData>
    <row r="2" spans="1:5">
      <c r="A2" s="8" t="s">
        <v>694</v>
      </c>
      <c r="B2" s="8" t="s">
        <v>708</v>
      </c>
    </row>
    <row r="3" spans="1:5">
      <c r="A3" s="8" t="s">
        <v>692</v>
      </c>
      <c r="B3">
        <v>2020</v>
      </c>
      <c r="C3">
        <v>2021</v>
      </c>
      <c r="D3">
        <v>2022</v>
      </c>
      <c r="E3" t="s">
        <v>693</v>
      </c>
    </row>
    <row r="4" spans="1:5">
      <c r="A4" s="9" t="s">
        <v>745</v>
      </c>
      <c r="B4" s="10">
        <v>73466177</v>
      </c>
      <c r="C4" s="10">
        <v>37553107</v>
      </c>
      <c r="D4" s="10">
        <v>79922769</v>
      </c>
      <c r="E4" s="10">
        <v>190942053</v>
      </c>
    </row>
    <row r="5" spans="1:5">
      <c r="A5" s="9" t="s">
        <v>746</v>
      </c>
      <c r="B5" s="10">
        <v>48613931</v>
      </c>
      <c r="C5" s="10">
        <v>73888316</v>
      </c>
      <c r="D5" s="10">
        <v>214346439</v>
      </c>
      <c r="E5" s="10">
        <v>336848686</v>
      </c>
    </row>
    <row r="6" spans="1:5">
      <c r="A6" s="9" t="s">
        <v>747</v>
      </c>
      <c r="B6" s="10">
        <v>73978106</v>
      </c>
      <c r="C6" s="10">
        <v>33036172</v>
      </c>
      <c r="D6" s="10">
        <v>135152631</v>
      </c>
      <c r="E6" s="10">
        <v>242166909</v>
      </c>
    </row>
    <row r="7" spans="1:5">
      <c r="A7" s="9" t="s">
        <v>748</v>
      </c>
      <c r="B7" s="10">
        <v>96350720</v>
      </c>
      <c r="C7" s="10">
        <v>101295445</v>
      </c>
      <c r="D7" s="10">
        <v>53471002</v>
      </c>
      <c r="E7" s="10">
        <v>251117167</v>
      </c>
    </row>
    <row r="8" spans="1:5">
      <c r="A8" s="9" t="s">
        <v>749</v>
      </c>
      <c r="B8" s="10">
        <v>19883510</v>
      </c>
      <c r="C8" s="10">
        <v>45082550</v>
      </c>
      <c r="D8" s="10">
        <v>206046680</v>
      </c>
      <c r="E8" s="10">
        <v>271012740</v>
      </c>
    </row>
    <row r="9" spans="1:5">
      <c r="A9" s="9" t="s">
        <v>750</v>
      </c>
      <c r="B9" s="10">
        <v>26008046</v>
      </c>
      <c r="C9" s="10">
        <v>95291306</v>
      </c>
      <c r="D9" s="10">
        <v>49932470</v>
      </c>
      <c r="E9" s="10">
        <v>171231822</v>
      </c>
    </row>
    <row r="10" spans="1:5">
      <c r="A10" s="9" t="s">
        <v>751</v>
      </c>
      <c r="B10" s="10">
        <v>91498495</v>
      </c>
      <c r="C10" s="10">
        <v>76278160</v>
      </c>
      <c r="D10" s="10">
        <v>120788668</v>
      </c>
      <c r="E10" s="10">
        <v>288565323</v>
      </c>
    </row>
    <row r="11" spans="1:5">
      <c r="A11" s="9" t="s">
        <v>693</v>
      </c>
      <c r="B11" s="10">
        <v>429798985</v>
      </c>
      <c r="C11" s="10">
        <v>462425056</v>
      </c>
      <c r="D11" s="10">
        <v>859660659</v>
      </c>
      <c r="E11" s="10">
        <v>1751884700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2"/>
  <sheetViews>
    <sheetView workbookViewId="0">
      <selection activeCell="C10" sqref="C10"/>
    </sheetView>
  </sheetViews>
  <sheetFormatPr defaultRowHeight="15"/>
  <cols>
    <col min="1" max="1" width="26.28515625" bestFit="1" customWidth="1"/>
    <col min="2" max="2" width="16.28515625" bestFit="1" customWidth="1"/>
    <col min="3" max="5" width="12.5703125" bestFit="1" customWidth="1"/>
    <col min="6" max="6" width="20.140625" bestFit="1" customWidth="1"/>
    <col min="7" max="7" width="23.42578125" bestFit="1" customWidth="1"/>
    <col min="8" max="8" width="24" bestFit="1" customWidth="1"/>
    <col min="9" max="9" width="26.28515625" bestFit="1" customWidth="1"/>
    <col min="10" max="10" width="25.140625" bestFit="1" customWidth="1"/>
    <col min="11" max="11" width="28.42578125" bestFit="1" customWidth="1"/>
    <col min="12" max="12" width="29" bestFit="1" customWidth="1"/>
    <col min="13" max="13" width="31.28515625" bestFit="1" customWidth="1"/>
  </cols>
  <sheetData>
    <row r="2" spans="1:5">
      <c r="B2" s="9"/>
    </row>
    <row r="3" spans="1:5">
      <c r="A3" s="8" t="s">
        <v>695</v>
      </c>
      <c r="B3" s="8" t="s">
        <v>708</v>
      </c>
    </row>
    <row r="4" spans="1:5">
      <c r="A4" s="8" t="s">
        <v>692</v>
      </c>
      <c r="B4">
        <v>2020</v>
      </c>
      <c r="C4">
        <v>2021</v>
      </c>
      <c r="D4">
        <v>2022</v>
      </c>
      <c r="E4" t="s">
        <v>693</v>
      </c>
    </row>
    <row r="5" spans="1:5">
      <c r="A5" s="9" t="s">
        <v>745</v>
      </c>
      <c r="B5" s="10">
        <v>2729954</v>
      </c>
      <c r="C5" s="10">
        <v>28808679</v>
      </c>
      <c r="D5" s="10">
        <v>8469517</v>
      </c>
      <c r="E5" s="10">
        <v>40008150</v>
      </c>
    </row>
    <row r="6" spans="1:5">
      <c r="A6" s="9" t="s">
        <v>746</v>
      </c>
      <c r="B6" s="10">
        <v>2273687</v>
      </c>
      <c r="C6" s="10">
        <v>24934148</v>
      </c>
      <c r="D6" s="10">
        <v>23055119</v>
      </c>
      <c r="E6" s="10">
        <v>50262954</v>
      </c>
    </row>
    <row r="7" spans="1:5">
      <c r="A7" s="9" t="s">
        <v>747</v>
      </c>
      <c r="B7" s="10">
        <v>1252919</v>
      </c>
      <c r="C7" s="10">
        <v>31549902</v>
      </c>
      <c r="D7" s="10">
        <v>26864008</v>
      </c>
      <c r="E7" s="10">
        <v>59666829</v>
      </c>
    </row>
    <row r="8" spans="1:5">
      <c r="A8" s="9" t="s">
        <v>748</v>
      </c>
      <c r="B8" s="10">
        <v>18170536</v>
      </c>
      <c r="C8" s="10">
        <v>37912546</v>
      </c>
      <c r="D8" s="10">
        <v>23552537</v>
      </c>
      <c r="E8" s="10">
        <v>79635619</v>
      </c>
    </row>
    <row r="9" spans="1:5">
      <c r="A9" s="9" t="s">
        <v>749</v>
      </c>
      <c r="B9" s="10">
        <v>3985718</v>
      </c>
      <c r="C9" s="10">
        <v>16676518</v>
      </c>
      <c r="D9" s="10">
        <v>21474652</v>
      </c>
      <c r="E9" s="10">
        <v>42136888</v>
      </c>
    </row>
    <row r="10" spans="1:5">
      <c r="A10" s="9" t="s">
        <v>750</v>
      </c>
      <c r="B10" s="10">
        <v>3616723</v>
      </c>
      <c r="C10" s="10">
        <v>56823910</v>
      </c>
      <c r="D10" s="10">
        <v>27031577</v>
      </c>
      <c r="E10" s="10">
        <v>87472210</v>
      </c>
    </row>
    <row r="11" spans="1:5">
      <c r="A11" s="9" t="s">
        <v>751</v>
      </c>
      <c r="B11" s="10">
        <v>23985261</v>
      </c>
      <c r="C11" s="10">
        <v>32199206</v>
      </c>
      <c r="D11" s="10">
        <v>25070595</v>
      </c>
      <c r="E11" s="10">
        <v>81255062</v>
      </c>
    </row>
    <row r="12" spans="1:5">
      <c r="A12" s="9" t="s">
        <v>693</v>
      </c>
      <c r="B12" s="10">
        <v>56014798</v>
      </c>
      <c r="C12" s="10">
        <v>228904909</v>
      </c>
      <c r="D12" s="10">
        <v>155518005</v>
      </c>
      <c r="E12" s="10">
        <v>440437712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2"/>
  <sheetViews>
    <sheetView workbookViewId="0">
      <selection activeCell="H12" sqref="H12"/>
    </sheetView>
  </sheetViews>
  <sheetFormatPr defaultRowHeight="15"/>
  <cols>
    <col min="1" max="1" width="24" bestFit="1" customWidth="1"/>
    <col min="2" max="2" width="16.28515625" bestFit="1" customWidth="1"/>
    <col min="3" max="3" width="5.140625" bestFit="1" customWidth="1"/>
    <col min="4" max="4" width="5" bestFit="1" customWidth="1"/>
    <col min="5" max="5" width="12.5703125" bestFit="1" customWidth="1"/>
    <col min="6" max="6" width="20.140625" bestFit="1" customWidth="1"/>
    <col min="7" max="7" width="23.42578125" bestFit="1" customWidth="1"/>
    <col min="8" max="8" width="24" bestFit="1" customWidth="1"/>
    <col min="9" max="9" width="26.28515625" bestFit="1" customWidth="1"/>
    <col min="10" max="10" width="25.140625" bestFit="1" customWidth="1"/>
    <col min="11" max="11" width="28.42578125" bestFit="1" customWidth="1"/>
    <col min="12" max="12" width="29" bestFit="1" customWidth="1"/>
    <col min="13" max="13" width="31.28515625" bestFit="1" customWidth="1"/>
  </cols>
  <sheetData>
    <row r="2" spans="1:5">
      <c r="B2" s="9"/>
    </row>
    <row r="3" spans="1:5">
      <c r="A3" s="8" t="s">
        <v>696</v>
      </c>
      <c r="B3" s="8" t="s">
        <v>708</v>
      </c>
    </row>
    <row r="4" spans="1:5">
      <c r="A4" s="8" t="s">
        <v>692</v>
      </c>
      <c r="B4">
        <v>2020</v>
      </c>
      <c r="C4">
        <v>2021</v>
      </c>
      <c r="D4">
        <v>2022</v>
      </c>
      <c r="E4" t="s">
        <v>693</v>
      </c>
    </row>
    <row r="5" spans="1:5">
      <c r="A5" s="9" t="s">
        <v>745</v>
      </c>
      <c r="B5" s="10">
        <v>81943340</v>
      </c>
      <c r="C5" s="10">
        <v>0</v>
      </c>
      <c r="D5" s="10"/>
      <c r="E5" s="10">
        <v>81943340</v>
      </c>
    </row>
    <row r="6" spans="1:5">
      <c r="A6" s="9" t="s">
        <v>746</v>
      </c>
      <c r="B6" s="10">
        <v>20624682</v>
      </c>
      <c r="C6" s="10">
        <v>0</v>
      </c>
      <c r="D6" s="10"/>
      <c r="E6" s="10">
        <v>20624682</v>
      </c>
    </row>
    <row r="7" spans="1:5">
      <c r="A7" s="9" t="s">
        <v>747</v>
      </c>
      <c r="B7" s="10">
        <v>27467473</v>
      </c>
      <c r="C7" s="10">
        <v>0</v>
      </c>
      <c r="D7" s="10"/>
      <c r="E7" s="10">
        <v>27467473</v>
      </c>
    </row>
    <row r="8" spans="1:5">
      <c r="A8" s="9" t="s">
        <v>748</v>
      </c>
      <c r="B8" s="10">
        <v>44118382</v>
      </c>
      <c r="C8" s="10">
        <v>0</v>
      </c>
      <c r="D8" s="10"/>
      <c r="E8" s="10">
        <v>44118382</v>
      </c>
    </row>
    <row r="9" spans="1:5">
      <c r="A9" s="9" t="s">
        <v>749</v>
      </c>
      <c r="B9" s="10">
        <v>79001542</v>
      </c>
      <c r="C9" s="10">
        <v>0</v>
      </c>
      <c r="D9" s="10"/>
      <c r="E9" s="10">
        <v>79001542</v>
      </c>
    </row>
    <row r="10" spans="1:5">
      <c r="A10" s="9" t="s">
        <v>750</v>
      </c>
      <c r="B10" s="10">
        <v>20128103</v>
      </c>
      <c r="C10" s="10">
        <v>0</v>
      </c>
      <c r="D10" s="10"/>
      <c r="E10" s="10">
        <v>20128103</v>
      </c>
    </row>
    <row r="11" spans="1:5">
      <c r="A11" s="9" t="s">
        <v>751</v>
      </c>
      <c r="B11" s="10">
        <v>21899755</v>
      </c>
      <c r="C11" s="10">
        <v>0</v>
      </c>
      <c r="D11" s="10"/>
      <c r="E11" s="10">
        <v>21899755</v>
      </c>
    </row>
    <row r="12" spans="1:5">
      <c r="A12" s="9" t="s">
        <v>693</v>
      </c>
      <c r="B12" s="10">
        <v>295183277</v>
      </c>
      <c r="C12" s="10">
        <v>0</v>
      </c>
      <c r="D12" s="10"/>
      <c r="E12" s="10">
        <v>295183277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2"/>
  <sheetViews>
    <sheetView workbookViewId="0">
      <selection activeCell="G16" sqref="G15:G16"/>
    </sheetView>
  </sheetViews>
  <sheetFormatPr defaultRowHeight="15"/>
  <cols>
    <col min="1" max="1" width="20.140625" bestFit="1" customWidth="1"/>
    <col min="2" max="2" width="16.28515625" bestFit="1" customWidth="1"/>
    <col min="3" max="5" width="12.5703125" bestFit="1" customWidth="1"/>
    <col min="6" max="6" width="20.140625" bestFit="1" customWidth="1"/>
    <col min="7" max="7" width="23.42578125" bestFit="1" customWidth="1"/>
    <col min="8" max="8" width="24" bestFit="1" customWidth="1"/>
    <col min="9" max="9" width="26.28515625" bestFit="1" customWidth="1"/>
    <col min="10" max="10" width="25.140625" bestFit="1" customWidth="1"/>
    <col min="11" max="11" width="28.42578125" bestFit="1" customWidth="1"/>
    <col min="12" max="12" width="29" bestFit="1" customWidth="1"/>
    <col min="13" max="13" width="31.28515625" bestFit="1" customWidth="1"/>
  </cols>
  <sheetData>
    <row r="2" spans="1:5">
      <c r="B2" s="9"/>
    </row>
    <row r="3" spans="1:5">
      <c r="A3" s="8" t="s">
        <v>697</v>
      </c>
      <c r="B3" s="8" t="s">
        <v>708</v>
      </c>
    </row>
    <row r="4" spans="1:5">
      <c r="A4" s="8" t="s">
        <v>692</v>
      </c>
      <c r="B4">
        <v>2020</v>
      </c>
      <c r="C4">
        <v>2021</v>
      </c>
      <c r="D4">
        <v>2022</v>
      </c>
      <c r="E4" t="s">
        <v>693</v>
      </c>
    </row>
    <row r="5" spans="1:5">
      <c r="A5" s="9" t="s">
        <v>745</v>
      </c>
      <c r="B5" s="10">
        <v>16901661</v>
      </c>
      <c r="C5" s="10">
        <v>22101638</v>
      </c>
      <c r="D5" s="10">
        <v>38869612</v>
      </c>
      <c r="E5" s="10">
        <v>77872911</v>
      </c>
    </row>
    <row r="6" spans="1:5">
      <c r="A6" s="9" t="s">
        <v>746</v>
      </c>
      <c r="B6" s="10">
        <v>30629157</v>
      </c>
      <c r="C6" s="10">
        <v>32659135</v>
      </c>
      <c r="D6" s="10">
        <v>70594601</v>
      </c>
      <c r="E6" s="10">
        <v>133882893</v>
      </c>
    </row>
    <row r="7" spans="1:5">
      <c r="A7" s="9" t="s">
        <v>747</v>
      </c>
      <c r="B7" s="10">
        <v>17328781</v>
      </c>
      <c r="C7" s="10">
        <v>20283538</v>
      </c>
      <c r="D7" s="10">
        <v>26865989</v>
      </c>
      <c r="E7" s="10">
        <v>64478308</v>
      </c>
    </row>
    <row r="8" spans="1:5">
      <c r="A8" s="9" t="s">
        <v>748</v>
      </c>
      <c r="B8" s="10">
        <v>21041051</v>
      </c>
      <c r="C8" s="10">
        <v>27868198</v>
      </c>
      <c r="D8" s="10">
        <v>62992760</v>
      </c>
      <c r="E8" s="10">
        <v>111902009</v>
      </c>
    </row>
    <row r="9" spans="1:5">
      <c r="A9" s="9" t="s">
        <v>749</v>
      </c>
      <c r="B9" s="10">
        <v>16653095</v>
      </c>
      <c r="C9" s="10">
        <v>24880168</v>
      </c>
      <c r="D9" s="10">
        <v>28598705</v>
      </c>
      <c r="E9" s="10">
        <v>70131968</v>
      </c>
    </row>
    <row r="10" spans="1:5">
      <c r="A10" s="9" t="s">
        <v>750</v>
      </c>
      <c r="B10" s="10">
        <v>16595915</v>
      </c>
      <c r="C10" s="10">
        <v>16974112</v>
      </c>
      <c r="D10" s="10">
        <v>23154038</v>
      </c>
      <c r="E10" s="10">
        <v>56724065</v>
      </c>
    </row>
    <row r="11" spans="1:5">
      <c r="A11" s="9" t="s">
        <v>751</v>
      </c>
      <c r="B11" s="10">
        <v>19356561</v>
      </c>
      <c r="C11" s="10">
        <v>25010118</v>
      </c>
      <c r="D11" s="10">
        <v>48715942</v>
      </c>
      <c r="E11" s="10">
        <v>93082621</v>
      </c>
    </row>
    <row r="12" spans="1:5">
      <c r="A12" s="9" t="s">
        <v>693</v>
      </c>
      <c r="B12" s="10">
        <v>138506221</v>
      </c>
      <c r="C12" s="10">
        <v>169776907</v>
      </c>
      <c r="D12" s="10">
        <v>299791647</v>
      </c>
      <c r="E12" s="10">
        <v>608074775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workbookViewId="0">
      <selection activeCell="D11" sqref="D11"/>
    </sheetView>
  </sheetViews>
  <sheetFormatPr defaultRowHeight="15"/>
  <cols>
    <col min="1" max="1" width="13.140625" bestFit="1" customWidth="1"/>
    <col min="2" max="2" width="16.28515625" style="11" bestFit="1" customWidth="1"/>
    <col min="3" max="4" width="14.28515625" bestFit="1" customWidth="1"/>
    <col min="5" max="5" width="15.28515625" bestFit="1" customWidth="1"/>
  </cols>
  <sheetData>
    <row r="1" spans="1:5">
      <c r="B1"/>
    </row>
    <row r="2" spans="1:5">
      <c r="B2"/>
    </row>
    <row r="3" spans="1:5">
      <c r="A3" s="8" t="s">
        <v>698</v>
      </c>
      <c r="B3" s="8" t="s">
        <v>708</v>
      </c>
    </row>
    <row r="4" spans="1:5">
      <c r="A4" s="8" t="s">
        <v>692</v>
      </c>
      <c r="B4">
        <v>2020</v>
      </c>
      <c r="C4">
        <v>2021</v>
      </c>
      <c r="D4">
        <v>2022</v>
      </c>
      <c r="E4" t="s">
        <v>693</v>
      </c>
    </row>
    <row r="5" spans="1:5">
      <c r="A5" s="9" t="s">
        <v>745</v>
      </c>
      <c r="B5" s="10">
        <v>574824986</v>
      </c>
      <c r="C5" s="10">
        <v>580573236</v>
      </c>
      <c r="D5" s="10">
        <v>561979012</v>
      </c>
      <c r="E5" s="10">
        <v>1717377234</v>
      </c>
    </row>
    <row r="6" spans="1:5">
      <c r="A6" s="9" t="s">
        <v>746</v>
      </c>
      <c r="B6" s="10">
        <v>611251000</v>
      </c>
      <c r="C6" s="10">
        <v>617363510</v>
      </c>
      <c r="D6" s="10">
        <v>597590991</v>
      </c>
      <c r="E6" s="10">
        <v>1826205501</v>
      </c>
    </row>
    <row r="7" spans="1:5">
      <c r="A7" s="9" t="s">
        <v>747</v>
      </c>
      <c r="B7" s="10">
        <v>573202494</v>
      </c>
      <c r="C7" s="10">
        <v>578934519</v>
      </c>
      <c r="D7" s="10">
        <v>560571126</v>
      </c>
      <c r="E7" s="10">
        <v>1712708139</v>
      </c>
    </row>
    <row r="8" spans="1:5">
      <c r="A8" s="9" t="s">
        <v>748</v>
      </c>
      <c r="B8" s="10">
        <v>462198879</v>
      </c>
      <c r="C8" s="10">
        <v>469388923</v>
      </c>
      <c r="D8" s="10">
        <v>454617213</v>
      </c>
      <c r="E8" s="10">
        <v>1386205015</v>
      </c>
    </row>
    <row r="9" spans="1:5">
      <c r="A9" s="9" t="s">
        <v>749</v>
      </c>
      <c r="B9" s="10">
        <v>749381270</v>
      </c>
      <c r="C9" s="10">
        <v>760545035</v>
      </c>
      <c r="D9" s="10">
        <v>736247211</v>
      </c>
      <c r="E9" s="10">
        <v>2246173516</v>
      </c>
    </row>
    <row r="10" spans="1:5">
      <c r="A10" s="9" t="s">
        <v>750</v>
      </c>
      <c r="B10" s="10">
        <v>642463149</v>
      </c>
      <c r="C10" s="10">
        <v>649873770</v>
      </c>
      <c r="D10" s="10">
        <v>629502649</v>
      </c>
      <c r="E10" s="10">
        <v>1921839568</v>
      </c>
    </row>
    <row r="11" spans="1:5">
      <c r="A11" s="9" t="s">
        <v>751</v>
      </c>
      <c r="B11" s="10">
        <v>457268042</v>
      </c>
      <c r="C11" s="10">
        <v>461840722</v>
      </c>
      <c r="D11" s="10">
        <v>447601680</v>
      </c>
      <c r="E11" s="10">
        <v>1366710444</v>
      </c>
    </row>
    <row r="12" spans="1:5">
      <c r="A12" s="9" t="s">
        <v>693</v>
      </c>
      <c r="B12" s="10">
        <v>4070589820</v>
      </c>
      <c r="C12" s="10">
        <v>4118519715</v>
      </c>
      <c r="D12" s="10">
        <v>3988109882</v>
      </c>
      <c r="E12" s="10">
        <v>12177219417</v>
      </c>
    </row>
    <row r="13" spans="1:5">
      <c r="B13"/>
    </row>
    <row r="14" spans="1:5">
      <c r="B14"/>
    </row>
    <row r="15" spans="1:5">
      <c r="B15"/>
    </row>
    <row r="16" spans="1:5">
      <c r="B16"/>
    </row>
    <row r="17" spans="2:2">
      <c r="B17"/>
    </row>
    <row r="18" spans="2:2">
      <c r="B18"/>
    </row>
    <row r="19" spans="2:2">
      <c r="B19"/>
    </row>
    <row r="20" spans="2:2">
      <c r="B20"/>
    </row>
    <row r="21" spans="2:2">
      <c r="B21"/>
    </row>
    <row r="22" spans="2:2">
      <c r="B22"/>
    </row>
    <row r="23" spans="2:2">
      <c r="B23"/>
    </row>
    <row r="24" spans="2:2">
      <c r="B24"/>
    </row>
    <row r="25" spans="2:2">
      <c r="B25"/>
    </row>
    <row r="26" spans="2:2">
      <c r="B26"/>
    </row>
    <row r="27" spans="2:2">
      <c r="B27"/>
    </row>
    <row r="28" spans="2:2">
      <c r="B28"/>
    </row>
    <row r="29" spans="2:2">
      <c r="B29"/>
    </row>
    <row r="30" spans="2:2">
      <c r="B30"/>
    </row>
    <row r="31" spans="2:2">
      <c r="B31"/>
    </row>
    <row r="32" spans="2:2">
      <c r="B32"/>
    </row>
    <row r="33" spans="2:2">
      <c r="B33"/>
    </row>
    <row r="34" spans="2:2">
      <c r="B34"/>
    </row>
    <row r="35" spans="2:2">
      <c r="B35"/>
    </row>
    <row r="36" spans="2:2">
      <c r="B36"/>
    </row>
    <row r="37" spans="2:2">
      <c r="B37"/>
    </row>
    <row r="38" spans="2:2">
      <c r="B38"/>
    </row>
    <row r="39" spans="2:2">
      <c r="B39"/>
    </row>
    <row r="40" spans="2:2">
      <c r="B40"/>
    </row>
    <row r="41" spans="2:2">
      <c r="B41"/>
    </row>
    <row r="42" spans="2:2">
      <c r="B42"/>
    </row>
    <row r="43" spans="2:2">
      <c r="B4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48"/>
  <sheetViews>
    <sheetView workbookViewId="0">
      <selection activeCell="A5" sqref="A5"/>
    </sheetView>
  </sheetViews>
  <sheetFormatPr defaultRowHeight="15"/>
  <cols>
    <col min="1" max="1" width="13.140625" bestFit="1" customWidth="1"/>
    <col min="2" max="2" width="16.28515625" bestFit="1" customWidth="1"/>
    <col min="3" max="3" width="11.5703125" bestFit="1" customWidth="1"/>
    <col min="4" max="4" width="10.5703125" bestFit="1" customWidth="1"/>
    <col min="5" max="5" width="11.5703125" bestFit="1" customWidth="1"/>
  </cols>
  <sheetData>
    <row r="3" spans="1:5">
      <c r="A3" s="8" t="s">
        <v>699</v>
      </c>
      <c r="B3" s="8" t="s">
        <v>708</v>
      </c>
    </row>
    <row r="4" spans="1:5">
      <c r="A4" s="8" t="s">
        <v>692</v>
      </c>
      <c r="B4">
        <v>2020</v>
      </c>
      <c r="C4">
        <v>2021</v>
      </c>
      <c r="D4">
        <v>2022</v>
      </c>
      <c r="E4" t="s">
        <v>693</v>
      </c>
    </row>
    <row r="5" spans="1:5">
      <c r="A5" s="9" t="s">
        <v>745</v>
      </c>
      <c r="B5" s="10">
        <v>12987347</v>
      </c>
      <c r="C5" s="10">
        <v>40911361</v>
      </c>
      <c r="D5" s="10"/>
      <c r="E5" s="10">
        <v>53898708</v>
      </c>
    </row>
    <row r="6" spans="1:5">
      <c r="A6" s="9" t="s">
        <v>746</v>
      </c>
      <c r="B6" s="10">
        <v>0</v>
      </c>
      <c r="C6" s="10">
        <v>0</v>
      </c>
      <c r="D6" s="10">
        <v>0</v>
      </c>
      <c r="E6" s="10">
        <v>0</v>
      </c>
    </row>
    <row r="7" spans="1:5">
      <c r="A7" s="9" t="s">
        <v>747</v>
      </c>
      <c r="B7" s="10">
        <v>0</v>
      </c>
      <c r="C7" s="10">
        <v>0</v>
      </c>
      <c r="D7" s="10">
        <v>0</v>
      </c>
      <c r="E7" s="10">
        <v>0</v>
      </c>
    </row>
    <row r="8" spans="1:5">
      <c r="A8" s="9" t="s">
        <v>748</v>
      </c>
      <c r="B8" s="10">
        <v>0</v>
      </c>
      <c r="C8" s="10">
        <v>0</v>
      </c>
      <c r="D8" s="10">
        <v>3320485</v>
      </c>
      <c r="E8" s="10">
        <v>3320485</v>
      </c>
    </row>
    <row r="9" spans="1:5">
      <c r="A9" s="9" t="s">
        <v>749</v>
      </c>
      <c r="B9" s="10">
        <v>0</v>
      </c>
      <c r="C9" s="10">
        <v>0</v>
      </c>
      <c r="D9" s="10">
        <v>0</v>
      </c>
      <c r="E9" s="10">
        <v>0</v>
      </c>
    </row>
    <row r="10" spans="1:5">
      <c r="A10" s="9" t="s">
        <v>750</v>
      </c>
      <c r="B10" s="10">
        <v>0</v>
      </c>
      <c r="C10" s="10">
        <v>0</v>
      </c>
      <c r="D10" s="10">
        <v>0</v>
      </c>
      <c r="E10" s="10">
        <v>0</v>
      </c>
    </row>
    <row r="11" spans="1:5">
      <c r="A11" s="9" t="s">
        <v>751</v>
      </c>
      <c r="B11" s="10">
        <v>0</v>
      </c>
      <c r="C11" s="10">
        <v>0</v>
      </c>
      <c r="D11" s="10">
        <v>1186863</v>
      </c>
      <c r="E11" s="10">
        <v>1186863</v>
      </c>
    </row>
    <row r="12" spans="1:5">
      <c r="A12" s="9" t="s">
        <v>693</v>
      </c>
      <c r="B12" s="10">
        <v>12987347</v>
      </c>
      <c r="C12" s="10">
        <v>40911361</v>
      </c>
      <c r="D12" s="10">
        <v>4507348</v>
      </c>
      <c r="E12" s="10">
        <v>58406056</v>
      </c>
    </row>
    <row r="44" spans="2:2">
      <c r="B44" s="11"/>
    </row>
    <row r="45" spans="2:2">
      <c r="B45" s="11"/>
    </row>
    <row r="46" spans="2:2">
      <c r="B46" s="11"/>
    </row>
    <row r="47" spans="2:2">
      <c r="B47" s="11"/>
    </row>
    <row r="48" spans="2:2">
      <c r="B48" s="1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43"/>
  <sheetViews>
    <sheetView workbookViewId="0">
      <selection activeCell="B5" sqref="B5"/>
    </sheetView>
  </sheetViews>
  <sheetFormatPr defaultRowHeight="15"/>
  <cols>
    <col min="1" max="1" width="16.85546875" bestFit="1" customWidth="1"/>
    <col min="2" max="2" width="16.28515625" style="11" bestFit="1" customWidth="1"/>
    <col min="3" max="5" width="14.28515625" bestFit="1" customWidth="1"/>
  </cols>
  <sheetData>
    <row r="3" spans="1:5">
      <c r="A3" s="8" t="s">
        <v>700</v>
      </c>
      <c r="B3" s="8" t="s">
        <v>708</v>
      </c>
    </row>
    <row r="4" spans="1:5">
      <c r="A4" s="8" t="s">
        <v>692</v>
      </c>
      <c r="B4">
        <v>2020</v>
      </c>
      <c r="C4">
        <v>2021</v>
      </c>
      <c r="D4">
        <v>2022</v>
      </c>
      <c r="E4" t="s">
        <v>693</v>
      </c>
    </row>
    <row r="5" spans="1:5">
      <c r="A5" s="9" t="s">
        <v>745</v>
      </c>
      <c r="B5" s="10">
        <v>246628196</v>
      </c>
      <c r="C5" s="10">
        <v>246628196</v>
      </c>
      <c r="D5" s="10">
        <v>222973148</v>
      </c>
      <c r="E5" s="10">
        <v>716229540</v>
      </c>
    </row>
    <row r="6" spans="1:5">
      <c r="A6" s="9" t="s">
        <v>746</v>
      </c>
      <c r="B6" s="10">
        <v>346062585</v>
      </c>
      <c r="C6" s="10">
        <v>346062585</v>
      </c>
      <c r="D6" s="10">
        <v>333997270</v>
      </c>
      <c r="E6" s="10">
        <v>1026122440</v>
      </c>
    </row>
    <row r="7" spans="1:5">
      <c r="A7" s="9" t="s">
        <v>747</v>
      </c>
      <c r="B7" s="10">
        <v>216457263</v>
      </c>
      <c r="C7" s="10">
        <v>216457263</v>
      </c>
      <c r="D7" s="10">
        <v>206758951</v>
      </c>
      <c r="E7" s="10">
        <v>639673477</v>
      </c>
    </row>
    <row r="8" spans="1:5">
      <c r="A8" s="9" t="s">
        <v>748</v>
      </c>
      <c r="B8" s="10">
        <v>116055432</v>
      </c>
      <c r="C8" s="10">
        <v>119398513</v>
      </c>
      <c r="D8" s="10">
        <v>94115790</v>
      </c>
      <c r="E8" s="10">
        <v>329569735</v>
      </c>
    </row>
    <row r="9" spans="1:5">
      <c r="A9" s="9" t="s">
        <v>749</v>
      </c>
      <c r="B9" s="10">
        <v>213411610</v>
      </c>
      <c r="C9" s="10">
        <v>219651453</v>
      </c>
      <c r="D9" s="10">
        <v>179806592</v>
      </c>
      <c r="E9" s="10">
        <v>612869655</v>
      </c>
    </row>
    <row r="10" spans="1:5">
      <c r="A10" s="9" t="s">
        <v>750</v>
      </c>
      <c r="B10" s="10">
        <v>142477523</v>
      </c>
      <c r="C10" s="10">
        <v>149227914</v>
      </c>
      <c r="D10" s="10">
        <v>104172965</v>
      </c>
      <c r="E10" s="10">
        <v>395878402</v>
      </c>
    </row>
    <row r="11" spans="1:5">
      <c r="A11" s="9" t="s">
        <v>751</v>
      </c>
      <c r="B11" s="10">
        <v>93708402</v>
      </c>
      <c r="C11" s="10">
        <v>96311368</v>
      </c>
      <c r="D11" s="10">
        <v>71670323</v>
      </c>
      <c r="E11" s="10">
        <v>261690093</v>
      </c>
    </row>
    <row r="12" spans="1:5">
      <c r="A12" s="9" t="s">
        <v>693</v>
      </c>
      <c r="B12" s="10">
        <v>1374801011</v>
      </c>
      <c r="C12" s="10">
        <v>1393737292</v>
      </c>
      <c r="D12" s="10">
        <v>1213495039</v>
      </c>
      <c r="E12" s="10">
        <v>3982033342</v>
      </c>
    </row>
    <row r="13" spans="1:5">
      <c r="B13"/>
    </row>
    <row r="14" spans="1:5">
      <c r="B14"/>
    </row>
    <row r="15" spans="1:5">
      <c r="B15"/>
    </row>
    <row r="16" spans="1:5">
      <c r="B16"/>
    </row>
    <row r="17" spans="2:2">
      <c r="B17"/>
    </row>
    <row r="18" spans="2:2">
      <c r="B18"/>
    </row>
    <row r="19" spans="2:2">
      <c r="B19"/>
    </row>
    <row r="20" spans="2:2">
      <c r="B20"/>
    </row>
    <row r="21" spans="2:2">
      <c r="B21"/>
    </row>
    <row r="22" spans="2:2">
      <c r="B22"/>
    </row>
    <row r="23" spans="2:2">
      <c r="B23"/>
    </row>
    <row r="24" spans="2:2">
      <c r="B24"/>
    </row>
    <row r="25" spans="2:2">
      <c r="B25"/>
    </row>
    <row r="26" spans="2:2">
      <c r="B26"/>
    </row>
    <row r="27" spans="2:2">
      <c r="B27"/>
    </row>
    <row r="28" spans="2:2">
      <c r="B28"/>
    </row>
    <row r="29" spans="2:2">
      <c r="B29"/>
    </row>
    <row r="30" spans="2:2">
      <c r="B30"/>
    </row>
    <row r="31" spans="2:2">
      <c r="B31"/>
    </row>
    <row r="32" spans="2:2">
      <c r="B32"/>
    </row>
    <row r="33" spans="2:2">
      <c r="B33"/>
    </row>
    <row r="34" spans="2:2">
      <c r="B34"/>
    </row>
    <row r="35" spans="2:2">
      <c r="B35"/>
    </row>
    <row r="36" spans="2:2">
      <c r="B36"/>
    </row>
    <row r="37" spans="2:2">
      <c r="B37"/>
    </row>
    <row r="38" spans="2:2">
      <c r="B38"/>
    </row>
    <row r="39" spans="2:2">
      <c r="B39"/>
    </row>
    <row r="40" spans="2:2">
      <c r="B40"/>
    </row>
    <row r="41" spans="2:2">
      <c r="B41"/>
    </row>
    <row r="42" spans="2:2">
      <c r="B42"/>
    </row>
    <row r="43" spans="2:2">
      <c r="B4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N43"/>
  <sheetViews>
    <sheetView topLeftCell="AD1" workbookViewId="0">
      <selection activeCell="AG17" sqref="AG17"/>
    </sheetView>
  </sheetViews>
  <sheetFormatPr defaultRowHeight="15"/>
  <cols>
    <col min="1" max="1" width="15.28515625" bestFit="1" customWidth="1"/>
    <col min="2" max="2" width="16.28515625" style="11" bestFit="1" customWidth="1"/>
    <col min="3" max="5" width="11.5703125" style="11" bestFit="1" customWidth="1"/>
    <col min="6" max="6" width="15.28515625" style="11" bestFit="1" customWidth="1"/>
    <col min="7" max="7" width="16.28515625" style="11" bestFit="1" customWidth="1"/>
    <col min="8" max="8" width="11.5703125" style="11" bestFit="1" customWidth="1"/>
    <col min="9" max="9" width="11.5703125" bestFit="1" customWidth="1"/>
    <col min="10" max="10" width="12.5703125" bestFit="1" customWidth="1"/>
    <col min="11" max="11" width="21.42578125" bestFit="1" customWidth="1"/>
    <col min="12" max="12" width="16.28515625" bestFit="1" customWidth="1"/>
    <col min="13" max="13" width="5.140625" bestFit="1" customWidth="1"/>
    <col min="14" max="14" width="5" bestFit="1" customWidth="1"/>
    <col min="15" max="15" width="11.28515625" bestFit="1" customWidth="1"/>
    <col min="16" max="16" width="23.7109375" bestFit="1" customWidth="1"/>
    <col min="17" max="17" width="16.28515625" bestFit="1" customWidth="1"/>
    <col min="18" max="20" width="12.5703125" bestFit="1" customWidth="1"/>
    <col min="21" max="21" width="25.85546875" bestFit="1" customWidth="1"/>
    <col min="22" max="22" width="16.28515625" bestFit="1" customWidth="1"/>
    <col min="23" max="24" width="10.5703125" bestFit="1" customWidth="1"/>
    <col min="25" max="25" width="11.5703125" bestFit="1" customWidth="1"/>
    <col min="26" max="26" width="25" bestFit="1" customWidth="1"/>
    <col min="27" max="27" width="16.28515625" bestFit="1" customWidth="1"/>
    <col min="28" max="28" width="10.5703125" bestFit="1" customWidth="1"/>
    <col min="29" max="30" width="11.5703125" bestFit="1" customWidth="1"/>
    <col min="31" max="31" width="26.42578125" bestFit="1" customWidth="1"/>
    <col min="32" max="32" width="16.28515625" bestFit="1" customWidth="1"/>
    <col min="33" max="33" width="5.140625" bestFit="1" customWidth="1"/>
    <col min="34" max="34" width="5" bestFit="1" customWidth="1"/>
    <col min="35" max="35" width="11.28515625" bestFit="1" customWidth="1"/>
    <col min="36" max="36" width="15.28515625" bestFit="1" customWidth="1"/>
    <col min="37" max="37" width="16.28515625" bestFit="1" customWidth="1"/>
    <col min="38" max="39" width="5.140625" bestFit="1" customWidth="1"/>
    <col min="40" max="40" width="11.28515625" bestFit="1" customWidth="1"/>
  </cols>
  <sheetData>
    <row r="3" spans="1:40">
      <c r="A3" s="8" t="s">
        <v>701</v>
      </c>
      <c r="B3" s="8" t="s">
        <v>708</v>
      </c>
      <c r="C3"/>
      <c r="D3"/>
      <c r="E3"/>
      <c r="F3" s="8" t="s">
        <v>702</v>
      </c>
      <c r="G3" s="8" t="s">
        <v>708</v>
      </c>
      <c r="H3"/>
      <c r="K3" s="8" t="s">
        <v>703</v>
      </c>
      <c r="L3" s="8" t="s">
        <v>708</v>
      </c>
      <c r="P3" s="8" t="s">
        <v>704</v>
      </c>
      <c r="Q3" s="8" t="s">
        <v>708</v>
      </c>
      <c r="U3" s="8" t="s">
        <v>705</v>
      </c>
      <c r="V3" s="8" t="s">
        <v>708</v>
      </c>
      <c r="Z3" s="8" t="s">
        <v>706</v>
      </c>
      <c r="AA3" s="8" t="s">
        <v>708</v>
      </c>
      <c r="AE3" s="8" t="s">
        <v>707</v>
      </c>
      <c r="AF3" s="8" t="s">
        <v>708</v>
      </c>
      <c r="AJ3" s="8" t="s">
        <v>762</v>
      </c>
      <c r="AK3" s="8" t="s">
        <v>708</v>
      </c>
    </row>
    <row r="4" spans="1:40">
      <c r="A4" s="8" t="s">
        <v>692</v>
      </c>
      <c r="B4">
        <v>2020</v>
      </c>
      <c r="C4">
        <v>2021</v>
      </c>
      <c r="D4">
        <v>2022</v>
      </c>
      <c r="E4" t="s">
        <v>693</v>
      </c>
      <c r="F4" s="8" t="s">
        <v>692</v>
      </c>
      <c r="G4">
        <v>2020</v>
      </c>
      <c r="H4">
        <v>2021</v>
      </c>
      <c r="I4">
        <v>2022</v>
      </c>
      <c r="J4" t="s">
        <v>693</v>
      </c>
      <c r="K4" s="8" t="s">
        <v>692</v>
      </c>
      <c r="L4">
        <v>2020</v>
      </c>
      <c r="M4">
        <v>2021</v>
      </c>
      <c r="N4">
        <v>2022</v>
      </c>
      <c r="O4" t="s">
        <v>693</v>
      </c>
      <c r="P4" s="8" t="s">
        <v>692</v>
      </c>
      <c r="Q4">
        <v>2020</v>
      </c>
      <c r="R4">
        <v>2021</v>
      </c>
      <c r="S4">
        <v>2022</v>
      </c>
      <c r="T4" t="s">
        <v>693</v>
      </c>
      <c r="U4" s="8" t="s">
        <v>692</v>
      </c>
      <c r="V4">
        <v>2020</v>
      </c>
      <c r="W4">
        <v>2021</v>
      </c>
      <c r="X4">
        <v>2022</v>
      </c>
      <c r="Y4" t="s">
        <v>693</v>
      </c>
      <c r="Z4" s="8" t="s">
        <v>692</v>
      </c>
      <c r="AA4">
        <v>2020</v>
      </c>
      <c r="AB4">
        <v>2021</v>
      </c>
      <c r="AC4">
        <v>2022</v>
      </c>
      <c r="AD4" t="s">
        <v>693</v>
      </c>
      <c r="AE4" s="8" t="s">
        <v>692</v>
      </c>
      <c r="AF4">
        <v>2020</v>
      </c>
      <c r="AG4">
        <v>2021</v>
      </c>
      <c r="AH4">
        <v>2022</v>
      </c>
      <c r="AI4" t="s">
        <v>693</v>
      </c>
      <c r="AJ4" s="8" t="s">
        <v>692</v>
      </c>
      <c r="AK4">
        <v>2020</v>
      </c>
      <c r="AL4">
        <v>2021</v>
      </c>
      <c r="AM4">
        <v>2022</v>
      </c>
      <c r="AN4" t="s">
        <v>693</v>
      </c>
    </row>
    <row r="5" spans="1:40">
      <c r="A5" s="9" t="s">
        <v>745</v>
      </c>
      <c r="B5" s="10">
        <v>3148846</v>
      </c>
      <c r="C5" s="10">
        <v>2842052</v>
      </c>
      <c r="D5" s="10">
        <v>3227140</v>
      </c>
      <c r="E5" s="10">
        <v>9218038</v>
      </c>
      <c r="F5" s="9" t="s">
        <v>745</v>
      </c>
      <c r="G5" s="10">
        <v>3662037</v>
      </c>
      <c r="H5" s="10">
        <v>3782609</v>
      </c>
      <c r="I5" s="10">
        <v>4975963</v>
      </c>
      <c r="J5" s="10">
        <v>12420609</v>
      </c>
      <c r="K5" s="9" t="s">
        <v>745</v>
      </c>
      <c r="L5" s="10">
        <v>0</v>
      </c>
      <c r="M5" s="10">
        <v>0</v>
      </c>
      <c r="N5" s="10"/>
      <c r="O5" s="10">
        <v>0</v>
      </c>
      <c r="P5" s="9" t="s">
        <v>745</v>
      </c>
      <c r="Q5" s="10">
        <v>23432493</v>
      </c>
      <c r="R5" s="10">
        <v>23017105</v>
      </c>
      <c r="S5" s="10">
        <v>51069230</v>
      </c>
      <c r="T5" s="10">
        <v>97518828</v>
      </c>
      <c r="U5" s="9" t="s">
        <v>745</v>
      </c>
      <c r="V5" s="10">
        <v>918968</v>
      </c>
      <c r="W5" s="10">
        <v>756011</v>
      </c>
      <c r="X5" s="10">
        <v>765343</v>
      </c>
      <c r="Y5" s="10">
        <v>2440322</v>
      </c>
      <c r="Z5" s="9" t="s">
        <v>745</v>
      </c>
      <c r="AA5" s="10">
        <v>1418361</v>
      </c>
      <c r="AB5" s="10">
        <v>1128319</v>
      </c>
      <c r="AC5" s="10">
        <v>1958311</v>
      </c>
      <c r="AD5" s="10">
        <v>4504991</v>
      </c>
      <c r="AE5" s="9" t="s">
        <v>745</v>
      </c>
      <c r="AF5" s="10">
        <v>0</v>
      </c>
      <c r="AG5" s="10">
        <v>0</v>
      </c>
      <c r="AH5" s="10"/>
      <c r="AI5" s="10">
        <v>0</v>
      </c>
      <c r="AJ5" s="9" t="s">
        <v>745</v>
      </c>
      <c r="AK5" s="10">
        <v>0</v>
      </c>
      <c r="AL5" s="10">
        <v>0</v>
      </c>
      <c r="AM5" s="10">
        <v>0</v>
      </c>
      <c r="AN5" s="10">
        <v>0</v>
      </c>
    </row>
    <row r="6" spans="1:40">
      <c r="A6" s="9" t="s">
        <v>746</v>
      </c>
      <c r="B6" s="10">
        <v>3320046</v>
      </c>
      <c r="C6" s="10">
        <v>2938256</v>
      </c>
      <c r="D6" s="10">
        <v>3213964</v>
      </c>
      <c r="E6" s="10">
        <v>9472266</v>
      </c>
      <c r="F6" s="9" t="s">
        <v>746</v>
      </c>
      <c r="G6" s="10">
        <v>3919826</v>
      </c>
      <c r="H6" s="10">
        <v>3982304</v>
      </c>
      <c r="I6" s="10">
        <v>4992077</v>
      </c>
      <c r="J6" s="10">
        <v>12894207</v>
      </c>
      <c r="K6" s="9" t="s">
        <v>746</v>
      </c>
      <c r="L6" s="10">
        <v>0</v>
      </c>
      <c r="M6" s="10">
        <v>0</v>
      </c>
      <c r="N6" s="10"/>
      <c r="O6" s="10">
        <v>0</v>
      </c>
      <c r="P6" s="9" t="s">
        <v>746</v>
      </c>
      <c r="Q6" s="10">
        <v>23432493</v>
      </c>
      <c r="R6" s="10">
        <v>23017105</v>
      </c>
      <c r="S6" s="10">
        <v>51069230</v>
      </c>
      <c r="T6" s="10">
        <v>97518828</v>
      </c>
      <c r="U6" s="9" t="s">
        <v>746</v>
      </c>
      <c r="V6" s="10">
        <v>918968</v>
      </c>
      <c r="W6" s="10">
        <v>756011</v>
      </c>
      <c r="X6" s="10">
        <v>765343</v>
      </c>
      <c r="Y6" s="10">
        <v>2440322</v>
      </c>
      <c r="Z6" s="9" t="s">
        <v>746</v>
      </c>
      <c r="AA6" s="10">
        <v>1418361</v>
      </c>
      <c r="AB6" s="10">
        <v>1128319</v>
      </c>
      <c r="AC6" s="10">
        <v>1958311</v>
      </c>
      <c r="AD6" s="10">
        <v>4504991</v>
      </c>
      <c r="AE6" s="9" t="s">
        <v>746</v>
      </c>
      <c r="AF6" s="10">
        <v>0</v>
      </c>
      <c r="AG6" s="10">
        <v>0</v>
      </c>
      <c r="AH6" s="10"/>
      <c r="AI6" s="10">
        <v>0</v>
      </c>
      <c r="AJ6" s="9" t="s">
        <v>746</v>
      </c>
      <c r="AK6" s="10">
        <v>0</v>
      </c>
      <c r="AL6" s="10">
        <v>0</v>
      </c>
      <c r="AM6" s="10">
        <v>0</v>
      </c>
      <c r="AN6" s="10">
        <v>0</v>
      </c>
    </row>
    <row r="7" spans="1:40">
      <c r="A7" s="9" t="s">
        <v>747</v>
      </c>
      <c r="B7" s="10">
        <v>3159924</v>
      </c>
      <c r="C7" s="10">
        <v>2868479</v>
      </c>
      <c r="D7" s="10">
        <v>3126203</v>
      </c>
      <c r="E7" s="10">
        <v>9154606</v>
      </c>
      <c r="F7" s="9" t="s">
        <v>747</v>
      </c>
      <c r="G7" s="10">
        <v>4081159</v>
      </c>
      <c r="H7" s="10">
        <v>4238360</v>
      </c>
      <c r="I7" s="10">
        <v>5469757</v>
      </c>
      <c r="J7" s="10">
        <v>13789276</v>
      </c>
      <c r="K7" s="9" t="s">
        <v>747</v>
      </c>
      <c r="L7" s="10">
        <v>0</v>
      </c>
      <c r="M7" s="10">
        <v>0</v>
      </c>
      <c r="N7" s="10"/>
      <c r="O7" s="10">
        <v>0</v>
      </c>
      <c r="P7" s="9" t="s">
        <v>747</v>
      </c>
      <c r="Q7" s="10">
        <v>23432493</v>
      </c>
      <c r="R7" s="10">
        <v>23017105</v>
      </c>
      <c r="S7" s="10">
        <v>51069230</v>
      </c>
      <c r="T7" s="10">
        <v>97518828</v>
      </c>
      <c r="U7" s="9" t="s">
        <v>747</v>
      </c>
      <c r="V7" s="10">
        <v>918968</v>
      </c>
      <c r="W7" s="10">
        <v>756011</v>
      </c>
      <c r="X7" s="10">
        <v>765343</v>
      </c>
      <c r="Y7" s="10">
        <v>2440322</v>
      </c>
      <c r="Z7" s="9" t="s">
        <v>747</v>
      </c>
      <c r="AA7" s="10">
        <v>1418361</v>
      </c>
      <c r="AB7" s="10">
        <v>1128319</v>
      </c>
      <c r="AC7" s="10">
        <v>1958311</v>
      </c>
      <c r="AD7" s="10">
        <v>4504991</v>
      </c>
      <c r="AE7" s="9" t="s">
        <v>747</v>
      </c>
      <c r="AF7" s="10">
        <v>0</v>
      </c>
      <c r="AG7" s="10">
        <v>0</v>
      </c>
      <c r="AH7" s="10"/>
      <c r="AI7" s="10">
        <v>0</v>
      </c>
      <c r="AJ7" s="9" t="s">
        <v>747</v>
      </c>
      <c r="AK7" s="10">
        <v>0</v>
      </c>
      <c r="AL7" s="10">
        <v>0</v>
      </c>
      <c r="AM7" s="10">
        <v>0</v>
      </c>
      <c r="AN7" s="10">
        <v>0</v>
      </c>
    </row>
    <row r="8" spans="1:40">
      <c r="A8" s="9" t="s">
        <v>748</v>
      </c>
      <c r="B8" s="10">
        <v>3345065</v>
      </c>
      <c r="C8" s="10">
        <v>3149278</v>
      </c>
      <c r="D8" s="10">
        <v>3317705</v>
      </c>
      <c r="E8" s="10">
        <v>9812048</v>
      </c>
      <c r="F8" s="9" t="s">
        <v>748</v>
      </c>
      <c r="G8" s="10">
        <v>4602381</v>
      </c>
      <c r="H8" s="10">
        <v>4657685</v>
      </c>
      <c r="I8" s="10">
        <v>5649943</v>
      </c>
      <c r="J8" s="10">
        <v>14910009</v>
      </c>
      <c r="K8" s="9" t="s">
        <v>748</v>
      </c>
      <c r="L8" s="10">
        <v>0</v>
      </c>
      <c r="M8" s="10">
        <v>0</v>
      </c>
      <c r="N8" s="10"/>
      <c r="O8" s="10">
        <v>0</v>
      </c>
      <c r="P8" s="9" t="s">
        <v>748</v>
      </c>
      <c r="Q8" s="10">
        <v>23432493</v>
      </c>
      <c r="R8" s="10">
        <v>23017105</v>
      </c>
      <c r="S8" s="10">
        <v>51218760</v>
      </c>
      <c r="T8" s="10">
        <v>97668358</v>
      </c>
      <c r="U8" s="9" t="s">
        <v>748</v>
      </c>
      <c r="V8" s="10">
        <v>918968</v>
      </c>
      <c r="W8" s="10">
        <v>756011</v>
      </c>
      <c r="X8" s="10">
        <v>765358</v>
      </c>
      <c r="Y8" s="10">
        <v>2440337</v>
      </c>
      <c r="Z8" s="9" t="s">
        <v>748</v>
      </c>
      <c r="AA8" s="10">
        <v>1418361</v>
      </c>
      <c r="AB8" s="10">
        <v>1128319</v>
      </c>
      <c r="AC8" s="10">
        <v>1958311</v>
      </c>
      <c r="AD8" s="10">
        <v>4504991</v>
      </c>
      <c r="AE8" s="9" t="s">
        <v>748</v>
      </c>
      <c r="AF8" s="10">
        <v>0</v>
      </c>
      <c r="AG8" s="10">
        <v>0</v>
      </c>
      <c r="AH8" s="10"/>
      <c r="AI8" s="10">
        <v>0</v>
      </c>
      <c r="AJ8" s="9" t="s">
        <v>748</v>
      </c>
      <c r="AK8" s="10">
        <v>0</v>
      </c>
      <c r="AL8" s="10">
        <v>0</v>
      </c>
      <c r="AM8" s="10">
        <v>0</v>
      </c>
      <c r="AN8" s="10">
        <v>0</v>
      </c>
    </row>
    <row r="9" spans="1:40">
      <c r="A9" s="9" t="s">
        <v>749</v>
      </c>
      <c r="B9" s="10">
        <v>3512025</v>
      </c>
      <c r="C9" s="10">
        <v>3155792</v>
      </c>
      <c r="D9" s="10">
        <v>3492183</v>
      </c>
      <c r="E9" s="10">
        <v>10160000</v>
      </c>
      <c r="F9" s="9" t="s">
        <v>749</v>
      </c>
      <c r="G9" s="10">
        <v>5142679</v>
      </c>
      <c r="H9" s="10">
        <v>5042437</v>
      </c>
      <c r="I9" s="10">
        <v>5790097</v>
      </c>
      <c r="J9" s="10">
        <v>15975213</v>
      </c>
      <c r="K9" s="9" t="s">
        <v>749</v>
      </c>
      <c r="L9" s="10">
        <v>0</v>
      </c>
      <c r="M9" s="10">
        <v>0</v>
      </c>
      <c r="N9" s="10"/>
      <c r="O9" s="10">
        <v>0</v>
      </c>
      <c r="P9" s="9" t="s">
        <v>749</v>
      </c>
      <c r="Q9" s="10">
        <v>23870437</v>
      </c>
      <c r="R9" s="10">
        <v>23017105</v>
      </c>
      <c r="S9" s="10">
        <v>51078931</v>
      </c>
      <c r="T9" s="10">
        <v>97966473</v>
      </c>
      <c r="U9" s="9" t="s">
        <v>749</v>
      </c>
      <c r="V9" s="10">
        <v>918968</v>
      </c>
      <c r="W9" s="10">
        <v>756011</v>
      </c>
      <c r="X9" s="10">
        <v>765359</v>
      </c>
      <c r="Y9" s="10">
        <v>2440338</v>
      </c>
      <c r="Z9" s="9" t="s">
        <v>749</v>
      </c>
      <c r="AA9" s="10">
        <v>1418361</v>
      </c>
      <c r="AB9" s="10">
        <v>1128319</v>
      </c>
      <c r="AC9" s="10">
        <v>1958311</v>
      </c>
      <c r="AD9" s="10">
        <v>4504991</v>
      </c>
      <c r="AE9" s="9" t="s">
        <v>749</v>
      </c>
      <c r="AF9" s="10">
        <v>0</v>
      </c>
      <c r="AG9" s="10">
        <v>0</v>
      </c>
      <c r="AH9" s="10"/>
      <c r="AI9" s="10">
        <v>0</v>
      </c>
      <c r="AJ9" s="9" t="s">
        <v>749</v>
      </c>
      <c r="AK9" s="10">
        <v>0</v>
      </c>
      <c r="AL9" s="10">
        <v>0</v>
      </c>
      <c r="AM9" s="10">
        <v>0</v>
      </c>
      <c r="AN9" s="10">
        <v>0</v>
      </c>
    </row>
    <row r="10" spans="1:40">
      <c r="A10" s="9" t="s">
        <v>750</v>
      </c>
      <c r="B10" s="10">
        <v>4279775</v>
      </c>
      <c r="C10" s="10">
        <v>3085529</v>
      </c>
      <c r="D10" s="10">
        <v>4204619</v>
      </c>
      <c r="E10" s="10">
        <v>11569923</v>
      </c>
      <c r="F10" s="9" t="s">
        <v>750</v>
      </c>
      <c r="G10" s="10">
        <v>4747460</v>
      </c>
      <c r="H10" s="10">
        <v>4583981</v>
      </c>
      <c r="I10" s="10">
        <v>5414076</v>
      </c>
      <c r="J10" s="10">
        <v>14745517</v>
      </c>
      <c r="K10" s="9" t="s">
        <v>750</v>
      </c>
      <c r="L10" s="10">
        <v>0</v>
      </c>
      <c r="M10" s="10">
        <v>0</v>
      </c>
      <c r="N10" s="10"/>
      <c r="O10" s="10">
        <v>0</v>
      </c>
      <c r="P10" s="9" t="s">
        <v>750</v>
      </c>
      <c r="Q10" s="10">
        <v>23432493</v>
      </c>
      <c r="R10" s="10">
        <v>23017105</v>
      </c>
      <c r="S10" s="10">
        <v>51072676</v>
      </c>
      <c r="T10" s="10">
        <v>97522274</v>
      </c>
      <c r="U10" s="9" t="s">
        <v>750</v>
      </c>
      <c r="V10" s="10">
        <v>918968</v>
      </c>
      <c r="W10" s="10">
        <v>756011</v>
      </c>
      <c r="X10" s="10">
        <v>765354</v>
      </c>
      <c r="Y10" s="10">
        <v>2440333</v>
      </c>
      <c r="Z10" s="9" t="s">
        <v>750</v>
      </c>
      <c r="AA10" s="10">
        <v>1418361</v>
      </c>
      <c r="AB10" s="10">
        <v>1128319</v>
      </c>
      <c r="AC10" s="10">
        <v>1958311</v>
      </c>
      <c r="AD10" s="10">
        <v>4504991</v>
      </c>
      <c r="AE10" s="9" t="s">
        <v>750</v>
      </c>
      <c r="AF10" s="10">
        <v>0</v>
      </c>
      <c r="AG10" s="10">
        <v>0</v>
      </c>
      <c r="AH10" s="10"/>
      <c r="AI10" s="10">
        <v>0</v>
      </c>
      <c r="AJ10" s="9" t="s">
        <v>750</v>
      </c>
      <c r="AK10" s="10">
        <v>0</v>
      </c>
      <c r="AL10" s="10">
        <v>0</v>
      </c>
      <c r="AM10" s="10">
        <v>0</v>
      </c>
      <c r="AN10" s="10">
        <v>0</v>
      </c>
    </row>
    <row r="11" spans="1:40">
      <c r="A11" s="9" t="s">
        <v>751</v>
      </c>
      <c r="B11" s="10">
        <v>3141937</v>
      </c>
      <c r="C11" s="10">
        <v>3559849</v>
      </c>
      <c r="D11" s="10">
        <v>3628183</v>
      </c>
      <c r="E11" s="10">
        <v>10329969</v>
      </c>
      <c r="F11" s="9" t="s">
        <v>751</v>
      </c>
      <c r="G11" s="10">
        <v>6117770</v>
      </c>
      <c r="H11" s="10">
        <v>6482721</v>
      </c>
      <c r="I11" s="10">
        <v>7006210</v>
      </c>
      <c r="J11" s="10">
        <v>19606701</v>
      </c>
      <c r="K11" s="9" t="s">
        <v>751</v>
      </c>
      <c r="L11" s="10">
        <v>0</v>
      </c>
      <c r="M11" s="10">
        <v>0</v>
      </c>
      <c r="N11" s="10"/>
      <c r="O11" s="10">
        <v>0</v>
      </c>
      <c r="P11" s="9" t="s">
        <v>751</v>
      </c>
      <c r="Q11" s="10">
        <v>23432493</v>
      </c>
      <c r="R11" s="10">
        <v>23017105</v>
      </c>
      <c r="S11" s="10">
        <v>51069230</v>
      </c>
      <c r="T11" s="10">
        <v>97518828</v>
      </c>
      <c r="U11" s="9" t="s">
        <v>751</v>
      </c>
      <c r="V11" s="10">
        <v>918968</v>
      </c>
      <c r="W11" s="10">
        <v>756011</v>
      </c>
      <c r="X11" s="10">
        <v>765343</v>
      </c>
      <c r="Y11" s="10">
        <v>2440322</v>
      </c>
      <c r="Z11" s="9" t="s">
        <v>751</v>
      </c>
      <c r="AA11" s="10">
        <v>1418361</v>
      </c>
      <c r="AB11" s="10">
        <v>1128319</v>
      </c>
      <c r="AC11" s="10">
        <v>1958311</v>
      </c>
      <c r="AD11" s="10">
        <v>4504991</v>
      </c>
      <c r="AE11" s="9" t="s">
        <v>751</v>
      </c>
      <c r="AF11" s="10">
        <v>0</v>
      </c>
      <c r="AG11" s="10">
        <v>0</v>
      </c>
      <c r="AH11" s="10"/>
      <c r="AI11" s="10">
        <v>0</v>
      </c>
      <c r="AJ11" s="9" t="s">
        <v>751</v>
      </c>
      <c r="AK11" s="10">
        <v>0</v>
      </c>
      <c r="AL11" s="10">
        <v>0</v>
      </c>
      <c r="AM11" s="10">
        <v>0</v>
      </c>
      <c r="AN11" s="10">
        <v>0</v>
      </c>
    </row>
    <row r="12" spans="1:40">
      <c r="A12" s="9" t="s">
        <v>693</v>
      </c>
      <c r="B12" s="10">
        <v>23907618</v>
      </c>
      <c r="C12" s="10">
        <v>21599235</v>
      </c>
      <c r="D12" s="10">
        <v>24209997</v>
      </c>
      <c r="E12" s="10">
        <v>69716850</v>
      </c>
      <c r="F12" s="9" t="s">
        <v>693</v>
      </c>
      <c r="G12" s="10">
        <v>32273312</v>
      </c>
      <c r="H12" s="10">
        <v>32770097</v>
      </c>
      <c r="I12" s="10">
        <v>39298123</v>
      </c>
      <c r="J12" s="10">
        <v>104341532</v>
      </c>
      <c r="K12" s="9" t="s">
        <v>693</v>
      </c>
      <c r="L12" s="10">
        <v>0</v>
      </c>
      <c r="M12" s="10">
        <v>0</v>
      </c>
      <c r="N12" s="10"/>
      <c r="O12" s="10">
        <v>0</v>
      </c>
      <c r="P12" s="9" t="s">
        <v>693</v>
      </c>
      <c r="Q12" s="10">
        <v>164465395</v>
      </c>
      <c r="R12" s="10">
        <v>161119735</v>
      </c>
      <c r="S12" s="10">
        <v>357647287</v>
      </c>
      <c r="T12" s="10">
        <v>683232417</v>
      </c>
      <c r="U12" s="9" t="s">
        <v>693</v>
      </c>
      <c r="V12" s="10">
        <v>6432776</v>
      </c>
      <c r="W12" s="10">
        <v>5292077</v>
      </c>
      <c r="X12" s="10">
        <v>5357443</v>
      </c>
      <c r="Y12" s="10">
        <v>17082296</v>
      </c>
      <c r="Z12" s="9" t="s">
        <v>693</v>
      </c>
      <c r="AA12" s="10">
        <v>9928527</v>
      </c>
      <c r="AB12" s="10">
        <v>7898233</v>
      </c>
      <c r="AC12" s="10">
        <v>13708177</v>
      </c>
      <c r="AD12" s="10">
        <v>31534937</v>
      </c>
      <c r="AE12" s="9" t="s">
        <v>693</v>
      </c>
      <c r="AF12" s="10">
        <v>0</v>
      </c>
      <c r="AG12" s="10">
        <v>0</v>
      </c>
      <c r="AH12" s="10"/>
      <c r="AI12" s="10">
        <v>0</v>
      </c>
      <c r="AJ12" s="9" t="s">
        <v>693</v>
      </c>
      <c r="AK12" s="10">
        <v>0</v>
      </c>
      <c r="AL12" s="10">
        <v>0</v>
      </c>
      <c r="AM12" s="10">
        <v>0</v>
      </c>
      <c r="AN12" s="10">
        <v>0</v>
      </c>
    </row>
    <row r="13" spans="1:40">
      <c r="B13"/>
      <c r="C13"/>
      <c r="D13"/>
      <c r="E13"/>
      <c r="F13"/>
      <c r="G13"/>
      <c r="H13"/>
    </row>
    <row r="14" spans="1:40">
      <c r="B14"/>
      <c r="C14"/>
      <c r="D14"/>
      <c r="E14"/>
      <c r="F14"/>
      <c r="G14"/>
      <c r="H14"/>
    </row>
    <row r="15" spans="1:40">
      <c r="B15"/>
      <c r="C15"/>
      <c r="D15"/>
      <c r="E15"/>
      <c r="F15"/>
      <c r="G15"/>
      <c r="H15"/>
    </row>
    <row r="16" spans="1:40">
      <c r="B16"/>
      <c r="C16"/>
      <c r="D16"/>
      <c r="E16"/>
      <c r="F16"/>
      <c r="G16"/>
      <c r="H16"/>
    </row>
    <row r="17" customFormat="1"/>
    <row r="18" customFormat="1"/>
    <row r="19" customFormat="1"/>
    <row r="20" customFormat="1"/>
    <row r="21" customFormat="1"/>
    <row r="22" customFormat="1"/>
    <row r="23" customFormat="1"/>
    <row r="24" customFormat="1"/>
    <row r="25" customFormat="1"/>
    <row r="26" customFormat="1"/>
    <row r="27" customFormat="1"/>
    <row r="28" customFormat="1"/>
    <row r="29" customFormat="1"/>
    <row r="30" customFormat="1"/>
    <row r="31" customFormat="1"/>
    <row r="32" customFormat="1"/>
    <row r="33" spans="5:5" customFormat="1"/>
    <row r="34" spans="5:5" customFormat="1"/>
    <row r="35" spans="5:5" customFormat="1"/>
    <row r="36" spans="5:5" customFormat="1"/>
    <row r="37" spans="5:5" customFormat="1"/>
    <row r="38" spans="5:5" customFormat="1"/>
    <row r="39" spans="5:5" customFormat="1"/>
    <row r="40" spans="5:5" customFormat="1"/>
    <row r="41" spans="5:5" customFormat="1"/>
    <row r="42" spans="5:5" customFormat="1"/>
    <row r="43" spans="5:5" customFormat="1">
      <c r="E43" s="1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4"/>
  <sheetViews>
    <sheetView workbookViewId="0">
      <selection activeCell="AA2" sqref="AA2:AB2"/>
    </sheetView>
  </sheetViews>
  <sheetFormatPr defaultRowHeight="15"/>
  <cols>
    <col min="1" max="1" width="14.7109375" bestFit="1" customWidth="1"/>
    <col min="2" max="2" width="16.28515625" bestFit="1" customWidth="1"/>
    <col min="3" max="3" width="6" bestFit="1" customWidth="1"/>
    <col min="4" max="4" width="5" bestFit="1" customWidth="1"/>
    <col min="5" max="5" width="11.28515625" bestFit="1" customWidth="1"/>
    <col min="6" max="6" width="16.140625" bestFit="1" customWidth="1"/>
    <col min="7" max="7" width="16.28515625" bestFit="1" customWidth="1"/>
    <col min="8" max="9" width="5" bestFit="1" customWidth="1"/>
    <col min="10" max="10" width="11.28515625" bestFit="1" customWidth="1"/>
    <col min="11" max="11" width="13.140625" bestFit="1" customWidth="1"/>
    <col min="12" max="12" width="16.28515625" bestFit="1" customWidth="1"/>
    <col min="13" max="14" width="5" bestFit="1" customWidth="1"/>
    <col min="15" max="15" width="11.28515625" bestFit="1" customWidth="1"/>
    <col min="16" max="16" width="15.7109375" bestFit="1" customWidth="1"/>
    <col min="17" max="17" width="16.28515625" bestFit="1" customWidth="1"/>
    <col min="18" max="18" width="6" bestFit="1" customWidth="1"/>
    <col min="19" max="19" width="5" bestFit="1" customWidth="1"/>
    <col min="20" max="20" width="11.28515625" bestFit="1" customWidth="1"/>
    <col min="21" max="21" width="15.5703125" bestFit="1" customWidth="1"/>
    <col min="22" max="22" width="16.28515625" bestFit="1" customWidth="1"/>
    <col min="23" max="24" width="5" bestFit="1" customWidth="1"/>
    <col min="25" max="25" width="11.28515625" bestFit="1" customWidth="1"/>
    <col min="26" max="26" width="36.5703125" bestFit="1" customWidth="1"/>
    <col min="27" max="27" width="16.28515625" bestFit="1" customWidth="1"/>
    <col min="28" max="28" width="8" bestFit="1" customWidth="1"/>
    <col min="29" max="29" width="5" bestFit="1" customWidth="1"/>
    <col min="30" max="30" width="11.28515625" bestFit="1" customWidth="1"/>
    <col min="31" max="31" width="11" bestFit="1" customWidth="1"/>
    <col min="32" max="32" width="7" bestFit="1" customWidth="1"/>
    <col min="33" max="33" width="14.140625" bestFit="1" customWidth="1"/>
    <col min="34" max="34" width="9.140625" bestFit="1" customWidth="1"/>
    <col min="35" max="35" width="7" bestFit="1" customWidth="1"/>
    <col min="36" max="36" width="12.140625" bestFit="1" customWidth="1"/>
    <col min="37" max="37" width="9.7109375" bestFit="1" customWidth="1"/>
    <col min="38" max="38" width="6" bestFit="1" customWidth="1"/>
    <col min="39" max="39" width="12.7109375" bestFit="1" customWidth="1"/>
    <col min="40" max="40" width="11.28515625" bestFit="1" customWidth="1"/>
    <col min="41" max="41" width="13.7109375" bestFit="1" customWidth="1"/>
    <col min="42" max="42" width="5" bestFit="1" customWidth="1"/>
    <col min="43" max="43" width="16.85546875" bestFit="1" customWidth="1"/>
    <col min="44" max="44" width="16.7109375" bestFit="1" customWidth="1"/>
    <col min="45" max="45" width="6" bestFit="1" customWidth="1"/>
    <col min="46" max="46" width="19.85546875" bestFit="1" customWidth="1"/>
    <col min="47" max="47" width="14.42578125" bestFit="1" customWidth="1"/>
    <col min="48" max="48" width="6" bestFit="1" customWidth="1"/>
    <col min="49" max="49" width="17.7109375" bestFit="1" customWidth="1"/>
    <col min="50" max="50" width="12.7109375" bestFit="1" customWidth="1"/>
    <col min="51" max="51" width="6" bestFit="1" customWidth="1"/>
    <col min="52" max="52" width="15.85546875" bestFit="1" customWidth="1"/>
    <col min="53" max="53" width="13.5703125" bestFit="1" customWidth="1"/>
    <col min="54" max="54" width="6" bestFit="1" customWidth="1"/>
    <col min="55" max="55" width="16.7109375" bestFit="1" customWidth="1"/>
    <col min="56" max="56" width="17.28515625" bestFit="1" customWidth="1"/>
    <col min="57" max="57" width="5" bestFit="1" customWidth="1"/>
    <col min="58" max="58" width="20.42578125" bestFit="1" customWidth="1"/>
    <col min="59" max="59" width="15.42578125" bestFit="1" customWidth="1"/>
    <col min="60" max="60" width="6" bestFit="1" customWidth="1"/>
    <col min="61" max="61" width="18.5703125" bestFit="1" customWidth="1"/>
    <col min="62" max="62" width="15.85546875" bestFit="1" customWidth="1"/>
    <col min="63" max="63" width="6" bestFit="1" customWidth="1"/>
    <col min="64" max="64" width="19" bestFit="1" customWidth="1"/>
    <col min="65" max="65" width="18" bestFit="1" customWidth="1"/>
    <col min="66" max="66" width="6" bestFit="1" customWidth="1"/>
    <col min="67" max="67" width="21.140625" bestFit="1" customWidth="1"/>
    <col min="68" max="68" width="15.28515625" bestFit="1" customWidth="1"/>
    <col min="69" max="69" width="5" bestFit="1" customWidth="1"/>
    <col min="70" max="70" width="18.42578125" bestFit="1" customWidth="1"/>
    <col min="71" max="71" width="14.42578125" bestFit="1" customWidth="1"/>
    <col min="72" max="72" width="6" bestFit="1" customWidth="1"/>
    <col min="73" max="73" width="17.7109375" bestFit="1" customWidth="1"/>
    <col min="74" max="74" width="16.42578125" bestFit="1" customWidth="1"/>
    <col min="75" max="75" width="6" bestFit="1" customWidth="1"/>
    <col min="76" max="76" width="19.5703125" bestFit="1" customWidth="1"/>
    <col min="77" max="77" width="15.7109375" bestFit="1" customWidth="1"/>
    <col min="78" max="78" width="6" bestFit="1" customWidth="1"/>
    <col min="79" max="79" width="18.85546875" bestFit="1" customWidth="1"/>
    <col min="80" max="80" width="17" bestFit="1" customWidth="1"/>
    <col min="81" max="81" width="6" bestFit="1" customWidth="1"/>
    <col min="82" max="82" width="20.140625" bestFit="1" customWidth="1"/>
    <col min="83" max="83" width="12.5703125" bestFit="1" customWidth="1"/>
    <col min="84" max="84" width="6" bestFit="1" customWidth="1"/>
    <col min="85" max="85" width="15.7109375" bestFit="1" customWidth="1"/>
    <col min="86" max="86" width="18.5703125" bestFit="1" customWidth="1"/>
    <col min="87" max="87" width="6" bestFit="1" customWidth="1"/>
    <col min="88" max="88" width="21.85546875" bestFit="1" customWidth="1"/>
    <col min="89" max="89" width="11.28515625" bestFit="1" customWidth="1"/>
    <col min="90" max="90" width="6" bestFit="1" customWidth="1"/>
    <col min="91" max="91" width="14.42578125" bestFit="1" customWidth="1"/>
    <col min="92" max="92" width="12" bestFit="1" customWidth="1"/>
    <col min="93" max="93" width="6" bestFit="1" customWidth="1"/>
    <col min="94" max="94" width="15.140625" bestFit="1" customWidth="1"/>
    <col min="95" max="95" width="12.5703125" bestFit="1" customWidth="1"/>
    <col min="96" max="96" width="5" bestFit="1" customWidth="1"/>
    <col min="97" max="97" width="15.7109375" bestFit="1" customWidth="1"/>
    <col min="98" max="98" width="14.140625" bestFit="1" customWidth="1"/>
    <col min="99" max="99" width="6" bestFit="1" customWidth="1"/>
    <col min="100" max="100" width="17.42578125" bestFit="1" customWidth="1"/>
    <col min="101" max="101" width="13.85546875" bestFit="1" customWidth="1"/>
    <col min="102" max="102" width="6" bestFit="1" customWidth="1"/>
    <col min="103" max="103" width="17" bestFit="1" customWidth="1"/>
    <col min="104" max="104" width="16.85546875" bestFit="1" customWidth="1"/>
    <col min="105" max="105" width="6" bestFit="1" customWidth="1"/>
    <col min="106" max="106" width="20" bestFit="1" customWidth="1"/>
    <col min="107" max="107" width="15.5703125" bestFit="1" customWidth="1"/>
    <col min="108" max="108" width="6" bestFit="1" customWidth="1"/>
    <col min="109" max="109" width="18.7109375" bestFit="1" customWidth="1"/>
    <col min="110" max="110" width="18.140625" bestFit="1" customWidth="1"/>
    <col min="111" max="111" width="6" bestFit="1" customWidth="1"/>
    <col min="112" max="112" width="21.42578125" bestFit="1" customWidth="1"/>
    <col min="113" max="113" width="15.42578125" bestFit="1" customWidth="1"/>
    <col min="114" max="114" width="6" bestFit="1" customWidth="1"/>
    <col min="115" max="115" width="18.5703125" bestFit="1" customWidth="1"/>
    <col min="116" max="116" width="11.28515625" bestFit="1" customWidth="1"/>
  </cols>
  <sheetData>
    <row r="1" spans="1:30" ht="15.75">
      <c r="B1">
        <f>B6</f>
        <v>2020</v>
      </c>
      <c r="C1">
        <f>C6</f>
        <v>2021</v>
      </c>
      <c r="E1" s="15"/>
      <c r="L1">
        <f>L6</f>
        <v>2020</v>
      </c>
      <c r="M1">
        <f>M6</f>
        <v>2021</v>
      </c>
      <c r="Q1">
        <f>Q6</f>
        <v>2020</v>
      </c>
      <c r="R1">
        <f>R6</f>
        <v>2021</v>
      </c>
      <c r="V1">
        <f>V6</f>
        <v>2020</v>
      </c>
      <c r="W1">
        <f>W6</f>
        <v>2021</v>
      </c>
      <c r="AA1">
        <f>AA6</f>
        <v>2020</v>
      </c>
      <c r="AB1">
        <f>AB6</f>
        <v>2021</v>
      </c>
    </row>
    <row r="2" spans="1:30">
      <c r="A2" t="s">
        <v>713</v>
      </c>
      <c r="B2" s="14">
        <f>GETPIVOTDATA("IPM (%)",A5,"Tahun",B6)/GETPIVOTDATA("IPM (%)",$F$5,"Tahun",$G$6)</f>
        <v>46.125714285714288</v>
      </c>
      <c r="C2" s="14">
        <f>GETPIVOTDATA("IPM (%)",B5,"Tahun",C6)/GETPIVOTDATA("IPM (%)",$G$5,"Tahun",$H$6)</f>
        <v>46.714285714285708</v>
      </c>
      <c r="K2" t="s">
        <v>714</v>
      </c>
      <c r="L2" s="14" t="e">
        <f>GETPIVOTDATA("UHH (thn)",K5,"Tahun",L6)/GETPIVOTDATA("IPM (%)",$F$5,"Tahun",$G$6)</f>
        <v>#REF!</v>
      </c>
      <c r="M2" s="14" t="e">
        <f>GETPIVOTDATA("UHH (thn)",L5,"Tahun",M6)/GETPIVOTDATA("IPM (%)",$F$5,"Tahun",$G$6)</f>
        <v>#REF!</v>
      </c>
      <c r="P2" t="s">
        <v>716</v>
      </c>
      <c r="Q2" s="14">
        <f>GETPIVOTDATA("HLS (thn)",P5,"Tahun",2020)/GETPIVOTDATA("IPM (%)",$F$5,"Tahun",$G$6)</f>
        <v>7.8242857142857138</v>
      </c>
      <c r="R2" s="14">
        <f>GETPIVOTDATA("HLS (thn)",P5,"Tahun",2021)/GETPIVOTDATA("IPM (%)",$F$5,"Tahun",$G$6)</f>
        <v>7.9357142857142859</v>
      </c>
      <c r="U2" t="s">
        <v>718</v>
      </c>
      <c r="V2" s="14">
        <f>GETPIVOTDATA("RLS (thn)",$U$5,"Tahun",2020)/GETPIVOTDATA("IPM (%)",$F$5,"Tahun",$G$6)</f>
        <v>2.8642857142857139</v>
      </c>
      <c r="W2" s="14">
        <f>GETPIVOTDATA("RLS (thn)",$U$5,"Tahun",2021)/GETPIVOTDATA("IPM (%)",$F$5,"Tahun",$G$6)</f>
        <v>3.0428571428571431</v>
      </c>
      <c r="Z2" t="s">
        <v>688</v>
      </c>
      <c r="AA2" s="11">
        <f>GETPIVOTDATA("Pengeluaran per Kapita (Rp 000)",$Z$5,"Tahun",2020)/GETPIVOTDATA("IPM (%)",$F$5,"Tahun",$G$6)</f>
        <v>4805.4285714285716</v>
      </c>
      <c r="AB2" s="11">
        <f>GETPIVOTDATA("Pengeluaran per Kapita (Rp 000)",$Z$5,"Tahun",2021)/GETPIVOTDATA("IPM (%)",$F$5,"Tahun",$G$6)</f>
        <v>4837.2857142857147</v>
      </c>
    </row>
    <row r="5" spans="1:30">
      <c r="A5" s="8" t="s">
        <v>709</v>
      </c>
      <c r="B5" s="8" t="s">
        <v>708</v>
      </c>
      <c r="F5" s="8" t="s">
        <v>712</v>
      </c>
      <c r="G5" s="8" t="s">
        <v>708</v>
      </c>
      <c r="L5" s="8" t="s">
        <v>708</v>
      </c>
      <c r="P5" s="8" t="s">
        <v>715</v>
      </c>
      <c r="Q5" s="8" t="s">
        <v>708</v>
      </c>
      <c r="U5" s="8" t="s">
        <v>717</v>
      </c>
      <c r="V5" s="8" t="s">
        <v>708</v>
      </c>
      <c r="Z5" s="8" t="s">
        <v>719</v>
      </c>
      <c r="AA5" s="8" t="s">
        <v>708</v>
      </c>
    </row>
    <row r="6" spans="1:30">
      <c r="A6" s="8" t="s">
        <v>692</v>
      </c>
      <c r="B6">
        <v>2020</v>
      </c>
      <c r="C6">
        <v>2021</v>
      </c>
      <c r="D6">
        <v>2022</v>
      </c>
      <c r="E6" t="s">
        <v>693</v>
      </c>
      <c r="F6" s="8" t="s">
        <v>692</v>
      </c>
      <c r="G6">
        <v>2020</v>
      </c>
      <c r="H6">
        <v>2021</v>
      </c>
      <c r="I6">
        <v>2022</v>
      </c>
      <c r="J6" t="s">
        <v>693</v>
      </c>
      <c r="K6" s="8" t="s">
        <v>692</v>
      </c>
      <c r="L6">
        <v>2020</v>
      </c>
      <c r="M6">
        <v>2021</v>
      </c>
      <c r="N6">
        <v>2022</v>
      </c>
      <c r="O6" t="s">
        <v>693</v>
      </c>
      <c r="P6" s="8" t="s">
        <v>692</v>
      </c>
      <c r="Q6">
        <v>2020</v>
      </c>
      <c r="R6">
        <v>2021</v>
      </c>
      <c r="S6">
        <v>2022</v>
      </c>
      <c r="T6" t="s">
        <v>693</v>
      </c>
      <c r="U6" s="8" t="s">
        <v>692</v>
      </c>
      <c r="V6">
        <v>2020</v>
      </c>
      <c r="W6">
        <v>2021</v>
      </c>
      <c r="X6">
        <v>2022</v>
      </c>
      <c r="Y6" t="s">
        <v>693</v>
      </c>
      <c r="Z6" s="8" t="s">
        <v>692</v>
      </c>
      <c r="AA6">
        <v>2020</v>
      </c>
      <c r="AB6">
        <v>2021</v>
      </c>
      <c r="AC6">
        <v>2022</v>
      </c>
      <c r="AD6" t="s">
        <v>693</v>
      </c>
    </row>
    <row r="7" spans="1:30">
      <c r="A7" s="9" t="s">
        <v>745</v>
      </c>
      <c r="B7" s="12">
        <v>48.34</v>
      </c>
      <c r="C7" s="12">
        <v>49.01</v>
      </c>
      <c r="D7" s="12"/>
      <c r="E7" s="12">
        <v>97.35</v>
      </c>
      <c r="F7" s="9" t="s">
        <v>745</v>
      </c>
      <c r="G7" s="12">
        <v>1</v>
      </c>
      <c r="H7" s="12">
        <v>1</v>
      </c>
      <c r="I7" s="12"/>
      <c r="J7" s="12">
        <v>2</v>
      </c>
      <c r="K7" s="9" t="s">
        <v>745</v>
      </c>
      <c r="P7" s="9" t="s">
        <v>745</v>
      </c>
      <c r="Q7" s="12">
        <v>9.11</v>
      </c>
      <c r="R7" s="12">
        <v>9.32</v>
      </c>
      <c r="S7" s="12"/>
      <c r="T7" s="12">
        <v>18.43</v>
      </c>
      <c r="U7" s="9" t="s">
        <v>745</v>
      </c>
      <c r="V7" s="12">
        <v>2.79</v>
      </c>
      <c r="W7" s="12">
        <v>3.01</v>
      </c>
      <c r="X7" s="12"/>
      <c r="Y7" s="12">
        <v>5.8</v>
      </c>
      <c r="Z7" s="9" t="s">
        <v>745</v>
      </c>
      <c r="AA7" s="10">
        <v>4647</v>
      </c>
      <c r="AB7" s="10">
        <v>4664</v>
      </c>
      <c r="AC7" s="10"/>
      <c r="AD7" s="10">
        <v>9311</v>
      </c>
    </row>
    <row r="8" spans="1:30">
      <c r="A8" s="9" t="s">
        <v>746</v>
      </c>
      <c r="B8" s="12">
        <v>47.86</v>
      </c>
      <c r="C8" s="12">
        <v>48.68</v>
      </c>
      <c r="D8" s="12"/>
      <c r="E8" s="12">
        <v>96.539999999999992</v>
      </c>
      <c r="F8" s="9" t="s">
        <v>746</v>
      </c>
      <c r="G8" s="12">
        <v>1</v>
      </c>
      <c r="H8" s="12">
        <v>1</v>
      </c>
      <c r="I8" s="12"/>
      <c r="J8" s="12">
        <v>2</v>
      </c>
      <c r="K8" s="9" t="s">
        <v>746</v>
      </c>
      <c r="P8" s="9" t="s">
        <v>746</v>
      </c>
      <c r="Q8" s="12">
        <v>8.6199999999999992</v>
      </c>
      <c r="R8" s="12">
        <v>8.89</v>
      </c>
      <c r="S8" s="12"/>
      <c r="T8" s="12">
        <v>17.509999999999998</v>
      </c>
      <c r="U8" s="9" t="s">
        <v>746</v>
      </c>
      <c r="V8" s="12">
        <v>3.2</v>
      </c>
      <c r="W8" s="12">
        <v>3.43</v>
      </c>
      <c r="X8" s="12"/>
      <c r="Y8" s="12">
        <v>6.6300000000000008</v>
      </c>
      <c r="Z8" s="9" t="s">
        <v>746</v>
      </c>
      <c r="AA8" s="10">
        <v>4350</v>
      </c>
      <c r="AB8" s="10">
        <v>4393</v>
      </c>
      <c r="AC8" s="10"/>
      <c r="AD8" s="10">
        <v>8743</v>
      </c>
    </row>
    <row r="9" spans="1:30">
      <c r="A9" s="9" t="s">
        <v>747</v>
      </c>
      <c r="B9" s="12">
        <v>31.55</v>
      </c>
      <c r="C9" s="12">
        <v>32.840000000000003</v>
      </c>
      <c r="D9" s="12"/>
      <c r="E9" s="12">
        <v>64.39</v>
      </c>
      <c r="F9" s="9" t="s">
        <v>747</v>
      </c>
      <c r="G9" s="12">
        <v>1</v>
      </c>
      <c r="H9" s="12">
        <v>1</v>
      </c>
      <c r="I9" s="12"/>
      <c r="J9" s="12">
        <v>2</v>
      </c>
      <c r="K9" s="9" t="s">
        <v>747</v>
      </c>
      <c r="P9" s="9" t="s">
        <v>747</v>
      </c>
      <c r="Q9" s="12">
        <v>3.61</v>
      </c>
      <c r="R9" s="12">
        <v>3.87</v>
      </c>
      <c r="S9" s="12"/>
      <c r="T9" s="12">
        <v>7.48</v>
      </c>
      <c r="U9" s="9" t="s">
        <v>747</v>
      </c>
      <c r="V9" s="12">
        <v>1.1299999999999999</v>
      </c>
      <c r="W9" s="12">
        <v>1.42</v>
      </c>
      <c r="X9" s="12"/>
      <c r="Y9" s="12">
        <v>2.5499999999999998</v>
      </c>
      <c r="Z9" s="9" t="s">
        <v>747</v>
      </c>
      <c r="AA9" s="10">
        <v>3975</v>
      </c>
      <c r="AB9" s="10">
        <v>3976</v>
      </c>
      <c r="AC9" s="10"/>
      <c r="AD9" s="10">
        <v>7951</v>
      </c>
    </row>
    <row r="10" spans="1:30">
      <c r="A10" s="9" t="s">
        <v>748</v>
      </c>
      <c r="B10" s="12">
        <v>54.84</v>
      </c>
      <c r="C10" s="12">
        <v>55</v>
      </c>
      <c r="D10" s="12"/>
      <c r="E10" s="12">
        <v>109.84</v>
      </c>
      <c r="F10" s="9" t="s">
        <v>748</v>
      </c>
      <c r="G10" s="12">
        <v>1</v>
      </c>
      <c r="H10" s="12">
        <v>1</v>
      </c>
      <c r="I10" s="12"/>
      <c r="J10" s="12">
        <v>2</v>
      </c>
      <c r="K10" s="9" t="s">
        <v>748</v>
      </c>
      <c r="P10" s="9" t="s">
        <v>748</v>
      </c>
      <c r="Q10" s="12">
        <v>10.58</v>
      </c>
      <c r="R10" s="12">
        <v>10.59</v>
      </c>
      <c r="S10" s="12"/>
      <c r="T10" s="12">
        <v>21.17</v>
      </c>
      <c r="U10" s="9" t="s">
        <v>748</v>
      </c>
      <c r="V10" s="12">
        <v>4.93</v>
      </c>
      <c r="W10" s="12">
        <v>4.9400000000000004</v>
      </c>
      <c r="X10" s="12"/>
      <c r="Y10" s="12">
        <v>9.870000000000001</v>
      </c>
      <c r="Z10" s="9" t="s">
        <v>748</v>
      </c>
      <c r="AA10" s="10">
        <v>5373</v>
      </c>
      <c r="AB10" s="10">
        <v>5415</v>
      </c>
      <c r="AC10" s="10"/>
      <c r="AD10" s="10">
        <v>10788</v>
      </c>
    </row>
    <row r="11" spans="1:30">
      <c r="A11" s="9" t="s">
        <v>749</v>
      </c>
      <c r="B11" s="12">
        <v>43.04</v>
      </c>
      <c r="C11" s="12">
        <v>43.17</v>
      </c>
      <c r="D11" s="12"/>
      <c r="E11" s="12">
        <v>86.210000000000008</v>
      </c>
      <c r="F11" s="9" t="s">
        <v>749</v>
      </c>
      <c r="G11" s="12">
        <v>1</v>
      </c>
      <c r="H11" s="12">
        <v>1</v>
      </c>
      <c r="I11" s="12"/>
      <c r="J11" s="12">
        <v>2</v>
      </c>
      <c r="K11" s="9" t="s">
        <v>749</v>
      </c>
      <c r="P11" s="9" t="s">
        <v>749</v>
      </c>
      <c r="Q11" s="12">
        <v>5.39</v>
      </c>
      <c r="R11" s="12">
        <v>5.4</v>
      </c>
      <c r="S11" s="12"/>
      <c r="T11" s="12">
        <v>10.79</v>
      </c>
      <c r="U11" s="9" t="s">
        <v>749</v>
      </c>
      <c r="V11" s="12">
        <v>2.15</v>
      </c>
      <c r="W11" s="12">
        <v>2.16</v>
      </c>
      <c r="X11" s="12"/>
      <c r="Y11" s="12">
        <v>4.3100000000000005</v>
      </c>
      <c r="Z11" s="9" t="s">
        <v>749</v>
      </c>
      <c r="AA11" s="10">
        <v>5378</v>
      </c>
      <c r="AB11" s="10">
        <v>5412</v>
      </c>
      <c r="AC11" s="10"/>
      <c r="AD11" s="10">
        <v>10790</v>
      </c>
    </row>
    <row r="12" spans="1:30">
      <c r="A12" s="9" t="s">
        <v>750</v>
      </c>
      <c r="B12" s="12">
        <v>47.79</v>
      </c>
      <c r="C12" s="12">
        <v>48.34</v>
      </c>
      <c r="D12" s="12"/>
      <c r="E12" s="12">
        <v>96.13</v>
      </c>
      <c r="F12" s="9" t="s">
        <v>750</v>
      </c>
      <c r="G12" s="12">
        <v>1</v>
      </c>
      <c r="H12" s="12">
        <v>1</v>
      </c>
      <c r="I12" s="12"/>
      <c r="J12" s="12">
        <v>2</v>
      </c>
      <c r="K12" s="9" t="s">
        <v>750</v>
      </c>
      <c r="P12" s="9" t="s">
        <v>750</v>
      </c>
      <c r="Q12" s="12">
        <v>7.65</v>
      </c>
      <c r="R12" s="12">
        <v>7.66</v>
      </c>
      <c r="S12" s="12"/>
      <c r="T12" s="12">
        <v>15.31</v>
      </c>
      <c r="U12" s="9" t="s">
        <v>750</v>
      </c>
      <c r="V12" s="12">
        <v>2.84</v>
      </c>
      <c r="W12" s="12">
        <v>3.09</v>
      </c>
      <c r="X12" s="12"/>
      <c r="Y12" s="12">
        <v>5.93</v>
      </c>
      <c r="Z12" s="9" t="s">
        <v>750</v>
      </c>
      <c r="AA12" s="10">
        <v>5283</v>
      </c>
      <c r="AB12" s="10">
        <v>5328</v>
      </c>
      <c r="AC12" s="10"/>
      <c r="AD12" s="10">
        <v>10611</v>
      </c>
    </row>
    <row r="13" spans="1:30">
      <c r="A13" s="9" t="s">
        <v>751</v>
      </c>
      <c r="B13" s="12">
        <v>49.46</v>
      </c>
      <c r="C13" s="12">
        <v>49.96</v>
      </c>
      <c r="D13" s="12"/>
      <c r="E13" s="12">
        <v>99.42</v>
      </c>
      <c r="F13" s="9" t="s">
        <v>751</v>
      </c>
      <c r="G13" s="12">
        <v>1</v>
      </c>
      <c r="H13" s="12">
        <v>1</v>
      </c>
      <c r="I13" s="12"/>
      <c r="J13" s="12">
        <v>2</v>
      </c>
      <c r="K13" s="9" t="s">
        <v>751</v>
      </c>
      <c r="P13" s="9" t="s">
        <v>751</v>
      </c>
      <c r="Q13" s="12">
        <v>9.81</v>
      </c>
      <c r="R13" s="12">
        <v>9.82</v>
      </c>
      <c r="S13" s="12"/>
      <c r="T13" s="12">
        <v>19.630000000000003</v>
      </c>
      <c r="U13" s="9" t="s">
        <v>751</v>
      </c>
      <c r="V13" s="12">
        <v>3.01</v>
      </c>
      <c r="W13" s="12">
        <v>3.25</v>
      </c>
      <c r="X13" s="12"/>
      <c r="Y13" s="12">
        <v>6.26</v>
      </c>
      <c r="Z13" s="9" t="s">
        <v>751</v>
      </c>
      <c r="AA13" s="10">
        <v>4632</v>
      </c>
      <c r="AB13" s="10">
        <v>4673</v>
      </c>
      <c r="AC13" s="10"/>
      <c r="AD13" s="10">
        <v>9305</v>
      </c>
    </row>
    <row r="14" spans="1:30">
      <c r="A14" s="9" t="s">
        <v>693</v>
      </c>
      <c r="B14" s="12">
        <v>322.88</v>
      </c>
      <c r="C14" s="12">
        <v>326.99999999999994</v>
      </c>
      <c r="D14" s="12"/>
      <c r="E14" s="12">
        <v>649.88</v>
      </c>
      <c r="F14" s="9" t="s">
        <v>693</v>
      </c>
      <c r="G14" s="12">
        <v>7</v>
      </c>
      <c r="H14" s="12">
        <v>7</v>
      </c>
      <c r="I14" s="12"/>
      <c r="J14" s="12">
        <v>14</v>
      </c>
      <c r="K14" s="9" t="s">
        <v>693</v>
      </c>
      <c r="P14" s="9" t="s">
        <v>693</v>
      </c>
      <c r="Q14" s="12">
        <v>54.769999999999996</v>
      </c>
      <c r="R14" s="12">
        <v>55.550000000000004</v>
      </c>
      <c r="S14" s="12"/>
      <c r="T14" s="12">
        <v>110.32</v>
      </c>
      <c r="U14" s="9" t="s">
        <v>693</v>
      </c>
      <c r="V14" s="12">
        <v>20.049999999999997</v>
      </c>
      <c r="W14" s="12">
        <v>21.3</v>
      </c>
      <c r="X14" s="12"/>
      <c r="Y14" s="12">
        <v>41.35</v>
      </c>
      <c r="Z14" s="9" t="s">
        <v>693</v>
      </c>
      <c r="AA14" s="10">
        <v>33638</v>
      </c>
      <c r="AB14" s="10">
        <v>33861</v>
      </c>
      <c r="AC14" s="10"/>
      <c r="AD14" s="10">
        <v>67499</v>
      </c>
    </row>
  </sheetData>
  <pageMargins left="0.7" right="0.7" top="0.75" bottom="0.75" header="0.3" footer="0.3"/>
  <pageSetup paperSize="9" orientation="portrait" r:id="rId7"/>
  <extLst>
    <ext xmlns:x14="http://schemas.microsoft.com/office/spreadsheetml/2009/9/main" uri="{05C60535-1F16-4fd2-B633-F4F36F0B64E0}">
      <x14:sparklineGroups xmlns:xm="http://schemas.microsoft.com/office/excel/2006/main">
        <x14:sparklineGroup displayEmptyCellsAs="gap" high="1">
          <x14:colorSeries rgb="FF323232"/>
          <x14:colorNegative rgb="FFD00000"/>
          <x14:colorAxis rgb="FF000000"/>
          <x14:colorMarkers rgb="FFD00000"/>
          <x14:colorFirst rgb="FFD00000"/>
          <x14:colorLast rgb="FFD00000"/>
          <x14:colorHigh rgb="FFD00000"/>
          <x14:colorLow rgb="FFD00000"/>
          <x14:sparklines>
            <x14:sparkline>
              <xm:f>IPM!B2:C2</xm:f>
              <xm:sqref>E1</xm:sqref>
            </x14:sparkline>
          </x14:sparklines>
        </x14:sparklineGroup>
      </x14:sparklineGroup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workbookViewId="0">
      <selection activeCell="G13" sqref="G13"/>
    </sheetView>
  </sheetViews>
  <sheetFormatPr defaultRowHeight="15"/>
  <cols>
    <col min="1" max="1" width="15.7109375" bestFit="1" customWidth="1"/>
    <col min="2" max="2" width="16.28515625" bestFit="1" customWidth="1"/>
    <col min="3" max="3" width="8" bestFit="1" customWidth="1"/>
    <col min="4" max="4" width="5" bestFit="1" customWidth="1"/>
    <col min="5" max="5" width="11.28515625" bestFit="1" customWidth="1"/>
    <col min="6" max="6" width="14.28515625" bestFit="1" customWidth="1"/>
    <col min="7" max="7" width="16.28515625" bestFit="1" customWidth="1"/>
    <col min="8" max="8" width="6" bestFit="1" customWidth="1"/>
    <col min="9" max="9" width="5" bestFit="1" customWidth="1"/>
    <col min="10" max="10" width="11.28515625" bestFit="1" customWidth="1"/>
    <col min="12" max="12" width="13.140625" bestFit="1" customWidth="1"/>
    <col min="13" max="13" width="16.28515625" bestFit="1" customWidth="1"/>
    <col min="14" max="14" width="5" bestFit="1" customWidth="1"/>
    <col min="15" max="15" width="11.28515625" bestFit="1" customWidth="1"/>
  </cols>
  <sheetData>
    <row r="1" spans="1:12">
      <c r="L1" t="str">
        <f>L4</f>
        <v>Papua D</v>
      </c>
    </row>
    <row r="3" spans="1:12">
      <c r="A3" s="8" t="s">
        <v>711</v>
      </c>
      <c r="B3" s="8" t="s">
        <v>708</v>
      </c>
      <c r="F3" s="8" t="s">
        <v>710</v>
      </c>
      <c r="G3" s="8" t="s">
        <v>708</v>
      </c>
      <c r="L3" s="8" t="s">
        <v>692</v>
      </c>
    </row>
    <row r="4" spans="1:12">
      <c r="A4" s="8" t="s">
        <v>692</v>
      </c>
      <c r="B4">
        <v>2020</v>
      </c>
      <c r="C4">
        <v>2021</v>
      </c>
      <c r="D4">
        <v>2022</v>
      </c>
      <c r="E4" t="s">
        <v>693</v>
      </c>
      <c r="F4" s="8" t="s">
        <v>692</v>
      </c>
      <c r="G4">
        <v>2020</v>
      </c>
      <c r="H4">
        <v>2021</v>
      </c>
      <c r="I4">
        <v>2022</v>
      </c>
      <c r="J4" t="s">
        <v>693</v>
      </c>
      <c r="L4" s="9" t="s">
        <v>755</v>
      </c>
    </row>
    <row r="5" spans="1:12">
      <c r="A5" s="9" t="s">
        <v>745</v>
      </c>
      <c r="B5" s="13">
        <v>89.01</v>
      </c>
      <c r="C5" s="13">
        <v>93.68</v>
      </c>
      <c r="D5" s="13"/>
      <c r="E5" s="13">
        <v>182.69</v>
      </c>
      <c r="F5" s="9" t="s">
        <v>745</v>
      </c>
      <c r="G5" s="13">
        <v>0</v>
      </c>
      <c r="H5" s="13">
        <v>0</v>
      </c>
      <c r="I5" s="13"/>
      <c r="J5" s="13">
        <v>0</v>
      </c>
    </row>
    <row r="6" spans="1:12">
      <c r="A6" s="9" t="s">
        <v>746</v>
      </c>
      <c r="B6" s="13">
        <v>36.65</v>
      </c>
      <c r="C6" s="13">
        <v>95.66</v>
      </c>
      <c r="D6" s="13"/>
      <c r="E6" s="13">
        <v>132.31</v>
      </c>
      <c r="F6" s="9" t="s">
        <v>746</v>
      </c>
      <c r="G6" s="13">
        <v>0</v>
      </c>
      <c r="H6" s="13">
        <v>0</v>
      </c>
      <c r="I6" s="13"/>
      <c r="J6" s="13">
        <v>0</v>
      </c>
    </row>
    <row r="7" spans="1:12">
      <c r="A7" s="9" t="s">
        <v>747</v>
      </c>
      <c r="B7" s="13">
        <v>96.25</v>
      </c>
      <c r="C7" s="13">
        <v>97.93</v>
      </c>
      <c r="D7" s="13"/>
      <c r="E7" s="13">
        <v>194.18</v>
      </c>
      <c r="F7" s="9" t="s">
        <v>747</v>
      </c>
      <c r="G7" s="13">
        <v>0</v>
      </c>
      <c r="H7" s="13">
        <v>0</v>
      </c>
      <c r="I7" s="13"/>
      <c r="J7" s="13">
        <v>0</v>
      </c>
    </row>
    <row r="8" spans="1:12">
      <c r="A8" s="9" t="s">
        <v>748</v>
      </c>
      <c r="B8" s="13">
        <v>82.45</v>
      </c>
      <c r="C8" s="13">
        <v>78.2</v>
      </c>
      <c r="D8" s="13"/>
      <c r="E8" s="13">
        <v>160.65</v>
      </c>
      <c r="F8" s="9" t="s">
        <v>748</v>
      </c>
      <c r="G8" s="13">
        <v>0</v>
      </c>
      <c r="H8" s="13">
        <v>5.68</v>
      </c>
      <c r="I8" s="13"/>
      <c r="J8" s="13">
        <v>5.68</v>
      </c>
    </row>
    <row r="9" spans="1:12">
      <c r="A9" s="9" t="s">
        <v>749</v>
      </c>
      <c r="B9" s="13">
        <v>85.95</v>
      </c>
      <c r="C9" s="13">
        <v>89.43</v>
      </c>
      <c r="D9" s="13"/>
      <c r="E9" s="13">
        <v>175.38</v>
      </c>
      <c r="F9" s="9" t="s">
        <v>749</v>
      </c>
      <c r="G9" s="13">
        <v>0</v>
      </c>
      <c r="H9" s="13">
        <v>0.94</v>
      </c>
      <c r="I9" s="13"/>
      <c r="J9" s="13">
        <v>0.94</v>
      </c>
    </row>
    <row r="10" spans="1:12">
      <c r="A10" s="9" t="s">
        <v>750</v>
      </c>
      <c r="B10" s="13">
        <v>69.209999999999994</v>
      </c>
      <c r="C10" s="13">
        <v>75.75</v>
      </c>
      <c r="D10" s="13"/>
      <c r="E10" s="13">
        <v>144.95999999999998</v>
      </c>
      <c r="F10" s="9" t="s">
        <v>750</v>
      </c>
      <c r="G10" s="13">
        <v>1.22</v>
      </c>
      <c r="H10" s="13">
        <v>0</v>
      </c>
      <c r="I10" s="13"/>
      <c r="J10" s="13">
        <v>1.22</v>
      </c>
    </row>
    <row r="11" spans="1:12">
      <c r="A11" s="9" t="s">
        <v>751</v>
      </c>
      <c r="B11" s="13">
        <v>89.65</v>
      </c>
      <c r="C11" s="13">
        <v>85.01</v>
      </c>
      <c r="D11" s="13"/>
      <c r="E11" s="13">
        <v>174.66000000000003</v>
      </c>
      <c r="F11" s="9" t="s">
        <v>751</v>
      </c>
      <c r="G11" s="13">
        <v>0</v>
      </c>
      <c r="H11" s="13">
        <v>0</v>
      </c>
      <c r="I11" s="13"/>
      <c r="J11" s="13">
        <v>0</v>
      </c>
    </row>
    <row r="12" spans="1:12">
      <c r="A12" s="9" t="s">
        <v>693</v>
      </c>
      <c r="B12" s="13">
        <v>549.16999999999996</v>
      </c>
      <c r="C12" s="13">
        <v>615.66</v>
      </c>
      <c r="D12" s="13"/>
      <c r="E12" s="13">
        <v>1164.8300000000002</v>
      </c>
      <c r="F12" s="9" t="s">
        <v>693</v>
      </c>
      <c r="G12" s="13">
        <v>1.22</v>
      </c>
      <c r="H12" s="13">
        <v>6.6199999999999992</v>
      </c>
      <c r="I12" s="13"/>
      <c r="J12" s="13">
        <v>7.839999999999999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
  <sheetViews>
    <sheetView topLeftCell="B1" workbookViewId="0">
      <selection activeCell="F4" sqref="F4:H5"/>
    </sheetView>
  </sheetViews>
  <sheetFormatPr defaultRowHeight="15"/>
  <cols>
    <col min="1" max="1" width="33.42578125" bestFit="1" customWidth="1"/>
    <col min="2" max="2" width="16.28515625" bestFit="1" customWidth="1"/>
    <col min="3" max="3" width="8" bestFit="1" customWidth="1"/>
    <col min="4" max="4" width="5" bestFit="1" customWidth="1"/>
    <col min="5" max="5" width="11.28515625" bestFit="1" customWidth="1"/>
    <col min="6" max="6" width="25" bestFit="1" customWidth="1"/>
    <col min="7" max="7" width="16.28515625" bestFit="1" customWidth="1"/>
    <col min="8" max="8" width="7" bestFit="1" customWidth="1"/>
    <col min="9" max="9" width="5" bestFit="1" customWidth="1"/>
    <col min="10" max="10" width="11.28515625" bestFit="1" customWidth="1"/>
    <col min="11" max="11" width="35" bestFit="1" customWidth="1"/>
    <col min="12" max="12" width="16.28515625" bestFit="1" customWidth="1"/>
    <col min="13" max="14" width="5" bestFit="1" customWidth="1"/>
    <col min="15" max="15" width="11.28515625" bestFit="1" customWidth="1"/>
  </cols>
  <sheetData>
    <row r="1" spans="1:15">
      <c r="G1" s="26">
        <v>2020</v>
      </c>
      <c r="H1" s="26">
        <v>2021</v>
      </c>
    </row>
    <row r="2" spans="1:15">
      <c r="F2" t="s">
        <v>769</v>
      </c>
      <c r="G2" s="14"/>
      <c r="H2" s="14"/>
    </row>
    <row r="3" spans="1:15">
      <c r="F3" t="s">
        <v>770</v>
      </c>
      <c r="G3" s="14"/>
      <c r="H3" s="14"/>
    </row>
    <row r="4" spans="1:15">
      <c r="B4" s="26">
        <v>2020</v>
      </c>
      <c r="C4" s="26">
        <v>2021</v>
      </c>
      <c r="G4" s="26">
        <v>2020</v>
      </c>
      <c r="H4" s="26">
        <v>2021</v>
      </c>
    </row>
    <row r="5" spans="1:15">
      <c r="A5" t="s">
        <v>767</v>
      </c>
      <c r="B5" s="14">
        <f>GETPIVOTDATA("Jml. Pend. Miskin (ribu jiwa)",$A$7,"Tahun",2020)/GETPIVOTDATA("Jml. Pend. Miskin (ribu jiwa)",$K$7,"Tahun",2020)</f>
        <v>35.454285714285717</v>
      </c>
      <c r="C5" s="14">
        <f>GETPIVOTDATA("Jml. Pend. Miskin (ribu jiwa)",$A$7,"Tahun",2021)/GETPIVOTDATA("Jml. Pend. Miskin (ribu jiwa)",$K$7,"Tahun",2021)</f>
        <v>37.362857142857145</v>
      </c>
      <c r="F5" t="s">
        <v>771</v>
      </c>
      <c r="G5" s="14">
        <f>GETPIVOTDATA("% Pend. Miskin",$F$7,"Tahun",2020)</f>
        <v>36.53142857142857</v>
      </c>
      <c r="H5" s="14">
        <f>GETPIVOTDATA("% Pend. Miskin",$F$7,"Tahun",2021)</f>
        <v>36.64</v>
      </c>
    </row>
    <row r="7" spans="1:15">
      <c r="A7" s="8" t="s">
        <v>766</v>
      </c>
      <c r="B7" s="8" t="s">
        <v>708</v>
      </c>
      <c r="F7" s="8" t="s">
        <v>772</v>
      </c>
      <c r="G7" s="8" t="s">
        <v>708</v>
      </c>
      <c r="K7" s="8" t="s">
        <v>768</v>
      </c>
      <c r="L7" s="8" t="s">
        <v>708</v>
      </c>
    </row>
    <row r="8" spans="1:15">
      <c r="A8" s="8" t="s">
        <v>692</v>
      </c>
      <c r="B8">
        <v>2020</v>
      </c>
      <c r="C8">
        <v>2021</v>
      </c>
      <c r="D8">
        <v>2022</v>
      </c>
      <c r="E8" t="s">
        <v>693</v>
      </c>
      <c r="F8" s="8" t="s">
        <v>692</v>
      </c>
      <c r="G8">
        <v>2020</v>
      </c>
      <c r="H8">
        <v>2021</v>
      </c>
      <c r="I8">
        <v>2022</v>
      </c>
      <c r="J8" t="s">
        <v>693</v>
      </c>
      <c r="K8" s="8" t="s">
        <v>692</v>
      </c>
      <c r="L8">
        <v>2020</v>
      </c>
      <c r="M8">
        <v>2021</v>
      </c>
      <c r="N8">
        <v>2022</v>
      </c>
      <c r="O8" t="s">
        <v>693</v>
      </c>
    </row>
    <row r="9" spans="1:15">
      <c r="A9" s="9" t="s">
        <v>745</v>
      </c>
      <c r="B9" s="13">
        <v>20.84</v>
      </c>
      <c r="C9" s="13">
        <v>22.32</v>
      </c>
      <c r="D9" s="13"/>
      <c r="E9" s="13">
        <v>43.16</v>
      </c>
      <c r="F9" s="9" t="s">
        <v>745</v>
      </c>
      <c r="G9" s="13">
        <v>32.82</v>
      </c>
      <c r="H9" s="13">
        <v>33.25</v>
      </c>
      <c r="I9" s="13"/>
      <c r="J9" s="13">
        <v>33.034999999999997</v>
      </c>
      <c r="K9" s="9" t="s">
        <v>745</v>
      </c>
      <c r="L9" s="10">
        <v>1</v>
      </c>
      <c r="M9" s="10">
        <v>1</v>
      </c>
      <c r="N9" s="10"/>
      <c r="O9" s="10">
        <v>2</v>
      </c>
    </row>
    <row r="10" spans="1:15">
      <c r="A10" s="9" t="s">
        <v>746</v>
      </c>
      <c r="B10" s="13">
        <v>68.62</v>
      </c>
      <c r="C10" s="13">
        <v>76.75</v>
      </c>
      <c r="D10" s="13"/>
      <c r="E10" s="13">
        <v>145.37</v>
      </c>
      <c r="F10" s="9" t="s">
        <v>746</v>
      </c>
      <c r="G10" s="13">
        <v>38.130000000000003</v>
      </c>
      <c r="H10" s="13">
        <v>38.729999999999997</v>
      </c>
      <c r="I10" s="13"/>
      <c r="J10" s="13">
        <v>38.43</v>
      </c>
      <c r="K10" s="9" t="s">
        <v>746</v>
      </c>
      <c r="L10" s="10">
        <v>1</v>
      </c>
      <c r="M10" s="10">
        <v>1</v>
      </c>
      <c r="N10" s="10"/>
      <c r="O10" s="10">
        <v>2</v>
      </c>
    </row>
    <row r="11" spans="1:15">
      <c r="A11" s="9" t="s">
        <v>747</v>
      </c>
      <c r="B11" s="13">
        <v>36.54</v>
      </c>
      <c r="C11" s="13">
        <v>41.17</v>
      </c>
      <c r="D11" s="13"/>
      <c r="E11" s="13">
        <v>77.710000000000008</v>
      </c>
      <c r="F11" s="9" t="s">
        <v>747</v>
      </c>
      <c r="G11" s="13">
        <v>36.72</v>
      </c>
      <c r="H11" s="13">
        <v>37.18</v>
      </c>
      <c r="I11" s="13"/>
      <c r="J11" s="13">
        <v>36.950000000000003</v>
      </c>
      <c r="K11" s="9" t="s">
        <v>747</v>
      </c>
      <c r="L11" s="10">
        <v>1</v>
      </c>
      <c r="M11" s="10">
        <v>1</v>
      </c>
      <c r="N11" s="10"/>
      <c r="O11" s="10">
        <v>2</v>
      </c>
    </row>
    <row r="12" spans="1:15">
      <c r="A12" s="9" t="s">
        <v>748</v>
      </c>
      <c r="B12" s="13">
        <v>28.31</v>
      </c>
      <c r="C12" s="13">
        <v>28.38</v>
      </c>
      <c r="D12" s="13"/>
      <c r="E12" s="13">
        <v>56.69</v>
      </c>
      <c r="F12" s="9" t="s">
        <v>748</v>
      </c>
      <c r="G12" s="13">
        <v>28.62</v>
      </c>
      <c r="H12" s="13">
        <v>28.81</v>
      </c>
      <c r="I12" s="13"/>
      <c r="J12" s="13">
        <v>28.715</v>
      </c>
      <c r="K12" s="9" t="s">
        <v>748</v>
      </c>
      <c r="L12" s="10">
        <v>1</v>
      </c>
      <c r="M12" s="10">
        <v>1</v>
      </c>
      <c r="N12" s="10"/>
      <c r="O12" s="10">
        <v>2</v>
      </c>
    </row>
    <row r="13" spans="1:15">
      <c r="A13" s="9" t="s">
        <v>749</v>
      </c>
      <c r="B13" s="13">
        <v>42.43</v>
      </c>
      <c r="C13" s="13">
        <v>40.78</v>
      </c>
      <c r="D13" s="13"/>
      <c r="E13" s="13">
        <v>83.210000000000008</v>
      </c>
      <c r="F13" s="9" t="s">
        <v>749</v>
      </c>
      <c r="G13" s="13">
        <v>36.96</v>
      </c>
      <c r="H13" s="13">
        <v>36.26</v>
      </c>
      <c r="I13" s="13"/>
      <c r="J13" s="13">
        <v>36.61</v>
      </c>
      <c r="K13" s="9" t="s">
        <v>749</v>
      </c>
      <c r="L13" s="10">
        <v>1</v>
      </c>
      <c r="M13" s="10">
        <v>1</v>
      </c>
      <c r="N13" s="10"/>
      <c r="O13" s="10">
        <v>2</v>
      </c>
    </row>
    <row r="14" spans="1:15">
      <c r="A14" s="9" t="s">
        <v>750</v>
      </c>
      <c r="B14" s="13">
        <v>20.46</v>
      </c>
      <c r="C14" s="13">
        <v>21.31</v>
      </c>
      <c r="D14" s="13"/>
      <c r="E14" s="13">
        <v>41.769999999999996</v>
      </c>
      <c r="F14" s="9" t="s">
        <v>750</v>
      </c>
      <c r="G14" s="13">
        <v>40.71</v>
      </c>
      <c r="H14" s="13">
        <v>41.66</v>
      </c>
      <c r="I14" s="13"/>
      <c r="J14" s="13">
        <v>41.185000000000002</v>
      </c>
      <c r="K14" s="9" t="s">
        <v>750</v>
      </c>
      <c r="L14" s="10">
        <v>1</v>
      </c>
      <c r="M14" s="10">
        <v>1</v>
      </c>
      <c r="N14" s="10"/>
      <c r="O14" s="10">
        <v>2</v>
      </c>
    </row>
    <row r="15" spans="1:15">
      <c r="A15" s="9" t="s">
        <v>751</v>
      </c>
      <c r="B15" s="13">
        <v>30.98</v>
      </c>
      <c r="C15" s="13">
        <v>30.83</v>
      </c>
      <c r="D15" s="13"/>
      <c r="E15" s="13">
        <v>61.81</v>
      </c>
      <c r="F15" s="9" t="s">
        <v>751</v>
      </c>
      <c r="G15" s="13">
        <v>41.76</v>
      </c>
      <c r="H15" s="13">
        <v>40.590000000000003</v>
      </c>
      <c r="I15" s="13"/>
      <c r="J15" s="13">
        <v>41.174999999999997</v>
      </c>
      <c r="K15" s="9" t="s">
        <v>751</v>
      </c>
      <c r="L15" s="10">
        <v>1</v>
      </c>
      <c r="M15" s="10">
        <v>1</v>
      </c>
      <c r="N15" s="10"/>
      <c r="O15" s="10">
        <v>2</v>
      </c>
    </row>
    <row r="16" spans="1:15">
      <c r="A16" s="9" t="s">
        <v>693</v>
      </c>
      <c r="B16" s="13">
        <v>248.18</v>
      </c>
      <c r="C16" s="13">
        <v>261.54000000000002</v>
      </c>
      <c r="D16" s="13"/>
      <c r="E16" s="13">
        <v>509.71999999999997</v>
      </c>
      <c r="F16" s="9" t="s">
        <v>693</v>
      </c>
      <c r="G16" s="13">
        <v>36.53142857142857</v>
      </c>
      <c r="H16" s="13">
        <v>36.64</v>
      </c>
      <c r="I16" s="13"/>
      <c r="J16" s="13">
        <v>36.585714285714289</v>
      </c>
      <c r="K16" s="9" t="s">
        <v>693</v>
      </c>
      <c r="L16" s="10">
        <v>7</v>
      </c>
      <c r="M16" s="10">
        <v>7</v>
      </c>
      <c r="N16" s="10"/>
      <c r="O16" s="10">
        <v>14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AB17"/>
  <sheetViews>
    <sheetView tabSelected="1" topLeftCell="Q1" workbookViewId="0">
      <selection activeCell="Y5" sqref="Y5:AA6"/>
    </sheetView>
  </sheetViews>
  <sheetFormatPr defaultRowHeight="15"/>
  <cols>
    <col min="1" max="1" width="20.42578125" bestFit="1" customWidth="1"/>
    <col min="2" max="2" width="16.28515625" bestFit="1" customWidth="1"/>
    <col min="3" max="3" width="7" bestFit="1" customWidth="1"/>
    <col min="4" max="4" width="5" bestFit="1" customWidth="1"/>
    <col min="5" max="5" width="17.5703125" bestFit="1" customWidth="1"/>
    <col min="6" max="6" width="16.28515625" bestFit="1" customWidth="1"/>
    <col min="7" max="7" width="8" bestFit="1" customWidth="1"/>
    <col min="8" max="8" width="5" bestFit="1" customWidth="1"/>
    <col min="9" max="9" width="19.28515625" bestFit="1" customWidth="1"/>
    <col min="10" max="10" width="16.28515625" bestFit="1" customWidth="1"/>
    <col min="11" max="11" width="7" bestFit="1" customWidth="1"/>
    <col min="12" max="12" width="5" bestFit="1" customWidth="1"/>
    <col min="13" max="13" width="19.42578125" bestFit="1" customWidth="1"/>
    <col min="14" max="14" width="16.28515625" bestFit="1" customWidth="1"/>
    <col min="15" max="15" width="8" bestFit="1" customWidth="1"/>
    <col min="16" max="16" width="5" bestFit="1" customWidth="1"/>
    <col min="17" max="17" width="18.28515625" bestFit="1" customWidth="1"/>
    <col min="18" max="18" width="16.28515625" bestFit="1" customWidth="1"/>
    <col min="19" max="19" width="7" bestFit="1" customWidth="1"/>
    <col min="20" max="20" width="5" bestFit="1" customWidth="1"/>
    <col min="21" max="21" width="20" bestFit="1" customWidth="1"/>
    <col min="22" max="22" width="16.28515625" bestFit="1" customWidth="1"/>
    <col min="23" max="23" width="7" bestFit="1" customWidth="1"/>
    <col min="24" max="24" width="5" bestFit="1" customWidth="1"/>
    <col min="25" max="25" width="18.85546875" bestFit="1" customWidth="1"/>
    <col min="26" max="26" width="16.28515625" bestFit="1" customWidth="1"/>
    <col min="27" max="27" width="7" bestFit="1" customWidth="1"/>
    <col min="28" max="28" width="5" bestFit="1" customWidth="1"/>
  </cols>
  <sheetData>
    <row r="5" spans="1:28">
      <c r="B5">
        <v>2020</v>
      </c>
      <c r="C5">
        <v>2021</v>
      </c>
      <c r="F5">
        <v>2020</v>
      </c>
      <c r="G5">
        <v>2021</v>
      </c>
      <c r="J5">
        <v>2020</v>
      </c>
      <c r="K5">
        <v>2021</v>
      </c>
      <c r="N5">
        <v>2020</v>
      </c>
      <c r="O5">
        <v>2021</v>
      </c>
      <c r="R5">
        <v>2020</v>
      </c>
      <c r="S5">
        <v>2021</v>
      </c>
      <c r="V5">
        <v>2020</v>
      </c>
      <c r="W5">
        <v>2021</v>
      </c>
      <c r="Z5">
        <v>2020</v>
      </c>
      <c r="AA5">
        <v>2021</v>
      </c>
    </row>
    <row r="6" spans="1:28">
      <c r="A6" t="s">
        <v>720</v>
      </c>
      <c r="B6" s="14">
        <f>GETPIVOTDATA("APK PAUD",$A$8,"Tahun",2020)</f>
        <v>8.0428571428571427</v>
      </c>
      <c r="C6" s="14">
        <f>GETPIVOTDATA("APK PAUD",$A$8,"Tahun",2021)</f>
        <v>9.485714285714284</v>
      </c>
      <c r="E6" t="s">
        <v>721</v>
      </c>
      <c r="F6" s="14">
        <f>GETPIVOTDATA("APK SD",$E$8,"Tahun",2020)</f>
        <v>94.289999999999992</v>
      </c>
      <c r="G6" s="14">
        <f>GETPIVOTDATA("APK SD",$E$8,"Tahun",2021)</f>
        <v>95.185714285714283</v>
      </c>
      <c r="I6" t="s">
        <v>722</v>
      </c>
      <c r="J6" s="14">
        <f>GETPIVOTDATA("APK SMP",$I$8,"Tahun",2020)</f>
        <v>68.7</v>
      </c>
      <c r="K6" s="14">
        <f>GETPIVOTDATA("APK SMP",$I$8,"Tahun",2021)</f>
        <v>74.124285714285719</v>
      </c>
      <c r="M6" t="s">
        <v>723</v>
      </c>
      <c r="N6" s="14">
        <f>GETPIVOTDATA("APK SMA",$M$8,"Tahun",2020)</f>
        <v>37.34571428571428</v>
      </c>
      <c r="O6" s="14">
        <f>GETPIVOTDATA("APK SMA",$M$8,"Tahun",2021)</f>
        <v>47.887142857142862</v>
      </c>
      <c r="Q6" t="s">
        <v>757</v>
      </c>
      <c r="R6" s="14">
        <f>GETPIVOTDATA("APM SD",$Q$8,"Tahun",2020)</f>
        <v>70.96571428571427</v>
      </c>
      <c r="S6" s="14">
        <f>GETPIVOTDATA("APM SD",$Q$8,"Tahun",2021)</f>
        <v>71.7</v>
      </c>
      <c r="U6" t="s">
        <v>758</v>
      </c>
      <c r="V6" s="14">
        <f>GETPIVOTDATA("APM SMP",$U$8,"Tahun",2020)</f>
        <v>44.328571428571429</v>
      </c>
      <c r="W6" s="14">
        <f>GETPIVOTDATA("APM SMP",$U$8,"Tahun",2021)</f>
        <v>48.154285714285713</v>
      </c>
      <c r="Y6" t="s">
        <v>779</v>
      </c>
      <c r="Z6" s="14">
        <f>GETPIVOTDATA("APM SMP",$U$8,"Tahun",2020)</f>
        <v>44.328571428571429</v>
      </c>
      <c r="AA6" s="14">
        <f>GETPIVOTDATA("APM SMP",$U$8,"Tahun",2021)</f>
        <v>48.154285714285713</v>
      </c>
    </row>
    <row r="8" spans="1:28">
      <c r="A8" s="8" t="s">
        <v>773</v>
      </c>
      <c r="B8" s="8" t="s">
        <v>708</v>
      </c>
      <c r="E8" s="8" t="s">
        <v>774</v>
      </c>
      <c r="F8" s="8" t="s">
        <v>708</v>
      </c>
      <c r="I8" s="8" t="s">
        <v>775</v>
      </c>
      <c r="J8" s="8" t="s">
        <v>708</v>
      </c>
      <c r="M8" s="8" t="s">
        <v>776</v>
      </c>
      <c r="N8" s="8" t="s">
        <v>708</v>
      </c>
      <c r="Q8" s="8" t="s">
        <v>777</v>
      </c>
      <c r="R8" s="8" t="s">
        <v>708</v>
      </c>
      <c r="U8" s="8" t="s">
        <v>778</v>
      </c>
      <c r="V8" s="8" t="s">
        <v>708</v>
      </c>
      <c r="Y8" s="8" t="s">
        <v>780</v>
      </c>
      <c r="Z8" s="8" t="s">
        <v>708</v>
      </c>
    </row>
    <row r="9" spans="1:28">
      <c r="A9" s="8" t="s">
        <v>692</v>
      </c>
      <c r="B9">
        <v>2020</v>
      </c>
      <c r="C9">
        <v>2021</v>
      </c>
      <c r="D9">
        <v>2022</v>
      </c>
      <c r="E9" s="8" t="s">
        <v>692</v>
      </c>
      <c r="F9">
        <v>2020</v>
      </c>
      <c r="G9">
        <v>2021</v>
      </c>
      <c r="H9">
        <v>2022</v>
      </c>
      <c r="I9" s="8" t="s">
        <v>692</v>
      </c>
      <c r="J9">
        <v>2020</v>
      </c>
      <c r="K9">
        <v>2021</v>
      </c>
      <c r="L9">
        <v>2022</v>
      </c>
      <c r="M9" s="8" t="s">
        <v>692</v>
      </c>
      <c r="N9">
        <v>2020</v>
      </c>
      <c r="O9">
        <v>2021</v>
      </c>
      <c r="P9">
        <v>2022</v>
      </c>
      <c r="Q9" s="8" t="s">
        <v>692</v>
      </c>
      <c r="R9">
        <v>2020</v>
      </c>
      <c r="S9">
        <v>2021</v>
      </c>
      <c r="T9">
        <v>2022</v>
      </c>
      <c r="U9" s="8" t="s">
        <v>692</v>
      </c>
      <c r="V9">
        <v>2020</v>
      </c>
      <c r="W9">
        <v>2021</v>
      </c>
      <c r="X9">
        <v>2022</v>
      </c>
      <c r="Y9" s="8" t="s">
        <v>692</v>
      </c>
      <c r="Z9">
        <v>2020</v>
      </c>
      <c r="AA9">
        <v>2021</v>
      </c>
      <c r="AB9">
        <v>2022</v>
      </c>
    </row>
    <row r="10" spans="1:28">
      <c r="A10" s="9" t="s">
        <v>751</v>
      </c>
      <c r="B10" s="13">
        <v>43.29</v>
      </c>
      <c r="C10" s="13">
        <v>56.08</v>
      </c>
      <c r="D10" s="13"/>
      <c r="E10" s="9" t="s">
        <v>751</v>
      </c>
      <c r="F10" s="13">
        <v>92.32</v>
      </c>
      <c r="G10" s="13">
        <v>120.38</v>
      </c>
      <c r="H10" s="13"/>
      <c r="I10" s="9" t="s">
        <v>751</v>
      </c>
      <c r="J10" s="13">
        <v>68.13</v>
      </c>
      <c r="K10" s="13">
        <v>73.7</v>
      </c>
      <c r="L10" s="13"/>
      <c r="M10" s="9" t="s">
        <v>751</v>
      </c>
      <c r="N10" s="13">
        <v>60.26</v>
      </c>
      <c r="O10" s="13">
        <v>100.6</v>
      </c>
      <c r="P10" s="13"/>
      <c r="Q10" s="9" t="s">
        <v>751</v>
      </c>
      <c r="R10" s="13">
        <v>68.069999999999993</v>
      </c>
      <c r="S10" s="13">
        <v>90.44</v>
      </c>
      <c r="T10" s="13"/>
      <c r="U10" s="9" t="s">
        <v>751</v>
      </c>
      <c r="V10" s="13">
        <v>46.85</v>
      </c>
      <c r="W10" s="13">
        <v>47.11</v>
      </c>
      <c r="X10" s="13"/>
      <c r="Y10" s="9" t="s">
        <v>751</v>
      </c>
      <c r="Z10" s="13">
        <v>40.869999999999997</v>
      </c>
      <c r="AA10" s="13">
        <v>62.09</v>
      </c>
      <c r="AB10" s="13"/>
    </row>
    <row r="11" spans="1:28">
      <c r="A11" s="9" t="s">
        <v>748</v>
      </c>
      <c r="B11" s="13">
        <v>1.78</v>
      </c>
      <c r="C11" s="13">
        <v>1.48</v>
      </c>
      <c r="D11" s="13"/>
      <c r="E11" s="9" t="s">
        <v>748</v>
      </c>
      <c r="F11" s="13">
        <v>101.62</v>
      </c>
      <c r="G11" s="13">
        <v>104.16</v>
      </c>
      <c r="H11" s="13"/>
      <c r="I11" s="9" t="s">
        <v>748</v>
      </c>
      <c r="J11" s="13">
        <v>56.22</v>
      </c>
      <c r="K11" s="13">
        <v>60.72</v>
      </c>
      <c r="L11" s="13"/>
      <c r="M11" s="9" t="s">
        <v>748</v>
      </c>
      <c r="N11" s="13">
        <v>23.87</v>
      </c>
      <c r="O11" s="13">
        <v>28.83</v>
      </c>
      <c r="P11" s="13"/>
      <c r="Q11" s="9" t="s">
        <v>748</v>
      </c>
      <c r="R11" s="13">
        <v>65.959999999999994</v>
      </c>
      <c r="S11" s="13">
        <v>69.09</v>
      </c>
      <c r="T11" s="13"/>
      <c r="U11" s="9" t="s">
        <v>748</v>
      </c>
      <c r="V11" s="13">
        <v>39.22</v>
      </c>
      <c r="W11" s="13">
        <v>41.27</v>
      </c>
      <c r="X11" s="13"/>
      <c r="Y11" s="9" t="s">
        <v>748</v>
      </c>
      <c r="Z11" s="13">
        <v>13.27</v>
      </c>
      <c r="AA11" s="13">
        <v>15.71</v>
      </c>
      <c r="AB11" s="13"/>
    </row>
    <row r="12" spans="1:28">
      <c r="A12" s="9" t="s">
        <v>750</v>
      </c>
      <c r="B12" s="13">
        <v>1.55</v>
      </c>
      <c r="C12" s="13">
        <v>0.92</v>
      </c>
      <c r="D12" s="13"/>
      <c r="E12" s="9" t="s">
        <v>750</v>
      </c>
      <c r="F12" s="13">
        <v>92.25</v>
      </c>
      <c r="G12" s="13">
        <v>88</v>
      </c>
      <c r="H12" s="13"/>
      <c r="I12" s="9" t="s">
        <v>750</v>
      </c>
      <c r="J12" s="13">
        <v>55.13</v>
      </c>
      <c r="K12" s="13">
        <v>53.66</v>
      </c>
      <c r="L12" s="13"/>
      <c r="M12" s="9" t="s">
        <v>750</v>
      </c>
      <c r="N12" s="13">
        <v>15.58</v>
      </c>
      <c r="O12" s="13">
        <v>10.56</v>
      </c>
      <c r="P12" s="13"/>
      <c r="Q12" s="9" t="s">
        <v>750</v>
      </c>
      <c r="R12" s="13">
        <v>76.709999999999994</v>
      </c>
      <c r="S12" s="13">
        <v>73.849999999999994</v>
      </c>
      <c r="T12" s="13"/>
      <c r="U12" s="9" t="s">
        <v>750</v>
      </c>
      <c r="V12" s="13">
        <v>37.520000000000003</v>
      </c>
      <c r="W12" s="13">
        <v>44.02</v>
      </c>
      <c r="X12" s="13"/>
      <c r="Y12" s="9" t="s">
        <v>750</v>
      </c>
      <c r="Z12" s="13">
        <v>8.68</v>
      </c>
      <c r="AA12" s="13">
        <v>8.25</v>
      </c>
      <c r="AB12" s="13"/>
    </row>
    <row r="13" spans="1:28">
      <c r="A13" s="9" t="s">
        <v>746</v>
      </c>
      <c r="B13" s="13">
        <v>0.7</v>
      </c>
      <c r="C13" s="13">
        <v>0.49</v>
      </c>
      <c r="D13" s="13"/>
      <c r="E13" s="9" t="s">
        <v>746</v>
      </c>
      <c r="F13" s="13">
        <v>95.61</v>
      </c>
      <c r="G13" s="13">
        <v>101.7</v>
      </c>
      <c r="H13" s="13"/>
      <c r="I13" s="9" t="s">
        <v>746</v>
      </c>
      <c r="J13" s="13">
        <v>73.86</v>
      </c>
      <c r="K13" s="13">
        <v>83.35</v>
      </c>
      <c r="L13" s="13"/>
      <c r="M13" s="9" t="s">
        <v>746</v>
      </c>
      <c r="N13" s="13">
        <v>20.170000000000002</v>
      </c>
      <c r="O13" s="13">
        <v>28.03</v>
      </c>
      <c r="P13" s="13"/>
      <c r="Q13" s="9" t="s">
        <v>746</v>
      </c>
      <c r="R13" s="13">
        <v>80.260000000000005</v>
      </c>
      <c r="S13" s="13">
        <v>84.9</v>
      </c>
      <c r="T13" s="13"/>
      <c r="U13" s="9" t="s">
        <v>746</v>
      </c>
      <c r="V13" s="13">
        <v>48.95</v>
      </c>
      <c r="W13" s="13">
        <v>53.34</v>
      </c>
      <c r="X13" s="13"/>
      <c r="Y13" s="9" t="s">
        <v>746</v>
      </c>
      <c r="Z13" s="13">
        <v>10.71</v>
      </c>
      <c r="AA13" s="13">
        <v>14.33</v>
      </c>
      <c r="AB13" s="13"/>
    </row>
    <row r="14" spans="1:28">
      <c r="A14" s="9" t="s">
        <v>747</v>
      </c>
      <c r="B14" s="13">
        <v>1.57</v>
      </c>
      <c r="C14" s="13">
        <v>4.37</v>
      </c>
      <c r="D14" s="13"/>
      <c r="E14" s="9" t="s">
        <v>747</v>
      </c>
      <c r="F14" s="13">
        <v>90.06</v>
      </c>
      <c r="G14" s="13">
        <v>85.74</v>
      </c>
      <c r="H14" s="13"/>
      <c r="I14" s="9" t="s">
        <v>747</v>
      </c>
      <c r="J14" s="13">
        <v>57.54</v>
      </c>
      <c r="K14" s="13">
        <v>65.650000000000006</v>
      </c>
      <c r="L14" s="13"/>
      <c r="M14" s="9" t="s">
        <v>747</v>
      </c>
      <c r="N14" s="13">
        <v>55.83</v>
      </c>
      <c r="O14" s="13">
        <v>83.67</v>
      </c>
      <c r="P14" s="13"/>
      <c r="Q14" s="9" t="s">
        <v>747</v>
      </c>
      <c r="R14" s="13">
        <v>74.44</v>
      </c>
      <c r="S14" s="13">
        <v>72.63</v>
      </c>
      <c r="T14" s="13"/>
      <c r="U14" s="9" t="s">
        <v>747</v>
      </c>
      <c r="V14" s="13">
        <v>43.93</v>
      </c>
      <c r="W14" s="13">
        <v>49.73</v>
      </c>
      <c r="X14" s="13"/>
      <c r="Y14" s="9" t="s">
        <v>747</v>
      </c>
      <c r="Z14" s="13">
        <v>41.31</v>
      </c>
      <c r="AA14" s="13">
        <v>62.75</v>
      </c>
      <c r="AB14" s="13"/>
    </row>
    <row r="15" spans="1:28">
      <c r="A15" s="9" t="s">
        <v>749</v>
      </c>
      <c r="B15" s="13">
        <v>5.31</v>
      </c>
      <c r="C15" s="13">
        <v>0</v>
      </c>
      <c r="D15" s="13"/>
      <c r="E15" s="9" t="s">
        <v>749</v>
      </c>
      <c r="F15" s="13">
        <v>91.23</v>
      </c>
      <c r="G15" s="13">
        <v>78.75</v>
      </c>
      <c r="H15" s="13"/>
      <c r="I15" s="9" t="s">
        <v>749</v>
      </c>
      <c r="J15" s="13">
        <v>89.37</v>
      </c>
      <c r="K15" s="13">
        <v>96.83</v>
      </c>
      <c r="L15" s="13"/>
      <c r="M15" s="9" t="s">
        <v>749</v>
      </c>
      <c r="N15" s="13">
        <v>50.46</v>
      </c>
      <c r="O15" s="13">
        <v>44.55</v>
      </c>
      <c r="P15" s="13"/>
      <c r="Q15" s="9" t="s">
        <v>749</v>
      </c>
      <c r="R15" s="13">
        <v>69.760000000000005</v>
      </c>
      <c r="S15" s="13">
        <v>56.06</v>
      </c>
      <c r="T15" s="13"/>
      <c r="U15" s="9" t="s">
        <v>749</v>
      </c>
      <c r="V15" s="13">
        <v>46.87</v>
      </c>
      <c r="W15" s="13">
        <v>54.91</v>
      </c>
      <c r="X15" s="13"/>
      <c r="Y15" s="9" t="s">
        <v>749</v>
      </c>
      <c r="Z15" s="13">
        <v>23.45</v>
      </c>
      <c r="AA15" s="13">
        <v>23.47</v>
      </c>
      <c r="AB15" s="13"/>
    </row>
    <row r="16" spans="1:28">
      <c r="A16" s="9" t="s">
        <v>745</v>
      </c>
      <c r="B16" s="13">
        <v>2.1</v>
      </c>
      <c r="C16" s="13">
        <v>3.06</v>
      </c>
      <c r="D16" s="13"/>
      <c r="E16" s="9" t="s">
        <v>745</v>
      </c>
      <c r="F16" s="13">
        <v>96.94</v>
      </c>
      <c r="G16" s="13">
        <v>87.57</v>
      </c>
      <c r="H16" s="13"/>
      <c r="I16" s="9" t="s">
        <v>745</v>
      </c>
      <c r="J16" s="13">
        <v>80.650000000000006</v>
      </c>
      <c r="K16" s="13">
        <v>84.96</v>
      </c>
      <c r="L16" s="13"/>
      <c r="M16" s="9" t="s">
        <v>745</v>
      </c>
      <c r="N16" s="13">
        <v>35.25</v>
      </c>
      <c r="O16" s="13">
        <v>38.97</v>
      </c>
      <c r="P16" s="13"/>
      <c r="Q16" s="9" t="s">
        <v>745</v>
      </c>
      <c r="R16" s="13">
        <v>61.56</v>
      </c>
      <c r="S16" s="13">
        <v>54.93</v>
      </c>
      <c r="T16" s="13"/>
      <c r="U16" s="9" t="s">
        <v>745</v>
      </c>
      <c r="V16" s="13">
        <v>46.96</v>
      </c>
      <c r="W16" s="13">
        <v>46.7</v>
      </c>
      <c r="X16" s="13"/>
      <c r="Y16" s="9" t="s">
        <v>745</v>
      </c>
      <c r="Z16" s="13">
        <v>22.18</v>
      </c>
      <c r="AA16" s="13">
        <v>26.97</v>
      </c>
      <c r="AB16" s="13"/>
    </row>
    <row r="17" spans="1:28">
      <c r="A17" s="9" t="s">
        <v>693</v>
      </c>
      <c r="B17" s="13">
        <v>8.0428571428571427</v>
      </c>
      <c r="C17" s="13">
        <v>9.485714285714284</v>
      </c>
      <c r="D17" s="13"/>
      <c r="E17" s="9" t="s">
        <v>693</v>
      </c>
      <c r="F17" s="13">
        <v>94.289999999999992</v>
      </c>
      <c r="G17" s="13">
        <v>95.185714285714283</v>
      </c>
      <c r="H17" s="13"/>
      <c r="I17" s="9" t="s">
        <v>693</v>
      </c>
      <c r="J17" s="13">
        <v>68.7</v>
      </c>
      <c r="K17" s="13">
        <v>74.124285714285719</v>
      </c>
      <c r="L17" s="13"/>
      <c r="M17" s="9" t="s">
        <v>693</v>
      </c>
      <c r="N17" s="13">
        <v>37.34571428571428</v>
      </c>
      <c r="O17" s="13">
        <v>47.887142857142862</v>
      </c>
      <c r="P17" s="13"/>
      <c r="Q17" s="9" t="s">
        <v>693</v>
      </c>
      <c r="R17" s="13">
        <v>70.96571428571427</v>
      </c>
      <c r="S17" s="13">
        <v>71.7</v>
      </c>
      <c r="T17" s="13"/>
      <c r="U17" s="9" t="s">
        <v>693</v>
      </c>
      <c r="V17" s="13">
        <v>44.328571428571429</v>
      </c>
      <c r="W17" s="13">
        <v>48.154285714285713</v>
      </c>
      <c r="X17" s="13"/>
      <c r="Y17" s="9" t="s">
        <v>693</v>
      </c>
      <c r="Z17" s="13">
        <v>22.924285714285713</v>
      </c>
      <c r="AA17" s="13">
        <v>30.509999999999998</v>
      </c>
      <c r="AB17" s="1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1"/>
  <sheetViews>
    <sheetView showGridLines="0" workbookViewId="0">
      <selection activeCell="M8" sqref="M8"/>
    </sheetView>
  </sheetViews>
  <sheetFormatPr defaultRowHeight="15"/>
  <cols>
    <col min="1" max="1" width="21.85546875" customWidth="1"/>
    <col min="2" max="2" width="26.42578125" hidden="1" customWidth="1"/>
    <col min="3" max="4" width="14.28515625" bestFit="1" customWidth="1"/>
    <col min="5" max="12" width="12.5703125" bestFit="1" customWidth="1"/>
    <col min="13" max="14" width="15.28515625" bestFit="1" customWidth="1"/>
    <col min="15" max="15" width="13.28515625" bestFit="1" customWidth="1"/>
    <col min="16" max="16" width="12.5703125" bestFit="1" customWidth="1"/>
    <col min="17" max="17" width="17.28515625" bestFit="1" customWidth="1"/>
    <col min="18" max="18" width="19.5703125" bestFit="1" customWidth="1"/>
    <col min="19" max="19" width="12.5703125" bestFit="1" customWidth="1"/>
    <col min="20" max="21" width="14.28515625" bestFit="1" customWidth="1"/>
    <col min="22" max="33" width="12.5703125" bestFit="1" customWidth="1"/>
    <col min="34" max="35" width="15.28515625" bestFit="1" customWidth="1"/>
    <col min="36" max="36" width="12.7109375" bestFit="1" customWidth="1"/>
    <col min="37" max="43" width="12.5703125" bestFit="1" customWidth="1"/>
    <col min="44" max="44" width="13.28515625" bestFit="1" customWidth="1"/>
    <col min="45" max="45" width="12.5703125" bestFit="1" customWidth="1"/>
    <col min="46" max="46" width="17.28515625" bestFit="1" customWidth="1"/>
    <col min="47" max="47" width="19.5703125" bestFit="1" customWidth="1"/>
    <col min="48" max="48" width="12.5703125" bestFit="1" customWidth="1"/>
    <col min="49" max="50" width="14.28515625" bestFit="1" customWidth="1"/>
    <col min="51" max="62" width="12.5703125" bestFit="1" customWidth="1"/>
    <col min="63" max="64" width="15.28515625" bestFit="1" customWidth="1"/>
    <col min="65" max="65" width="12.7109375" bestFit="1" customWidth="1"/>
    <col min="66" max="72" width="12.5703125" bestFit="1" customWidth="1"/>
    <col min="73" max="73" width="13.28515625" bestFit="1" customWidth="1"/>
    <col min="74" max="74" width="12.5703125" bestFit="1" customWidth="1"/>
    <col min="75" max="75" width="17.28515625" bestFit="1" customWidth="1"/>
    <col min="76" max="76" width="19.5703125" bestFit="1" customWidth="1"/>
    <col min="77" max="77" width="12.5703125" bestFit="1" customWidth="1"/>
    <col min="78" max="79" width="14.28515625" bestFit="1" customWidth="1"/>
    <col min="80" max="91" width="12.5703125" bestFit="1" customWidth="1"/>
    <col min="92" max="93" width="15.28515625" bestFit="1" customWidth="1"/>
    <col min="94" max="407" width="26.42578125" bestFit="1" customWidth="1"/>
    <col min="408" max="408" width="19.85546875" bestFit="1" customWidth="1"/>
    <col min="409" max="409" width="21.5703125" bestFit="1" customWidth="1"/>
    <col min="410" max="410" width="16.7109375" bestFit="1" customWidth="1"/>
    <col min="411" max="411" width="16.140625" bestFit="1" customWidth="1"/>
    <col min="412" max="412" width="24.7109375" bestFit="1" customWidth="1"/>
    <col min="413" max="413" width="28.5703125" bestFit="1" customWidth="1"/>
    <col min="414" max="414" width="30.85546875" bestFit="1" customWidth="1"/>
    <col min="415" max="415" width="29.42578125" bestFit="1" customWidth="1"/>
    <col min="416" max="416" width="31" bestFit="1" customWidth="1"/>
    <col min="417" max="417" width="29.7109375" bestFit="1" customWidth="1"/>
    <col min="418" max="418" width="30.42578125" bestFit="1" customWidth="1"/>
    <col min="419" max="419" width="28.28515625" bestFit="1" customWidth="1"/>
    <col min="420" max="420" width="26" bestFit="1" customWidth="1"/>
    <col min="421" max="421" width="19.85546875" bestFit="1" customWidth="1"/>
    <col min="422" max="827" width="26.42578125" bestFit="1" customWidth="1"/>
    <col min="828" max="828" width="19.85546875" bestFit="1" customWidth="1"/>
    <col min="829" max="829" width="21.5703125" bestFit="1" customWidth="1"/>
    <col min="830" max="830" width="16.7109375" bestFit="1" customWidth="1"/>
    <col min="831" max="831" width="16.140625" bestFit="1" customWidth="1"/>
    <col min="832" max="832" width="24.7109375" bestFit="1" customWidth="1"/>
    <col min="833" max="833" width="28.5703125" bestFit="1" customWidth="1"/>
    <col min="834" max="834" width="30.85546875" bestFit="1" customWidth="1"/>
    <col min="835" max="835" width="29.42578125" bestFit="1" customWidth="1"/>
    <col min="836" max="836" width="31" bestFit="1" customWidth="1"/>
    <col min="837" max="837" width="29.7109375" bestFit="1" customWidth="1"/>
    <col min="838" max="838" width="30.42578125" bestFit="1" customWidth="1"/>
    <col min="839" max="839" width="28.28515625" bestFit="1" customWidth="1"/>
    <col min="840" max="840" width="26" bestFit="1" customWidth="1"/>
    <col min="841" max="841" width="19.85546875" bestFit="1" customWidth="1"/>
    <col min="842" max="1247" width="26.42578125" bestFit="1" customWidth="1"/>
    <col min="1248" max="1248" width="19.85546875" bestFit="1" customWidth="1"/>
    <col min="1249" max="1249" width="21.5703125" bestFit="1" customWidth="1"/>
    <col min="1250" max="1250" width="16.7109375" bestFit="1" customWidth="1"/>
    <col min="1251" max="1251" width="16.140625" bestFit="1" customWidth="1"/>
    <col min="1252" max="1252" width="24.7109375" bestFit="1" customWidth="1"/>
    <col min="1253" max="1253" width="28.5703125" bestFit="1" customWidth="1"/>
    <col min="1254" max="1254" width="30.85546875" bestFit="1" customWidth="1"/>
    <col min="1255" max="1255" width="29.42578125" bestFit="1" customWidth="1"/>
    <col min="1256" max="1256" width="31" bestFit="1" customWidth="1"/>
    <col min="1257" max="1257" width="29.7109375" bestFit="1" customWidth="1"/>
    <col min="1258" max="1258" width="30.42578125" bestFit="1" customWidth="1"/>
    <col min="1259" max="1259" width="28.28515625" bestFit="1" customWidth="1"/>
    <col min="1260" max="1260" width="26" bestFit="1" customWidth="1"/>
    <col min="1261" max="1261" width="19.85546875" bestFit="1" customWidth="1"/>
    <col min="1262" max="1262" width="20.28515625" bestFit="1" customWidth="1"/>
    <col min="1263" max="1263" width="22" bestFit="1" customWidth="1"/>
    <col min="1264" max="1264" width="17.28515625" bestFit="1" customWidth="1"/>
    <col min="1265" max="1265" width="16.5703125" bestFit="1" customWidth="1"/>
    <col min="1266" max="1266" width="25.140625" bestFit="1" customWidth="1"/>
    <col min="1267" max="1267" width="29" bestFit="1" customWidth="1"/>
    <col min="1268" max="1268" width="31.28515625" bestFit="1" customWidth="1"/>
    <col min="1269" max="1269" width="30" bestFit="1" customWidth="1"/>
    <col min="1270" max="1270" width="31.42578125" bestFit="1" customWidth="1"/>
    <col min="1271" max="1271" width="30.140625" bestFit="1" customWidth="1"/>
    <col min="1272" max="1272" width="30.85546875" bestFit="1" customWidth="1"/>
    <col min="1273" max="1273" width="28.7109375" bestFit="1" customWidth="1"/>
    <col min="1274" max="1274" width="26.42578125" bestFit="1" customWidth="1"/>
    <col min="1275" max="1275" width="20.28515625" bestFit="1" customWidth="1"/>
  </cols>
  <sheetData>
    <row r="1" spans="1:11">
      <c r="I1" s="27" t="str">
        <f>Dashboard!$T$2</f>
        <v>Papua D</v>
      </c>
      <c r="J1" s="27"/>
      <c r="K1" s="27"/>
    </row>
    <row r="2" spans="1:11" ht="18">
      <c r="A2" s="18" t="s">
        <v>763</v>
      </c>
      <c r="I2" s="27"/>
      <c r="J2" s="27"/>
      <c r="K2" s="27"/>
    </row>
    <row r="3" spans="1:11">
      <c r="I3" s="27"/>
      <c r="J3" s="27"/>
      <c r="K3" s="27"/>
    </row>
    <row r="4" spans="1:11">
      <c r="A4" s="19"/>
      <c r="C4" s="25">
        <v>2020</v>
      </c>
      <c r="D4" s="25">
        <v>2021</v>
      </c>
      <c r="E4" s="25">
        <v>2022</v>
      </c>
      <c r="F4" s="25">
        <v>2022</v>
      </c>
      <c r="G4" s="25">
        <v>2022</v>
      </c>
      <c r="H4" s="25">
        <v>2022</v>
      </c>
      <c r="I4" s="25">
        <v>2022</v>
      </c>
      <c r="J4" s="25">
        <v>2022</v>
      </c>
      <c r="K4" s="25">
        <v>2022</v>
      </c>
    </row>
    <row r="5" spans="1:11">
      <c r="A5" s="20"/>
      <c r="E5" t="s">
        <v>751</v>
      </c>
      <c r="F5" t="s">
        <v>748</v>
      </c>
      <c r="G5" t="s">
        <v>750</v>
      </c>
      <c r="H5" t="s">
        <v>746</v>
      </c>
      <c r="I5" t="s">
        <v>747</v>
      </c>
      <c r="J5" t="s">
        <v>749</v>
      </c>
      <c r="K5" t="s">
        <v>745</v>
      </c>
    </row>
    <row r="6" spans="1:11">
      <c r="B6" s="9" t="s">
        <v>701</v>
      </c>
      <c r="C6" s="10">
        <v>23907618</v>
      </c>
      <c r="D6" s="10">
        <v>21599235</v>
      </c>
      <c r="E6" s="10">
        <v>3628183</v>
      </c>
      <c r="F6" s="10">
        <v>3317705</v>
      </c>
      <c r="G6" s="10">
        <v>4204619</v>
      </c>
      <c r="H6" s="10">
        <v>3213964</v>
      </c>
      <c r="I6" s="10">
        <v>3126203</v>
      </c>
      <c r="J6" s="10">
        <v>3492183</v>
      </c>
      <c r="K6" s="10">
        <v>3227140</v>
      </c>
    </row>
    <row r="7" spans="1:11">
      <c r="A7" s="17" t="str">
        <f t="shared" ref="A7:A21" si="0">MID(B7,8,1000)</f>
        <v>DBH PBB</v>
      </c>
      <c r="B7" s="9" t="s">
        <v>702</v>
      </c>
      <c r="C7" s="10">
        <v>32273312</v>
      </c>
      <c r="D7" s="10">
        <v>32770097</v>
      </c>
      <c r="E7" s="10">
        <v>7006210</v>
      </c>
      <c r="F7" s="10">
        <v>5649943</v>
      </c>
      <c r="G7" s="10">
        <v>5414076</v>
      </c>
      <c r="H7" s="10">
        <v>4992077</v>
      </c>
      <c r="I7" s="10">
        <v>5469757</v>
      </c>
      <c r="J7" s="10">
        <v>5790097</v>
      </c>
      <c r="K7" s="10">
        <v>4975963</v>
      </c>
    </row>
    <row r="8" spans="1:11">
      <c r="A8" s="17" t="str">
        <f t="shared" si="0"/>
        <v>DBH CHT</v>
      </c>
      <c r="B8" s="9" t="s">
        <v>762</v>
      </c>
      <c r="C8" s="10">
        <v>0</v>
      </c>
      <c r="D8" s="10">
        <v>0</v>
      </c>
      <c r="E8" s="10">
        <v>0</v>
      </c>
      <c r="F8" s="10">
        <v>0</v>
      </c>
      <c r="G8" s="10">
        <v>0</v>
      </c>
      <c r="H8" s="10">
        <v>0</v>
      </c>
      <c r="I8" s="10">
        <v>0</v>
      </c>
      <c r="J8" s="10">
        <v>0</v>
      </c>
      <c r="K8" s="10">
        <v>0</v>
      </c>
    </row>
    <row r="9" spans="1:11">
      <c r="A9" s="17" t="str">
        <f t="shared" si="0"/>
        <v>DBH SDA Migas</v>
      </c>
      <c r="B9" s="9" t="s">
        <v>703</v>
      </c>
      <c r="C9" s="10">
        <v>0</v>
      </c>
      <c r="D9" s="10">
        <v>0</v>
      </c>
      <c r="E9" s="10"/>
      <c r="F9" s="10"/>
      <c r="G9" s="10"/>
      <c r="H9" s="10"/>
      <c r="I9" s="10"/>
      <c r="J9" s="10"/>
      <c r="K9" s="10"/>
    </row>
    <row r="10" spans="1:11">
      <c r="A10" s="17" t="str">
        <f t="shared" si="0"/>
        <v>DBH SDA Minerba</v>
      </c>
      <c r="B10" s="9" t="s">
        <v>704</v>
      </c>
      <c r="C10" s="10">
        <v>164465395</v>
      </c>
      <c r="D10" s="10">
        <v>161119735</v>
      </c>
      <c r="E10" s="10">
        <v>51069230</v>
      </c>
      <c r="F10" s="10">
        <v>51218760</v>
      </c>
      <c r="G10" s="10">
        <v>51072676</v>
      </c>
      <c r="H10" s="10">
        <v>51069230</v>
      </c>
      <c r="I10" s="10">
        <v>51069230</v>
      </c>
      <c r="J10" s="10">
        <v>51078931</v>
      </c>
      <c r="K10" s="10">
        <v>51069230</v>
      </c>
    </row>
    <row r="11" spans="1:11">
      <c r="A11" s="17" t="str">
        <f t="shared" si="0"/>
        <v>DBH SDA Kehutanan</v>
      </c>
      <c r="B11" s="9" t="s">
        <v>705</v>
      </c>
      <c r="C11" s="10">
        <v>6432776</v>
      </c>
      <c r="D11" s="10">
        <v>5292077</v>
      </c>
      <c r="E11" s="10">
        <v>765343</v>
      </c>
      <c r="F11" s="10">
        <v>765358</v>
      </c>
      <c r="G11" s="10">
        <v>765354</v>
      </c>
      <c r="H11" s="10">
        <v>765343</v>
      </c>
      <c r="I11" s="10">
        <v>765343</v>
      </c>
      <c r="J11" s="10">
        <v>765359</v>
      </c>
      <c r="K11" s="10">
        <v>765343</v>
      </c>
    </row>
    <row r="12" spans="1:11">
      <c r="A12" s="17" t="str">
        <f t="shared" si="0"/>
        <v>DBH SDA Perikanan</v>
      </c>
      <c r="B12" s="9" t="s">
        <v>706</v>
      </c>
      <c r="C12" s="10">
        <v>9928527</v>
      </c>
      <c r="D12" s="10">
        <v>7898233</v>
      </c>
      <c r="E12" s="10">
        <v>1958311</v>
      </c>
      <c r="F12" s="10">
        <v>1958311</v>
      </c>
      <c r="G12" s="10">
        <v>1958311</v>
      </c>
      <c r="H12" s="10">
        <v>1958311</v>
      </c>
      <c r="I12" s="10">
        <v>1958311</v>
      </c>
      <c r="J12" s="10">
        <v>1958311</v>
      </c>
      <c r="K12" s="10">
        <v>1958311</v>
      </c>
    </row>
    <row r="13" spans="1:11">
      <c r="A13" s="17" t="str">
        <f t="shared" si="0"/>
        <v>DBH SDA Panas Bumi</v>
      </c>
      <c r="B13" s="9" t="s">
        <v>707</v>
      </c>
      <c r="C13" s="10">
        <v>0</v>
      </c>
      <c r="D13" s="10">
        <v>0</v>
      </c>
      <c r="E13" s="10"/>
      <c r="F13" s="10"/>
      <c r="G13" s="10"/>
      <c r="H13" s="10"/>
      <c r="I13" s="10"/>
      <c r="J13" s="10"/>
      <c r="K13" s="10"/>
    </row>
    <row r="14" spans="1:11">
      <c r="A14" s="17" t="str">
        <f t="shared" si="0"/>
        <v>DAU</v>
      </c>
      <c r="B14" s="9" t="s">
        <v>698</v>
      </c>
      <c r="C14" s="10">
        <v>4070589820</v>
      </c>
      <c r="D14" s="10">
        <v>4118519715</v>
      </c>
      <c r="E14" s="10">
        <v>447601680</v>
      </c>
      <c r="F14" s="10">
        <v>454617213</v>
      </c>
      <c r="G14" s="10">
        <v>629502649</v>
      </c>
      <c r="H14" s="10">
        <v>597590991</v>
      </c>
      <c r="I14" s="10">
        <v>560571126</v>
      </c>
      <c r="J14" s="10">
        <v>736247211</v>
      </c>
      <c r="K14" s="10">
        <v>561979012</v>
      </c>
    </row>
    <row r="15" spans="1:11">
      <c r="A15" s="17" t="str">
        <f t="shared" si="0"/>
        <v>DAK Fisik Reguler</v>
      </c>
      <c r="B15" s="9" t="s">
        <v>694</v>
      </c>
      <c r="C15" s="10">
        <v>429798985</v>
      </c>
      <c r="D15" s="10">
        <v>462425056</v>
      </c>
      <c r="E15" s="10">
        <v>120788668</v>
      </c>
      <c r="F15" s="10">
        <v>53471002</v>
      </c>
      <c r="G15" s="10">
        <v>49932470</v>
      </c>
      <c r="H15" s="10">
        <v>214346439</v>
      </c>
      <c r="I15" s="10">
        <v>135152631</v>
      </c>
      <c r="J15" s="10">
        <v>206046680</v>
      </c>
      <c r="K15" s="10">
        <v>79922769</v>
      </c>
    </row>
    <row r="16" spans="1:11">
      <c r="A16" s="17" t="str">
        <f t="shared" si="0"/>
        <v>DAK Fisik Penugasan</v>
      </c>
      <c r="B16" s="9" t="s">
        <v>695</v>
      </c>
      <c r="C16" s="10">
        <v>56014798</v>
      </c>
      <c r="D16" s="10">
        <v>228904909</v>
      </c>
      <c r="E16" s="10">
        <v>25070595</v>
      </c>
      <c r="F16" s="10">
        <v>23552537</v>
      </c>
      <c r="G16" s="10">
        <v>27031577</v>
      </c>
      <c r="H16" s="10">
        <v>23055119</v>
      </c>
      <c r="I16" s="10">
        <v>26864008</v>
      </c>
      <c r="J16" s="10">
        <v>21474652</v>
      </c>
      <c r="K16" s="10">
        <v>8469517</v>
      </c>
    </row>
    <row r="17" spans="1:11">
      <c r="A17" s="17" t="str">
        <f t="shared" si="0"/>
        <v>DAK Fisik Afirmasi</v>
      </c>
      <c r="B17" s="9" t="s">
        <v>696</v>
      </c>
      <c r="C17" s="10">
        <v>295183277</v>
      </c>
      <c r="D17" s="10">
        <v>0</v>
      </c>
      <c r="E17" s="10"/>
      <c r="F17" s="10"/>
      <c r="G17" s="10"/>
      <c r="H17" s="10"/>
      <c r="I17" s="10"/>
      <c r="J17" s="10"/>
      <c r="K17" s="10"/>
    </row>
    <row r="18" spans="1:11">
      <c r="A18" s="17" t="str">
        <f t="shared" si="0"/>
        <v>DAK Non Fisik</v>
      </c>
      <c r="B18" s="9" t="s">
        <v>697</v>
      </c>
      <c r="C18" s="10">
        <v>138506221</v>
      </c>
      <c r="D18" s="10">
        <v>169776907</v>
      </c>
      <c r="E18" s="10">
        <v>48715942</v>
      </c>
      <c r="F18" s="10">
        <v>62992760</v>
      </c>
      <c r="G18" s="10">
        <v>23154038</v>
      </c>
      <c r="H18" s="10">
        <v>70594601</v>
      </c>
      <c r="I18" s="10">
        <v>26865989</v>
      </c>
      <c r="J18" s="10">
        <v>28598705</v>
      </c>
      <c r="K18" s="10">
        <v>38869612</v>
      </c>
    </row>
    <row r="19" spans="1:11">
      <c r="A19" s="17" t="str">
        <f t="shared" si="0"/>
        <v>DID</v>
      </c>
      <c r="B19" s="9" t="s">
        <v>699</v>
      </c>
      <c r="C19" s="10">
        <v>12987347</v>
      </c>
      <c r="D19" s="10">
        <v>40911361</v>
      </c>
      <c r="E19" s="10">
        <v>1186863</v>
      </c>
      <c r="F19" s="10">
        <v>3320485</v>
      </c>
      <c r="G19" s="10">
        <v>0</v>
      </c>
      <c r="H19" s="10">
        <v>0</v>
      </c>
      <c r="I19" s="10">
        <v>0</v>
      </c>
      <c r="J19" s="10">
        <v>0</v>
      </c>
      <c r="K19" s="10"/>
    </row>
    <row r="20" spans="1:11">
      <c r="A20" s="22" t="str">
        <f t="shared" si="0"/>
        <v>Dana Desa</v>
      </c>
      <c r="B20" s="23" t="s">
        <v>700</v>
      </c>
      <c r="C20" s="24">
        <v>1374801011</v>
      </c>
      <c r="D20" s="24">
        <v>1393737292</v>
      </c>
      <c r="E20" s="24">
        <v>71670323</v>
      </c>
      <c r="F20" s="24">
        <v>94115790</v>
      </c>
      <c r="G20" s="24">
        <v>104172965</v>
      </c>
      <c r="H20" s="24">
        <v>333997270</v>
      </c>
      <c r="I20" s="24">
        <v>206758951</v>
      </c>
      <c r="J20" s="24">
        <v>179806592</v>
      </c>
      <c r="K20" s="24">
        <v>222973148</v>
      </c>
    </row>
    <row r="21" spans="1:11">
      <c r="A21" s="21" t="str">
        <f t="shared" si="0"/>
        <v/>
      </c>
    </row>
  </sheetData>
  <mergeCells count="1">
    <mergeCell ref="I1:K3"/>
  </mergeCells>
  <pageMargins left="0.7" right="0.7" top="0.75" bottom="0.75" header="0.3" footer="0.3"/>
  <pageSetup paperSize="9" scale="94" fitToHeight="0" orientation="landscape"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T2:AA220"/>
  <sheetViews>
    <sheetView showGridLines="0" view="pageBreakPreview" zoomScale="60" zoomScaleNormal="100" workbookViewId="0">
      <selection activeCell="S330" sqref="S330"/>
    </sheetView>
  </sheetViews>
  <sheetFormatPr defaultRowHeight="15"/>
  <sheetData>
    <row r="2" spans="20:27" ht="15" customHeight="1">
      <c r="T2" s="28" t="str">
        <f>Pengangguran!$L$4</f>
        <v>Papua D</v>
      </c>
      <c r="U2" s="28"/>
      <c r="V2" s="28"/>
      <c r="W2" s="28"/>
      <c r="X2" s="28"/>
      <c r="Y2" s="28"/>
      <c r="Z2" s="28"/>
      <c r="AA2" s="28"/>
    </row>
    <row r="3" spans="20:27" ht="15" customHeight="1">
      <c r="T3" s="28"/>
      <c r="U3" s="28"/>
      <c r="V3" s="28"/>
      <c r="W3" s="28"/>
      <c r="X3" s="28"/>
      <c r="Y3" s="28"/>
      <c r="Z3" s="28"/>
      <c r="AA3" s="28"/>
    </row>
    <row r="4" spans="20:27" ht="15" customHeight="1">
      <c r="T4" s="28"/>
      <c r="U4" s="28"/>
      <c r="V4" s="28"/>
      <c r="W4" s="28"/>
      <c r="X4" s="28"/>
      <c r="Y4" s="28"/>
      <c r="Z4" s="28"/>
      <c r="AA4" s="28"/>
    </row>
    <row r="5" spans="20:27">
      <c r="T5" s="28"/>
      <c r="U5" s="28"/>
      <c r="V5" s="28"/>
      <c r="W5" s="28"/>
      <c r="X5" s="28"/>
      <c r="Y5" s="28"/>
      <c r="Z5" s="28"/>
      <c r="AA5" s="28"/>
    </row>
    <row r="110" spans="20:27" ht="15" customHeight="1">
      <c r="T110" s="28" t="str">
        <f>$T$2</f>
        <v>Papua D</v>
      </c>
      <c r="U110" s="28"/>
      <c r="V110" s="28"/>
      <c r="W110" s="28"/>
      <c r="X110" s="28"/>
      <c r="Y110" s="28"/>
      <c r="Z110" s="28"/>
      <c r="AA110" s="28"/>
    </row>
    <row r="111" spans="20:27" ht="15" customHeight="1">
      <c r="T111" s="28"/>
      <c r="U111" s="28"/>
      <c r="V111" s="28"/>
      <c r="W111" s="28"/>
      <c r="X111" s="28"/>
      <c r="Y111" s="28"/>
      <c r="Z111" s="28"/>
      <c r="AA111" s="28"/>
    </row>
    <row r="112" spans="20:27" ht="15" customHeight="1">
      <c r="T112" s="28"/>
      <c r="U112" s="28"/>
      <c r="V112" s="28"/>
      <c r="W112" s="28"/>
      <c r="X112" s="28"/>
      <c r="Y112" s="28"/>
      <c r="Z112" s="28"/>
      <c r="AA112" s="28"/>
    </row>
    <row r="113" spans="20:27" ht="15" customHeight="1">
      <c r="T113" s="28"/>
      <c r="U113" s="28"/>
      <c r="V113" s="28"/>
      <c r="W113" s="28"/>
      <c r="X113" s="28"/>
      <c r="Y113" s="28"/>
      <c r="Z113" s="28"/>
      <c r="AA113" s="28"/>
    </row>
    <row r="217" spans="20:27">
      <c r="T217" s="28" t="str">
        <f>$T$2</f>
        <v>Papua D</v>
      </c>
      <c r="U217" s="28"/>
      <c r="V217" s="28"/>
      <c r="W217" s="28"/>
      <c r="X217" s="28"/>
      <c r="Y217" s="28"/>
      <c r="Z217" s="28"/>
      <c r="AA217" s="28"/>
    </row>
    <row r="218" spans="20:27">
      <c r="T218" s="28"/>
      <c r="U218" s="28"/>
      <c r="V218" s="28"/>
      <c r="W218" s="28"/>
      <c r="X218" s="28"/>
      <c r="Y218" s="28"/>
      <c r="Z218" s="28"/>
      <c r="AA218" s="28"/>
    </row>
    <row r="219" spans="20:27">
      <c r="T219" s="28"/>
      <c r="U219" s="28"/>
      <c r="V219" s="28"/>
      <c r="W219" s="28"/>
      <c r="X219" s="28"/>
      <c r="Y219" s="28"/>
      <c r="Z219" s="28"/>
      <c r="AA219" s="28"/>
    </row>
    <row r="220" spans="20:27">
      <c r="T220" s="28"/>
      <c r="U220" s="28"/>
      <c r="V220" s="28"/>
      <c r="W220" s="28"/>
      <c r="X220" s="28"/>
      <c r="Y220" s="28"/>
      <c r="Z220" s="28"/>
      <c r="AA220" s="28"/>
    </row>
  </sheetData>
  <mergeCells count="3">
    <mergeCell ref="T2:AA5"/>
    <mergeCell ref="T110:AA113"/>
    <mergeCell ref="T217:AA220"/>
  </mergeCells>
  <printOptions horizontalCentered="1" verticalCentered="1"/>
  <pageMargins left="0.25" right="0.25" top="0.75" bottom="0.75" header="0.3" footer="0.3"/>
  <pageSetup paperSize="9" scale="45" fitToHeight="0" orientation="portrait" r:id="rId1"/>
  <rowBreaks count="2" manualBreakCount="2">
    <brk id="108" min="4" max="26" man="1"/>
    <brk id="215" min="4" max="26" man="1"/>
  </rowBreaks>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vt:i4>
      </vt:variant>
    </vt:vector>
  </HeadingPairs>
  <TitlesOfParts>
    <vt:vector size="17" baseType="lpstr">
      <vt:lpstr>Sheet1</vt:lpstr>
      <vt:lpstr>Papua</vt:lpstr>
      <vt:lpstr>DAK_Fisik_Reg</vt:lpstr>
      <vt:lpstr>DAK_Fisik_Pengsn</vt:lpstr>
      <vt:lpstr>DAK_Fisik_Afirm</vt:lpstr>
      <vt:lpstr>DAK_Non_Fisik</vt:lpstr>
      <vt:lpstr>DAU</vt:lpstr>
      <vt:lpstr>DID</vt:lpstr>
      <vt:lpstr>Dana_Desa</vt:lpstr>
      <vt:lpstr>DBH</vt:lpstr>
      <vt:lpstr>IPM</vt:lpstr>
      <vt:lpstr>Pengangguran</vt:lpstr>
      <vt:lpstr>Kemiskinan</vt:lpstr>
      <vt:lpstr>Pendidikan</vt:lpstr>
      <vt:lpstr>Sheet2</vt:lpstr>
      <vt:lpstr>Dashboard</vt:lpstr>
      <vt:lpstr>Dashboard!Print_Area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hot2</dc:creator>
  <cp:lastModifiedBy>Dell</cp:lastModifiedBy>
  <cp:lastPrinted>2022-08-21T13:05:06Z</cp:lastPrinted>
  <dcterms:created xsi:type="dcterms:W3CDTF">2022-07-06T01:20:31Z</dcterms:created>
  <dcterms:modified xsi:type="dcterms:W3CDTF">2022-09-01T03:03:14Z</dcterms:modified>
</cp:coreProperties>
</file>