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0.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mc:AlternateContent xmlns:mc="http://schemas.openxmlformats.org/markup-compatibility/2006">
    <mc:Choice Requires="x15">
      <x15ac:absPath xmlns:x15ac="http://schemas.microsoft.com/office/spreadsheetml/2010/11/ac" url="D:\Jobs\2022_tasks\Dashboard_Dapil\Database-dapil-file-ok-done-parsial\"/>
    </mc:Choice>
  </mc:AlternateContent>
  <xr:revisionPtr revIDLastSave="0" documentId="13_ncr:1_{F10C64FD-1B3C-472E-BFD6-61445A047DC5}" xr6:coauthVersionLast="46" xr6:coauthVersionMax="46" xr10:uidLastSave="{00000000-0000-0000-0000-000000000000}"/>
  <bookViews>
    <workbookView xWindow="-120" yWindow="-120" windowWidth="20730" windowHeight="11160" tabRatio="599" firstSheet="10" activeTab="15" xr2:uid="{00000000-000D-0000-FFFF-FFFF00000000}"/>
  </bookViews>
  <sheets>
    <sheet name="Sheet1" sheetId="1" r:id="rId1"/>
    <sheet name="Sumut"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definedNames>
    <definedName name="_xlnm._FilterDatabase" localSheetId="1" hidden="1">Sumut!$A$1:$AA$694</definedName>
    <definedName name="_xlnm.Print_Area" localSheetId="15">Dashboard!$E$1:$AA$328</definedName>
    <definedName name="Slicer_Bidang">#N/A</definedName>
    <definedName name="Slicer_Daerah_Pemilihan">#N/A</definedName>
    <definedName name="Slicer_Tahun">#N/A</definedName>
  </definedNames>
  <calcPr calcId="181029"/>
  <pivotCaches>
    <pivotCache cacheId="91"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 i="20" l="1"/>
  <c r="A21" i="20"/>
  <c r="A20" i="20"/>
  <c r="A19" i="20"/>
  <c r="A18" i="20"/>
  <c r="A17" i="20"/>
  <c r="A16" i="20"/>
  <c r="A15" i="20"/>
  <c r="A14" i="20"/>
  <c r="A13" i="20"/>
  <c r="A12" i="20"/>
  <c r="A11" i="20"/>
  <c r="A10" i="20"/>
  <c r="A9" i="20"/>
  <c r="A8" i="20"/>
  <c r="A7" i="20"/>
  <c r="A6" i="20"/>
  <c r="V2" i="19"/>
  <c r="N2" i="19"/>
  <c r="F2" i="19"/>
  <c r="AA2" i="19"/>
  <c r="S2" i="19"/>
  <c r="K2" i="19"/>
  <c r="C2" i="19"/>
  <c r="Z2" i="19"/>
  <c r="R2" i="19"/>
  <c r="J2" i="19"/>
  <c r="B2" i="19"/>
  <c r="W2" i="19"/>
  <c r="O2" i="19"/>
  <c r="G2" i="19"/>
  <c r="H2" i="18"/>
  <c r="G2" i="18"/>
  <c r="B2" i="18"/>
  <c r="C2" i="18"/>
  <c r="M2" i="12"/>
  <c r="L2" i="12"/>
  <c r="T2" i="8" l="1"/>
  <c r="T110" i="8" s="1"/>
  <c r="L1" i="15"/>
  <c r="AB1" i="12"/>
  <c r="AA1" i="12"/>
  <c r="W1" i="12"/>
  <c r="V1" i="12"/>
  <c r="R1" i="12"/>
  <c r="Q1" i="12"/>
  <c r="R2" i="12"/>
  <c r="V2" i="12"/>
  <c r="W2" i="12"/>
  <c r="AA2" i="12"/>
  <c r="AB2" i="12"/>
  <c r="Q2" i="12"/>
  <c r="T217" i="8" l="1"/>
  <c r="M1" i="12"/>
  <c r="L1" i="12"/>
  <c r="C1" i="12"/>
  <c r="B1" i="12"/>
  <c r="B2" i="12"/>
  <c r="C2" i="12"/>
</calcChain>
</file>

<file path=xl/sharedStrings.xml><?xml version="1.0" encoding="utf-8"?>
<sst xmlns="http://schemas.openxmlformats.org/spreadsheetml/2006/main" count="6077" uniqueCount="775">
  <si>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</si>
  <si>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</si>
  <si>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</si>
  <si>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</si>
  <si>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</si>
  <si>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</si>
  <si>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</si>
  <si>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</si>
  <si>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</si>
  <si>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</si>
  <si>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</si>
  <si>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</si>
  <si>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</si>
  <si>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</si>
  <si>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</si>
  <si>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</si>
  <si>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</si>
  <si>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</si>
  <si>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</si>
  <si>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</si>
  <si>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</si>
  <si>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</si>
  <si>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</si>
  <si>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</si>
  <si>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</si>
  <si>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</si>
  <si>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</si>
  <si>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</si>
  <si>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</si>
  <si>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</si>
  <si>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</si>
  <si>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</si>
  <si>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</si>
  <si>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</si>
  <si>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</si>
  <si>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</si>
  <si>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</si>
  <si>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</si>
  <si>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</si>
  <si>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</si>
  <si>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</si>
  <si>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</si>
  <si>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</si>
  <si>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</si>
  <si>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</si>
  <si>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</si>
  <si>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</si>
  <si>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</si>
  <si>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</si>
  <si>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</si>
  <si>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</si>
  <si>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</si>
  <si>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</si>
  <si>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</si>
  <si>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</si>
  <si>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</si>
  <si>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</si>
  <si>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</si>
  <si>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</si>
  <si>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</si>
  <si>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</si>
  <si>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</si>
  <si>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</si>
  <si>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</si>
  <si>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</si>
  <si>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</si>
  <si>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</si>
  <si>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</si>
  <si>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</si>
  <si>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</si>
  <si>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</si>
  <si>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</si>
  <si>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</si>
  <si>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</si>
  <si>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</si>
  <si>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</si>
  <si>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</si>
  <si>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</si>
  <si>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</si>
  <si>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</si>
  <si>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</si>
  <si>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</si>
  <si>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</si>
  <si>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</si>
  <si>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</si>
  <si>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</si>
  <si>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</si>
  <si>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</si>
  <si>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</si>
  <si>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</si>
  <si>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</si>
  <si>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</si>
  <si>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</si>
  <si>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</si>
  <si>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</si>
  <si>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</si>
  <si>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</si>
  <si>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</si>
  <si>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</si>
  <si>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</si>
  <si>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</si>
  <si>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</si>
  <si>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</si>
  <si>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</si>
  <si>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</si>
  <si>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</si>
  <si>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</si>
  <si>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</si>
  <si>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</si>
  <si>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</si>
  <si>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</si>
  <si>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</si>
  <si>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</si>
  <si>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</si>
  <si>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</si>
  <si>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</si>
  <si>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</si>
  <si>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</si>
  <si>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</si>
  <si>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</si>
  <si>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</si>
  <si>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</si>
  <si>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</si>
  <si>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</si>
  <si>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</si>
  <si>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</si>
  <si>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</si>
  <si>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</si>
  <si>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</si>
  <si>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</si>
  <si>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</si>
  <si>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</si>
  <si>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</si>
  <si>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</si>
  <si>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</si>
  <si>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</si>
  <si>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</si>
  <si>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</si>
  <si>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</si>
  <si>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</si>
  <si>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</si>
  <si>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</si>
  <si>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</si>
  <si>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</si>
  <si>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</si>
  <si>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</si>
  <si>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</si>
  <si>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</si>
  <si>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</si>
  <si>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</si>
  <si>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</si>
  <si>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</si>
  <si>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</si>
  <si>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</si>
  <si>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</si>
  <si>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</si>
  <si>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</si>
  <si>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</si>
  <si>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</si>
  <si>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</si>
  <si>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</si>
  <si>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</si>
  <si>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</si>
  <si>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</si>
  <si>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</si>
  <si>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</si>
  <si>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</si>
  <si>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</si>
  <si>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</si>
  <si>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</si>
  <si>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</si>
  <si>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</si>
  <si>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</si>
  <si>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</si>
  <si>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</si>
  <si>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</si>
  <si>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</si>
  <si>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</si>
  <si>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</si>
  <si>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</si>
  <si>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</si>
  <si>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</si>
  <si>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</si>
  <si>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</si>
  <si>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</si>
  <si>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</si>
  <si>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</si>
  <si>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</si>
  <si>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</si>
  <si>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</si>
  <si>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</si>
  <si>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</si>
  <si>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</si>
  <si>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</si>
  <si>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</si>
  <si>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</si>
  <si>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</si>
  <si>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</si>
  <si>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</si>
  <si>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</si>
  <si>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</si>
  <si>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</si>
  <si>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</si>
  <si>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</si>
  <si>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</si>
  <si>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</si>
  <si>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</si>
  <si>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</si>
  <si>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</si>
  <si>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</si>
  <si>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</si>
  <si>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</si>
  <si>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</si>
  <si>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</si>
  <si>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</si>
  <si>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</si>
  <si>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</si>
  <si>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</si>
  <si>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</si>
  <si>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</si>
  <si>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</si>
  <si>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</si>
  <si>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</si>
  <si>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</si>
  <si>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</si>
  <si>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</si>
  <si>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</si>
  <si>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</si>
  <si>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</si>
  <si>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</si>
  <si>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</si>
  <si>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</si>
  <si>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</si>
  <si>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</si>
  <si>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</si>
  <si>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</si>
  <si>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</si>
  <si>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</si>
  <si>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</si>
  <si>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</si>
  <si>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</si>
  <si>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</si>
  <si>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</si>
  <si>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</si>
  <si>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</si>
  <si>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</si>
  <si>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</si>
  <si>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</si>
  <si>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</si>
  <si>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</si>
  <si>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</si>
  <si>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</si>
  <si>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</si>
  <si>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</si>
  <si>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</si>
  <si>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</si>
  <si>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</si>
  <si>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</si>
  <si>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</si>
  <si>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</si>
  <si>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</si>
  <si>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</si>
  <si>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</si>
  <si>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</si>
  <si>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</si>
  <si>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</si>
  <si>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</si>
  <si>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</si>
  <si>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</si>
  <si>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</si>
  <si>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</si>
  <si>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</si>
  <si>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</si>
  <si>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</si>
  <si>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</si>
  <si>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</si>
  <si>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</si>
  <si>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</si>
  <si>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</si>
  <si>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</si>
  <si>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</si>
  <si>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</si>
  <si>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</si>
  <si>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</si>
  <si>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</si>
  <si>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</si>
  <si>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</si>
  <si>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</si>
  <si>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</si>
  <si>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</si>
  <si>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</si>
  <si>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</si>
  <si>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</si>
  <si>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</si>
  <si>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</si>
  <si>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</si>
  <si>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</si>
  <si>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</si>
  <si>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</si>
  <si>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</si>
  <si>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</si>
  <si>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</si>
  <si>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</si>
  <si>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</si>
  <si>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</si>
  <si>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</si>
  <si>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</si>
  <si>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</si>
  <si>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</si>
  <si>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</si>
  <si>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</si>
  <si>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</si>
  <si>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</si>
  <si>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</si>
  <si>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</si>
  <si>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</si>
  <si>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</si>
  <si>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</si>
  <si>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</si>
  <si>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</si>
  <si>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</si>
  <si>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</si>
  <si>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</si>
  <si>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</si>
  <si>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</si>
  <si>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</si>
  <si>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</si>
  <si>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</si>
  <si>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</si>
  <si>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</si>
  <si>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</si>
  <si>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</si>
  <si>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</si>
  <si>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</si>
  <si>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</si>
  <si>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</si>
  <si>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</si>
  <si>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</si>
  <si>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</si>
  <si>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</si>
  <si>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</si>
  <si>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</si>
  <si>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</si>
  <si>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</si>
  <si>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</si>
  <si>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</si>
  <si>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</si>
  <si>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</si>
  <si>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</si>
  <si>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</si>
  <si>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</si>
  <si>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</si>
  <si>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</si>
  <si>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</si>
  <si>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</si>
  <si>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</si>
  <si>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</si>
  <si>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</si>
  <si>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</si>
  <si>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</si>
  <si>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</si>
  <si>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</si>
  <si>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</si>
  <si>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</si>
  <si>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</si>
  <si>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</si>
  <si>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</si>
  <si>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</si>
  <si>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</si>
  <si>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</si>
  <si>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</si>
  <si>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</si>
  <si>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</si>
  <si>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</si>
  <si>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</si>
  <si>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</si>
  <si>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</si>
  <si>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</si>
  <si>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</si>
  <si>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</si>
  <si>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</si>
  <si>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</si>
  <si>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</si>
  <si>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</si>
  <si>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</si>
  <si>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</si>
  <si>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</si>
  <si>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</si>
  <si>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</si>
  <si>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</si>
  <si>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</si>
  <si>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</si>
  <si>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</si>
  <si>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</si>
  <si>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</si>
  <si>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</si>
  <si>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</si>
  <si>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</si>
  <si>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</si>
  <si>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</si>
  <si>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</si>
  <si>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</si>
  <si>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</si>
  <si>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</si>
  <si>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</si>
  <si>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</si>
  <si>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</si>
  <si>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</si>
  <si>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</si>
  <si>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</si>
  <si>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</si>
  <si>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</si>
  <si>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</si>
  <si>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</si>
  <si>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</si>
  <si>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</si>
  <si>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</si>
  <si>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</si>
  <si>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</si>
  <si>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</si>
  <si>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</si>
  <si>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</si>
  <si>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</si>
  <si>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</si>
  <si>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</si>
  <si>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</si>
  <si>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</si>
  <si>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</si>
  <si>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</si>
  <si>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</si>
  <si>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</si>
  <si>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</si>
  <si>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</si>
  <si>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</si>
  <si>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</si>
  <si>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</si>
  <si>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</si>
  <si>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</si>
  <si>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</si>
  <si>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</si>
  <si>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</si>
  <si>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</si>
  <si>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</si>
  <si>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</si>
  <si>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</si>
  <si>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</si>
  <si>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</si>
  <si>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</si>
  <si>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</si>
  <si>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</si>
  <si>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</si>
  <si>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</si>
  <si>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</si>
  <si>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</si>
  <si>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</si>
  <si>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</si>
  <si>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</si>
  <si>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</si>
  <si>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</si>
  <si>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</si>
  <si>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</si>
  <si>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</si>
  <si>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</si>
  <si>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</si>
  <si>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</si>
  <si>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</si>
  <si>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</si>
  <si>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</si>
  <si>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</si>
  <si>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</si>
  <si>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</si>
  <si>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</si>
  <si>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</si>
  <si>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</si>
  <si>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</si>
  <si>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</si>
  <si>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</si>
  <si>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</si>
  <si>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</si>
  <si>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</si>
  <si>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</si>
  <si>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</si>
  <si>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</si>
  <si>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</si>
  <si>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</si>
  <si>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</si>
  <si>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</si>
  <si>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</si>
  <si>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</si>
  <si>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</si>
  <si>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</si>
  <si>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</si>
  <si>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</si>
  <si>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</si>
  <si>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</si>
  <si>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</si>
  <si>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</si>
  <si>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</si>
  <si>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</si>
  <si>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</si>
  <si>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</si>
  <si>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</si>
  <si>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</si>
  <si>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</si>
  <si>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</si>
  <si>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</si>
  <si>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</si>
  <si>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</si>
  <si>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</si>
  <si>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</si>
  <si>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</si>
  <si>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</si>
  <si>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</si>
  <si>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</si>
  <si>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</si>
  <si>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</si>
  <si>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</si>
  <si>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</si>
  <si>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</si>
  <si>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</si>
  <si>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</si>
  <si>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</si>
  <si>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</si>
  <si>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</si>
  <si>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</si>
  <si>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</si>
  <si>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</si>
  <si>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</si>
  <si>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</si>
  <si>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</si>
  <si>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</si>
  <si>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</si>
  <si>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</si>
  <si>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</si>
  <si>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</si>
  <si>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</si>
  <si>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</si>
  <si>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</si>
  <si>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</si>
  <si>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</si>
  <si>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</si>
  <si>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</si>
  <si>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</si>
  <si>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</si>
  <si>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</si>
  <si>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</si>
  <si>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</si>
  <si>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</si>
  <si>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</si>
  <si>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</si>
  <si>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</si>
  <si>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</si>
  <si>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</si>
  <si>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</si>
  <si>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</si>
  <si>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</si>
  <si>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</si>
  <si>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</si>
  <si>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</si>
  <si>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</si>
  <si>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</si>
  <si>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</si>
  <si>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</si>
  <si>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</si>
  <si>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</si>
  <si>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</si>
  <si>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</si>
  <si>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</si>
  <si>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</si>
  <si>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</si>
  <si>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</si>
  <si>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</si>
  <si>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</si>
  <si>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</si>
  <si>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</si>
  <si>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</si>
  <si>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</si>
  <si>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</si>
  <si>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</si>
  <si>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</si>
  <si>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</si>
  <si>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</si>
  <si>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</si>
  <si>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</si>
  <si>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</si>
  <si>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</si>
  <si>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</si>
  <si>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</si>
  <si>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</si>
  <si>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</si>
  <si>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</si>
  <si>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</si>
  <si>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</si>
  <si>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</si>
  <si>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</si>
  <si>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</si>
  <si>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</si>
  <si>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</si>
  <si>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</si>
  <si>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</si>
  <si>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</si>
  <si>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</si>
  <si>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</si>
  <si>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</si>
  <si>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</si>
  <si>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</si>
  <si>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</si>
  <si>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</si>
  <si>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</si>
  <si>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</si>
  <si>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</si>
  <si>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</si>
  <si>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</si>
  <si>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</si>
  <si>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</si>
  <si>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</si>
  <si>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</si>
  <si>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</si>
  <si>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</si>
  <si>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</si>
  <si>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</si>
  <si>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</si>
  <si>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</si>
  <si>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</si>
  <si>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</si>
  <si>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</si>
  <si>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</si>
  <si>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</si>
  <si>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</si>
  <si>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</si>
  <si>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</si>
  <si>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</si>
  <si>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</si>
  <si>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</si>
  <si>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</si>
  <si>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</si>
  <si>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</si>
  <si>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</si>
  <si>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</si>
  <si>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</si>
  <si>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</si>
  <si>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</si>
  <si>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</si>
  <si>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</si>
  <si>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</si>
  <si>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</si>
  <si>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</si>
  <si>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</si>
  <si>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</si>
  <si>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</si>
  <si>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</si>
  <si>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</si>
  <si>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</si>
  <si>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</si>
  <si>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</si>
  <si>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</si>
  <si>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</si>
  <si>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</si>
  <si>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</si>
  <si>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</si>
  <si>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</si>
  <si>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</si>
  <si>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</si>
  <si>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</si>
  <si>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</si>
  <si>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</si>
  <si>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</si>
  <si>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</si>
  <si>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</si>
  <si>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</si>
  <si>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</si>
  <si>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</si>
  <si>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</si>
  <si>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</si>
  <si>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</si>
  <si>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</si>
  <si>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</si>
  <si>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</si>
  <si>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</si>
  <si>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</si>
  <si>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</si>
  <si>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</si>
  <si>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</si>
  <si>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</si>
  <si>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</si>
  <si>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</si>
  <si>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</si>
  <si>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</si>
  <si>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</si>
  <si>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</si>
  <si>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</si>
  <si>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</si>
  <si>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</si>
  <si>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</si>
  <si>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</si>
  <si>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</si>
  <si>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</si>
  <si>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</si>
  <si>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</si>
  <si>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</si>
  <si>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</si>
  <si>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</si>
  <si>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</si>
  <si>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</si>
  <si>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</si>
  <si>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</si>
  <si>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</si>
  <si>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</si>
  <si>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</si>
  <si>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</si>
  <si>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</si>
  <si>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</si>
  <si>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</si>
  <si>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</si>
  <si>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</si>
  <si>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</si>
  <si>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</si>
  <si>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</si>
  <si>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</si>
  <si>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</si>
  <si>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Sum of Jml. Pend. Miskin (juta jiwa)</t>
  </si>
  <si>
    <t>APK PAUD</t>
  </si>
  <si>
    <t>APK SD</t>
  </si>
  <si>
    <t>APK SMP</t>
  </si>
  <si>
    <t>APK SMA</t>
  </si>
  <si>
    <t>Asahan</t>
  </si>
  <si>
    <t>Dairi</t>
  </si>
  <si>
    <t>Deli Serdang</t>
  </si>
  <si>
    <t>Karo</t>
  </si>
  <si>
    <t>Labuhanbatu</t>
  </si>
  <si>
    <t>Langkat</t>
  </si>
  <si>
    <t>Mandailing Natal</t>
  </si>
  <si>
    <t>Nias</t>
  </si>
  <si>
    <t>Simalungun</t>
  </si>
  <si>
    <t>Tapanuli Selatan</t>
  </si>
  <si>
    <t>Tapanuli Tengah</t>
  </si>
  <si>
    <t>Tapanuli Utara</t>
  </si>
  <si>
    <t>Toba Samosir</t>
  </si>
  <si>
    <t>Pakpak Bharat</t>
  </si>
  <si>
    <t>Nias Selatan</t>
  </si>
  <si>
    <t>Humbang Hasundutan</t>
  </si>
  <si>
    <t>Serdang Bedagai</t>
  </si>
  <si>
    <t>Samosir</t>
  </si>
  <si>
    <t>Batu Bara</t>
  </si>
  <si>
    <t>Padang Lawas</t>
  </si>
  <si>
    <t>Padang Lawas Utara</t>
  </si>
  <si>
    <t>Labuhanbatu Selatan</t>
  </si>
  <si>
    <t>Labuhanbatu Utara</t>
  </si>
  <si>
    <t>Nias Utara</t>
  </si>
  <si>
    <t>Nias Barat</t>
  </si>
  <si>
    <t>Sumatera Utara III</t>
  </si>
  <si>
    <t>Sumatera Utara I</t>
  </si>
  <si>
    <t>Sumatera Utara II</t>
  </si>
  <si>
    <t>-</t>
  </si>
  <si>
    <t>DBH CHT</t>
  </si>
  <si>
    <t>APM SD</t>
  </si>
  <si>
    <t>APM SMP</t>
  </si>
  <si>
    <t>APM SMA</t>
  </si>
  <si>
    <t>Sum of DBH CHT</t>
  </si>
  <si>
    <t>AHH (tahun)</t>
  </si>
  <si>
    <t>AHH (thn)</t>
  </si>
  <si>
    <t>Sum of AHH (thn)</t>
  </si>
  <si>
    <t>Rata-rata Jumlah Penduduk Miskin</t>
  </si>
  <si>
    <t>Rata-rata % Penduduk Miskin</t>
  </si>
  <si>
    <t>Count of Jml. Pend. Miskin (juta jiwa)</t>
  </si>
  <si>
    <t>Sum of % Pend. Miskin</t>
  </si>
  <si>
    <t>Average of APK PAUD</t>
  </si>
  <si>
    <t>Average of APK SD</t>
  </si>
  <si>
    <t>Average of APK SMP</t>
  </si>
  <si>
    <t>Average of APK SMA</t>
  </si>
  <si>
    <t>Average of APM SD</t>
  </si>
  <si>
    <t>Average of APM SMP</t>
  </si>
  <si>
    <t>Average of APM SMA</t>
  </si>
  <si>
    <t xml:space="preserve">  </t>
  </si>
  <si>
    <t>Transfer Ke Daerah dan Dana Desa Daerah Pemilihan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</si>
</sst>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8"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sz val="9"/>
      <name val="Arial Nova"/>
      <family val="2"/>
    </font>
    <font>
      <b/>
      <sz val="14"/>
      <color theme="1"/>
      <name val="Bahnschrift SemiBold SemiConden"/>
      <family val="2"/>
    </font>
    <font>
      <b/>
      <sz val="26"/>
      <color theme="1"/>
      <name val="Bahnschrift SemiBold SemiConden"/>
      <family val="2"/>
    </font>
  </fonts>
  <fills count="3">
    <fill>
      <patternFill patternType="none"/>
    </fill>
    <fill>
      <patternFill patternType="gray125"/>
    </fill>
    <fill>
      <patternFill patternType="solid">
        <fgColor theme="4" tint="-0.249977111117893"/>
        <bgColor indexed="64"/>
      </patternFill>
    </fill>
  </fills>
  <borders count="6">
    <border>
      <left/>
      <right/>
      <top/>
      <bottom/>
      <diagonal/>
    </border>
    <border>
      <left/>
      <right/>
      <top style="thin">
        <color theme="7"/>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32">
    <xf numFmtId="0" fontId="0" fillId="0" borderId="0" xfId="0"/>
    <xf numFmtId="0" fontId="2" fillId="0" borderId="0" xfId="0" applyFont="1"/>
    <xf numFmtId="165" fontId="2" fillId="0" borderId="0" xfId="1" applyNumberFormat="1" applyFont="1"/>
    <xf numFmtId="165"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43" fontId="2" fillId="0" borderId="0" xfId="1" applyFont="1" applyAlignment="1">
      <alignment horizontal="center"/>
    </xf>
    <xf numFmtId="43" fontId="2" fillId="0" borderId="0" xfId="1" applyFont="1"/>
    <xf numFmtId="0" fontId="0" fillId="0" borderId="0" xfId="0" pivotButton="1"/>
    <xf numFmtId="0" fontId="0" fillId="0" borderId="0" xfId="0" applyAlignment="1">
      <alignment horizontal="left"/>
    </xf>
    <xf numFmtId="165" fontId="0" fillId="0" borderId="0" xfId="0" applyNumberFormat="1"/>
    <xf numFmtId="165" fontId="0" fillId="0" borderId="0" xfId="1" applyNumberFormat="1" applyFont="1"/>
    <xf numFmtId="43" fontId="0" fillId="0" borderId="0" xfId="0" applyNumberFormat="1"/>
    <xf numFmtId="43" fontId="0" fillId="0" borderId="0" xfId="1" applyFont="1"/>
    <xf numFmtId="0" fontId="3" fillId="0" borderId="0" xfId="0" applyFont="1"/>
    <xf numFmtId="164" fontId="2" fillId="0" borderId="0" xfId="2" applyFont="1"/>
    <xf numFmtId="0" fontId="2" fillId="0" borderId="0" xfId="2" applyNumberFormat="1" applyFont="1"/>
    <xf numFmtId="43" fontId="2" fillId="0" borderId="1" xfId="1" applyFont="1" applyBorder="1"/>
    <xf numFmtId="43" fontId="5" fillId="0" borderId="1" xfId="1" applyFont="1" applyBorder="1"/>
    <xf numFmtId="2" fontId="2" fillId="0" borderId="0" xfId="1" applyNumberFormat="1" applyFont="1"/>
    <xf numFmtId="43" fontId="2" fillId="0" borderId="0" xfId="1" applyFont="1" applyFill="1"/>
    <xf numFmtId="0" fontId="4" fillId="0" borderId="0" xfId="0" applyFont="1" applyAlignment="1">
      <alignment horizontal="center" vertical="center"/>
    </xf>
    <xf numFmtId="0" fontId="0" fillId="0" borderId="0" xfId="0" applyNumberFormat="1"/>
    <xf numFmtId="0" fontId="0" fillId="0" borderId="0" xfId="1" applyNumberFormat="1" applyFont="1"/>
    <xf numFmtId="0" fontId="6" fillId="0" borderId="0" xfId="0" applyFont="1"/>
    <xf numFmtId="0" fontId="0" fillId="2" borderId="0" xfId="0" applyFill="1"/>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Fill="1" applyBorder="1" applyAlignment="1">
      <alignment wrapText="1"/>
    </xf>
    <xf numFmtId="0" fontId="7" fillId="0" borderId="0" xfId="0" applyFont="1" applyAlignment="1">
      <alignment horizontal="center" vertical="center"/>
    </xf>
  </cellXfs>
  <cellStyles count="3">
    <cellStyle name="Comma" xfId="1" builtinId="3"/>
    <cellStyle name="Comma [0]" xfId="2" builtinId="6"/>
    <cellStyle name="Normal" xfId="0" builtinId="0"/>
  </cellStyles>
  <dxfs count="125">
    <dxf>
      <numFmt numFmtId="165" formatCode="_(* #,##0_);_(* \(#,##0\);_(* &quot;-&quot;??_);_(@_)"/>
    </dxf>
    <dxf>
      <numFmt numFmtId="165"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0" formatCode="General"/>
    </dxf>
    <dxf>
      <font>
        <b val="0"/>
        <i val="0"/>
        <strike val="0"/>
        <condense val="0"/>
        <extend val="0"/>
        <outline val="0"/>
        <shadow val="0"/>
        <u val="none"/>
        <vertAlign val="baseline"/>
        <sz val="9"/>
        <color theme="1"/>
        <name val="Arial Nova"/>
        <scheme val="none"/>
      </font>
    </dxf>
    <dxf>
      <font>
        <b val="0"/>
        <i val="0"/>
        <strike val="0"/>
        <condense val="0"/>
        <extend val="0"/>
        <outline val="0"/>
        <shadow val="0"/>
        <u val="none"/>
        <vertAlign val="baseline"/>
        <sz val="9"/>
        <color theme="1"/>
        <name val="Arial Nova"/>
        <scheme val="none"/>
      </font>
      <numFmt numFmtId="35"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67232527966308"/>
          <c:y val="6.6666666666666666E-2"/>
          <c:w val="0.68804348648881875"/>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DAK_Fisik_Reg!$A$4:$A$23</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DAK_Fisik_Reg!$B$4:$B$23</c:f>
              <c:numCache>
                <c:formatCode>_(* #,##0_);_(* \(#,##0\);_(* "-"??_);_(@_)</c:formatCode>
                <c:ptCount val="19"/>
                <c:pt idx="0">
                  <c:v>32933837</c:v>
                </c:pt>
                <c:pt idx="1">
                  <c:v>38733642</c:v>
                </c:pt>
                <c:pt idx="2">
                  <c:v>45257750</c:v>
                </c:pt>
                <c:pt idx="3">
                  <c:v>30554523</c:v>
                </c:pt>
                <c:pt idx="4">
                  <c:v>37367307</c:v>
                </c:pt>
                <c:pt idx="5">
                  <c:v>9776024</c:v>
                </c:pt>
                <c:pt idx="6">
                  <c:v>48654990</c:v>
                </c:pt>
                <c:pt idx="7">
                  <c:v>82007798</c:v>
                </c:pt>
                <c:pt idx="8">
                  <c:v>50372790</c:v>
                </c:pt>
                <c:pt idx="9">
                  <c:v>29621884</c:v>
                </c:pt>
                <c:pt idx="10">
                  <c:v>148328122</c:v>
                </c:pt>
                <c:pt idx="11">
                  <c:v>64069082</c:v>
                </c:pt>
                <c:pt idx="12">
                  <c:v>61274416</c:v>
                </c:pt>
                <c:pt idx="13">
                  <c:v>65550573</c:v>
                </c:pt>
                <c:pt idx="14">
                  <c:v>68269073</c:v>
                </c:pt>
                <c:pt idx="15">
                  <c:v>58442347</c:v>
                </c:pt>
                <c:pt idx="16">
                  <c:v>31790975</c:v>
                </c:pt>
                <c:pt idx="17">
                  <c:v>75247367</c:v>
                </c:pt>
                <c:pt idx="18">
                  <c:v>46141992</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DAK_Fisik_Reg!$A$4:$A$23</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DAK_Fisik_Reg!$C$4:$C$23</c:f>
              <c:numCache>
                <c:formatCode>_(* #,##0_);_(* \(#,##0\);_(* "-"??_);_(@_)</c:formatCode>
                <c:ptCount val="19"/>
                <c:pt idx="0">
                  <c:v>26518904</c:v>
                </c:pt>
                <c:pt idx="1">
                  <c:v>51574583</c:v>
                </c:pt>
                <c:pt idx="2">
                  <c:v>48366694</c:v>
                </c:pt>
                <c:pt idx="3">
                  <c:v>49812866</c:v>
                </c:pt>
                <c:pt idx="4">
                  <c:v>57023448</c:v>
                </c:pt>
                <c:pt idx="5">
                  <c:v>49352258</c:v>
                </c:pt>
                <c:pt idx="6">
                  <c:v>55029597</c:v>
                </c:pt>
                <c:pt idx="7">
                  <c:v>67870267</c:v>
                </c:pt>
                <c:pt idx="8">
                  <c:v>60230244</c:v>
                </c:pt>
                <c:pt idx="9">
                  <c:v>62311997</c:v>
                </c:pt>
                <c:pt idx="10">
                  <c:v>109911967</c:v>
                </c:pt>
                <c:pt idx="11">
                  <c:v>43086377</c:v>
                </c:pt>
                <c:pt idx="12">
                  <c:v>64539851</c:v>
                </c:pt>
                <c:pt idx="13">
                  <c:v>44110855</c:v>
                </c:pt>
                <c:pt idx="14">
                  <c:v>52772600</c:v>
                </c:pt>
                <c:pt idx="15">
                  <c:v>87690423</c:v>
                </c:pt>
                <c:pt idx="16">
                  <c:v>78092050</c:v>
                </c:pt>
                <c:pt idx="17">
                  <c:v>61945316</c:v>
                </c:pt>
                <c:pt idx="18">
                  <c:v>35057778</c:v>
                </c:pt>
              </c:numCache>
            </c:numRef>
          </c:val>
          <c:extLst>
            <c:ext xmlns:c16="http://schemas.microsoft.com/office/drawing/2014/chart" uri="{C3380CC4-5D6E-409C-BE32-E72D297353CC}">
              <c16:uniqueId val="{00000001-6460-4DF8-AAEE-0AB5C4DC722A}"/>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DAK_Fisik_Reg!$A$4:$A$23</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DAK_Fisik_Reg!$D$4:$D$23</c:f>
              <c:numCache>
                <c:formatCode>_(* #,##0_);_(* \(#,##0\);_(* "-"??_);_(@_)</c:formatCode>
                <c:ptCount val="19"/>
                <c:pt idx="0">
                  <c:v>32997474</c:v>
                </c:pt>
                <c:pt idx="1">
                  <c:v>22355125</c:v>
                </c:pt>
                <c:pt idx="2">
                  <c:v>43076695</c:v>
                </c:pt>
                <c:pt idx="3">
                  <c:v>51320716</c:v>
                </c:pt>
                <c:pt idx="4">
                  <c:v>96805300</c:v>
                </c:pt>
                <c:pt idx="5">
                  <c:v>117583048</c:v>
                </c:pt>
                <c:pt idx="6">
                  <c:v>56200778</c:v>
                </c:pt>
                <c:pt idx="7">
                  <c:v>94863005</c:v>
                </c:pt>
                <c:pt idx="8">
                  <c:v>46026788</c:v>
                </c:pt>
                <c:pt idx="9">
                  <c:v>62866197</c:v>
                </c:pt>
                <c:pt idx="10">
                  <c:v>125390426</c:v>
                </c:pt>
                <c:pt idx="11">
                  <c:v>43747744</c:v>
                </c:pt>
                <c:pt idx="12">
                  <c:v>59936327</c:v>
                </c:pt>
                <c:pt idx="13">
                  <c:v>57730080</c:v>
                </c:pt>
                <c:pt idx="14">
                  <c:v>69985530</c:v>
                </c:pt>
                <c:pt idx="15">
                  <c:v>65189319</c:v>
                </c:pt>
                <c:pt idx="16">
                  <c:v>44783253</c:v>
                </c:pt>
                <c:pt idx="17">
                  <c:v>76661686</c:v>
                </c:pt>
                <c:pt idx="18">
                  <c:v>154989032</c:v>
                </c:pt>
              </c:numCache>
            </c:numRef>
          </c:val>
          <c:extLst>
            <c:ext xmlns:c16="http://schemas.microsoft.com/office/drawing/2014/chart" uri="{C3380CC4-5D6E-409C-BE32-E72D297353CC}">
              <c16:uniqueId val="{00000002-6460-4DF8-AAEE-0AB5C4DC722A}"/>
            </c:ext>
          </c:extLst>
        </c:ser>
        <c:dLbls>
          <c:dLblPos val="inEnd"/>
          <c:showLegendKey val="0"/>
          <c:showVal val="1"/>
          <c:showCatName val="0"/>
          <c:showSerName val="0"/>
          <c:showPercent val="0"/>
          <c:showBubbleSize val="0"/>
        </c:dLbls>
        <c:gapWidth val="182"/>
        <c:axId val="-1889084336"/>
        <c:axId val="-1889076720"/>
      </c:barChart>
      <c:catAx>
        <c:axId val="-188908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89076720"/>
        <c:crosses val="autoZero"/>
        <c:auto val="1"/>
        <c:lblAlgn val="ctr"/>
        <c:lblOffset val="100"/>
        <c:noMultiLvlLbl val="0"/>
      </c:catAx>
      <c:valAx>
        <c:axId val="-1889076720"/>
        <c:scaling>
          <c:orientation val="minMax"/>
        </c:scaling>
        <c:delete val="1"/>
        <c:axPos val="b"/>
        <c:numFmt formatCode="_(* #,##0_);_(* \(#,##0\);_(* &quot;-&quot;??_);_(@_)" sourceLinked="1"/>
        <c:majorTickMark val="none"/>
        <c:minorTickMark val="none"/>
        <c:tickLblPos val="nextTo"/>
        <c:crossAx val="-1889084336"/>
        <c:crosses val="autoZero"/>
        <c:crossBetween val="between"/>
      </c:valAx>
      <c:spPr>
        <a:noFill/>
        <a:ln>
          <a:noFill/>
        </a:ln>
        <a:effectLst/>
      </c:spPr>
    </c:plotArea>
    <c:legend>
      <c:legendPos val="t"/>
      <c:layout>
        <c:manualLayout>
          <c:xMode val="edge"/>
          <c:yMode val="edge"/>
          <c:x val="0.69506151905978109"/>
          <c:y val="2.6454505686789153E-3"/>
          <c:w val="0.3049384809402189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18839199608799"/>
          <c:y val="6.6666666666666666E-2"/>
          <c:w val="0.67266182911523686"/>
          <c:h val="0.9027777777777779"/>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DBH!$L$5:$L$24</c:f>
              <c:numCache>
                <c:formatCode>_(* #,##0_);_(* \(#,##0\);_(* "-"??_);_(@_)</c:formatCode>
                <c:ptCount val="19"/>
                <c:pt idx="0">
                  <c:v>68582</c:v>
                </c:pt>
                <c:pt idx="1">
                  <c:v>68582</c:v>
                </c:pt>
                <c:pt idx="2">
                  <c:v>68582</c:v>
                </c:pt>
                <c:pt idx="3">
                  <c:v>68582</c:v>
                </c:pt>
                <c:pt idx="4">
                  <c:v>68582</c:v>
                </c:pt>
                <c:pt idx="5">
                  <c:v>68582</c:v>
                </c:pt>
                <c:pt idx="6">
                  <c:v>68582</c:v>
                </c:pt>
                <c:pt idx="7">
                  <c:v>68582</c:v>
                </c:pt>
                <c:pt idx="8">
                  <c:v>68582</c:v>
                </c:pt>
                <c:pt idx="9">
                  <c:v>68582</c:v>
                </c:pt>
                <c:pt idx="10">
                  <c:v>68582</c:v>
                </c:pt>
                <c:pt idx="11">
                  <c:v>68582</c:v>
                </c:pt>
                <c:pt idx="12">
                  <c:v>68582</c:v>
                </c:pt>
                <c:pt idx="13">
                  <c:v>326535</c:v>
                </c:pt>
                <c:pt idx="14">
                  <c:v>68582</c:v>
                </c:pt>
                <c:pt idx="15">
                  <c:v>68582</c:v>
                </c:pt>
                <c:pt idx="16">
                  <c:v>68582</c:v>
                </c:pt>
                <c:pt idx="17">
                  <c:v>68582</c:v>
                </c:pt>
                <c:pt idx="18">
                  <c:v>68582</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DBH!$M$5:$M$24</c:f>
              <c:numCache>
                <c:formatCode>_(* #,##0_);_(* \(#,##0\);_(* "-"??_);_(@_)</c:formatCode>
                <c:ptCount val="19"/>
                <c:pt idx="0">
                  <c:v>21369</c:v>
                </c:pt>
                <c:pt idx="1">
                  <c:v>21369</c:v>
                </c:pt>
                <c:pt idx="2">
                  <c:v>21369</c:v>
                </c:pt>
                <c:pt idx="3">
                  <c:v>21369</c:v>
                </c:pt>
                <c:pt idx="4">
                  <c:v>21369</c:v>
                </c:pt>
                <c:pt idx="5">
                  <c:v>21369</c:v>
                </c:pt>
                <c:pt idx="6">
                  <c:v>21369</c:v>
                </c:pt>
                <c:pt idx="7">
                  <c:v>21369</c:v>
                </c:pt>
                <c:pt idx="8">
                  <c:v>21369</c:v>
                </c:pt>
                <c:pt idx="9">
                  <c:v>21369</c:v>
                </c:pt>
                <c:pt idx="10">
                  <c:v>21369</c:v>
                </c:pt>
                <c:pt idx="11">
                  <c:v>21369</c:v>
                </c:pt>
                <c:pt idx="12">
                  <c:v>21369</c:v>
                </c:pt>
                <c:pt idx="13">
                  <c:v>21369</c:v>
                </c:pt>
                <c:pt idx="14">
                  <c:v>21369</c:v>
                </c:pt>
                <c:pt idx="15">
                  <c:v>21369</c:v>
                </c:pt>
                <c:pt idx="16">
                  <c:v>21369</c:v>
                </c:pt>
                <c:pt idx="17">
                  <c:v>21369</c:v>
                </c:pt>
                <c:pt idx="18">
                  <c:v>21369</c:v>
                </c:pt>
              </c:numCache>
            </c:numRef>
          </c:val>
          <c:extLst>
            <c:ext xmlns:c16="http://schemas.microsoft.com/office/drawing/2014/chart" uri="{C3380CC4-5D6E-409C-BE32-E72D297353CC}">
              <c16:uniqueId val="{00000000-0BB8-4004-A3A1-433CB08B0655}"/>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DBH!$N$5:$N$24</c:f>
              <c:numCache>
                <c:formatCode>_(* #,##0_);_(* \(#,##0\);_(* "-"??_);_(@_)</c:formatCode>
                <c:ptCount val="19"/>
                <c:pt idx="0">
                  <c:v>34116</c:v>
                </c:pt>
                <c:pt idx="1">
                  <c:v>34116</c:v>
                </c:pt>
                <c:pt idx="2">
                  <c:v>34116</c:v>
                </c:pt>
                <c:pt idx="3">
                  <c:v>34116</c:v>
                </c:pt>
                <c:pt idx="4">
                  <c:v>34116</c:v>
                </c:pt>
                <c:pt idx="5">
                  <c:v>34116</c:v>
                </c:pt>
                <c:pt idx="6">
                  <c:v>34116</c:v>
                </c:pt>
                <c:pt idx="7">
                  <c:v>34116</c:v>
                </c:pt>
                <c:pt idx="8">
                  <c:v>34116</c:v>
                </c:pt>
                <c:pt idx="9">
                  <c:v>34116</c:v>
                </c:pt>
                <c:pt idx="10">
                  <c:v>34116</c:v>
                </c:pt>
                <c:pt idx="11">
                  <c:v>34116</c:v>
                </c:pt>
                <c:pt idx="12">
                  <c:v>34116</c:v>
                </c:pt>
                <c:pt idx="13">
                  <c:v>34116</c:v>
                </c:pt>
                <c:pt idx="14">
                  <c:v>34116</c:v>
                </c:pt>
                <c:pt idx="15">
                  <c:v>34116</c:v>
                </c:pt>
                <c:pt idx="16">
                  <c:v>34116</c:v>
                </c:pt>
                <c:pt idx="17">
                  <c:v>34116</c:v>
                </c:pt>
                <c:pt idx="18">
                  <c:v>34116</c:v>
                </c:pt>
              </c:numCache>
            </c:numRef>
          </c:val>
          <c:extLst>
            <c:ext xmlns:c16="http://schemas.microsoft.com/office/drawing/2014/chart" uri="{C3380CC4-5D6E-409C-BE32-E72D297353CC}">
              <c16:uniqueId val="{00000002-0BB8-4004-A3A1-433CB08B0655}"/>
            </c:ext>
          </c:extLst>
        </c:ser>
        <c:dLbls>
          <c:dLblPos val="inEnd"/>
          <c:showLegendKey val="0"/>
          <c:showVal val="1"/>
          <c:showCatName val="0"/>
          <c:showSerName val="0"/>
          <c:showPercent val="0"/>
          <c:showBubbleSize val="0"/>
        </c:dLbls>
        <c:gapWidth val="182"/>
        <c:axId val="-1845139936"/>
        <c:axId val="-1845153536"/>
      </c:barChart>
      <c:catAx>
        <c:axId val="-184513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45153536"/>
        <c:crosses val="autoZero"/>
        <c:auto val="1"/>
        <c:lblAlgn val="ctr"/>
        <c:lblOffset val="100"/>
        <c:noMultiLvlLbl val="0"/>
      </c:catAx>
      <c:valAx>
        <c:axId val="-1845153536"/>
        <c:scaling>
          <c:orientation val="minMax"/>
        </c:scaling>
        <c:delete val="1"/>
        <c:axPos val="b"/>
        <c:numFmt formatCode="_(* #,##0_);_(* \(#,##0\);_(* &quot;-&quot;??_);_(@_)" sourceLinked="1"/>
        <c:majorTickMark val="none"/>
        <c:minorTickMark val="none"/>
        <c:tickLblPos val="nextTo"/>
        <c:crossAx val="-1845139936"/>
        <c:crosses val="autoZero"/>
        <c:crossBetween val="between"/>
      </c:valAx>
      <c:spPr>
        <a:noFill/>
        <a:ln>
          <a:noFill/>
        </a:ln>
        <a:effectLst/>
      </c:spPr>
    </c:plotArea>
    <c:legend>
      <c:legendPos val="t"/>
      <c:layout>
        <c:manualLayout>
          <c:xMode val="edge"/>
          <c:yMode val="edge"/>
          <c:x val="0.70770036652551671"/>
          <c:y val="0"/>
          <c:w val="0.2882667930304135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03380633948346"/>
          <c:y val="6.6666666666666666E-2"/>
          <c:w val="0.66881641477184128"/>
          <c:h val="0.902777777777777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DBH!$Q$5:$Q$24</c:f>
              <c:numCache>
                <c:formatCode>_(* #,##0_);_(* \(#,##0\);_(* "-"??_);_(@_)</c:formatCode>
                <c:ptCount val="19"/>
                <c:pt idx="0">
                  <c:v>808873</c:v>
                </c:pt>
                <c:pt idx="1">
                  <c:v>1208511</c:v>
                </c:pt>
                <c:pt idx="2">
                  <c:v>808873</c:v>
                </c:pt>
                <c:pt idx="3">
                  <c:v>808873</c:v>
                </c:pt>
                <c:pt idx="4">
                  <c:v>2849923</c:v>
                </c:pt>
                <c:pt idx="5">
                  <c:v>808873</c:v>
                </c:pt>
                <c:pt idx="6">
                  <c:v>29013309</c:v>
                </c:pt>
                <c:pt idx="7">
                  <c:v>1674421</c:v>
                </c:pt>
                <c:pt idx="8">
                  <c:v>1339932</c:v>
                </c:pt>
                <c:pt idx="9">
                  <c:v>808873</c:v>
                </c:pt>
                <c:pt idx="10">
                  <c:v>808873</c:v>
                </c:pt>
                <c:pt idx="11">
                  <c:v>808873</c:v>
                </c:pt>
                <c:pt idx="12">
                  <c:v>808873</c:v>
                </c:pt>
                <c:pt idx="13">
                  <c:v>808873</c:v>
                </c:pt>
                <c:pt idx="14">
                  <c:v>808873</c:v>
                </c:pt>
                <c:pt idx="15">
                  <c:v>808873</c:v>
                </c:pt>
                <c:pt idx="16">
                  <c:v>811916</c:v>
                </c:pt>
                <c:pt idx="17">
                  <c:v>808873</c:v>
                </c:pt>
                <c:pt idx="18">
                  <c:v>808873</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DBH!$R$5:$R$24</c:f>
              <c:numCache>
                <c:formatCode>_(* #,##0_);_(* \(#,##0\);_(* "-"??_);_(@_)</c:formatCode>
                <c:ptCount val="19"/>
                <c:pt idx="0">
                  <c:v>2327561</c:v>
                </c:pt>
                <c:pt idx="1">
                  <c:v>3357209</c:v>
                </c:pt>
                <c:pt idx="2">
                  <c:v>2327561</c:v>
                </c:pt>
                <c:pt idx="3">
                  <c:v>2328003</c:v>
                </c:pt>
                <c:pt idx="4">
                  <c:v>4314223</c:v>
                </c:pt>
                <c:pt idx="5">
                  <c:v>2327561</c:v>
                </c:pt>
                <c:pt idx="6">
                  <c:v>75788303</c:v>
                </c:pt>
                <c:pt idx="7">
                  <c:v>3663325</c:v>
                </c:pt>
                <c:pt idx="8">
                  <c:v>2680808</c:v>
                </c:pt>
                <c:pt idx="9">
                  <c:v>2327766</c:v>
                </c:pt>
                <c:pt idx="10">
                  <c:v>2327561</c:v>
                </c:pt>
                <c:pt idx="11">
                  <c:v>2327561</c:v>
                </c:pt>
                <c:pt idx="12">
                  <c:v>2327561</c:v>
                </c:pt>
                <c:pt idx="13">
                  <c:v>2327561</c:v>
                </c:pt>
                <c:pt idx="14">
                  <c:v>2331072</c:v>
                </c:pt>
                <c:pt idx="15">
                  <c:v>2327593</c:v>
                </c:pt>
                <c:pt idx="16">
                  <c:v>2335689</c:v>
                </c:pt>
                <c:pt idx="17">
                  <c:v>2327561</c:v>
                </c:pt>
                <c:pt idx="18">
                  <c:v>2327561</c:v>
                </c:pt>
              </c:numCache>
            </c:numRef>
          </c:val>
          <c:extLst>
            <c:ext xmlns:c16="http://schemas.microsoft.com/office/drawing/2014/chart" uri="{C3380CC4-5D6E-409C-BE32-E72D297353CC}">
              <c16:uniqueId val="{00000000-31B3-47CC-BD1F-C88C11E3240B}"/>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DBH!$S$5:$S$24</c:f>
              <c:numCache>
                <c:formatCode>_(* #,##0_);_(* \(#,##0\);_(* "-"??_);_(@_)</c:formatCode>
                <c:ptCount val="19"/>
                <c:pt idx="0">
                  <c:v>5190718</c:v>
                </c:pt>
                <c:pt idx="1">
                  <c:v>5190718</c:v>
                </c:pt>
                <c:pt idx="2">
                  <c:v>5190718</c:v>
                </c:pt>
                <c:pt idx="3">
                  <c:v>5190718</c:v>
                </c:pt>
                <c:pt idx="4">
                  <c:v>10789447</c:v>
                </c:pt>
                <c:pt idx="5">
                  <c:v>5190718</c:v>
                </c:pt>
                <c:pt idx="6">
                  <c:v>171860495</c:v>
                </c:pt>
                <c:pt idx="7">
                  <c:v>6036348</c:v>
                </c:pt>
                <c:pt idx="8">
                  <c:v>5641720</c:v>
                </c:pt>
                <c:pt idx="9">
                  <c:v>5190718</c:v>
                </c:pt>
                <c:pt idx="10">
                  <c:v>5190718</c:v>
                </c:pt>
                <c:pt idx="11">
                  <c:v>5190718</c:v>
                </c:pt>
                <c:pt idx="12">
                  <c:v>5190718</c:v>
                </c:pt>
                <c:pt idx="13">
                  <c:v>5191906</c:v>
                </c:pt>
                <c:pt idx="14">
                  <c:v>5190718</c:v>
                </c:pt>
                <c:pt idx="15">
                  <c:v>5190718</c:v>
                </c:pt>
                <c:pt idx="16">
                  <c:v>5326337</c:v>
                </c:pt>
                <c:pt idx="17">
                  <c:v>5190718</c:v>
                </c:pt>
                <c:pt idx="18">
                  <c:v>5190718</c:v>
                </c:pt>
              </c:numCache>
            </c:numRef>
          </c:val>
          <c:extLst>
            <c:ext xmlns:c16="http://schemas.microsoft.com/office/drawing/2014/chart" uri="{C3380CC4-5D6E-409C-BE32-E72D297353CC}">
              <c16:uniqueId val="{00000002-31B3-47CC-BD1F-C88C11E3240B}"/>
            </c:ext>
          </c:extLst>
        </c:ser>
        <c:dLbls>
          <c:dLblPos val="inEnd"/>
          <c:showLegendKey val="0"/>
          <c:showVal val="1"/>
          <c:showCatName val="0"/>
          <c:showSerName val="0"/>
          <c:showPercent val="0"/>
          <c:showBubbleSize val="0"/>
        </c:dLbls>
        <c:gapWidth val="182"/>
        <c:axId val="-1845147008"/>
        <c:axId val="-1845150816"/>
      </c:barChart>
      <c:catAx>
        <c:axId val="-184514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45150816"/>
        <c:crosses val="autoZero"/>
        <c:auto val="1"/>
        <c:lblAlgn val="ctr"/>
        <c:lblOffset val="100"/>
        <c:noMultiLvlLbl val="0"/>
      </c:catAx>
      <c:valAx>
        <c:axId val="-1845150816"/>
        <c:scaling>
          <c:orientation val="minMax"/>
        </c:scaling>
        <c:delete val="1"/>
        <c:axPos val="b"/>
        <c:numFmt formatCode="_(* #,##0_);_(* \(#,##0\);_(* &quot;-&quot;??_);_(@_)" sourceLinked="1"/>
        <c:majorTickMark val="none"/>
        <c:minorTickMark val="none"/>
        <c:tickLblPos val="nextTo"/>
        <c:crossAx val="-1845147008"/>
        <c:crosses val="autoZero"/>
        <c:crossBetween val="between"/>
      </c:valAx>
      <c:spPr>
        <a:noFill/>
        <a:ln>
          <a:noFill/>
        </a:ln>
        <a:effectLst/>
      </c:spPr>
    </c:plotArea>
    <c:legend>
      <c:legendPos val="t"/>
      <c:layout>
        <c:manualLayout>
          <c:xMode val="edge"/>
          <c:yMode val="edge"/>
          <c:x val="0.70334929533539126"/>
          <c:y val="5.2909011373578302E-4"/>
          <c:w val="0.2921122073738091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426568482439026"/>
          <c:y val="5.8333333333333334E-2"/>
          <c:w val="0.67458453628693449"/>
          <c:h val="0.911111111111111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DBH!$V$5:$V$24</c:f>
              <c:numCache>
                <c:formatCode>_(* #,##0_);_(* \(#,##0\);_(* "-"??_);_(@_)</c:formatCode>
                <c:ptCount val="19"/>
                <c:pt idx="0">
                  <c:v>239959</c:v>
                </c:pt>
                <c:pt idx="1">
                  <c:v>239959</c:v>
                </c:pt>
                <c:pt idx="2">
                  <c:v>239959</c:v>
                </c:pt>
                <c:pt idx="3">
                  <c:v>240053</c:v>
                </c:pt>
                <c:pt idx="4">
                  <c:v>477260</c:v>
                </c:pt>
                <c:pt idx="5">
                  <c:v>239959</c:v>
                </c:pt>
                <c:pt idx="6">
                  <c:v>403469</c:v>
                </c:pt>
                <c:pt idx="7">
                  <c:v>240064</c:v>
                </c:pt>
                <c:pt idx="8">
                  <c:v>716068</c:v>
                </c:pt>
                <c:pt idx="9">
                  <c:v>619712</c:v>
                </c:pt>
                <c:pt idx="10">
                  <c:v>385255</c:v>
                </c:pt>
                <c:pt idx="11">
                  <c:v>839898</c:v>
                </c:pt>
                <c:pt idx="12">
                  <c:v>713759</c:v>
                </c:pt>
                <c:pt idx="13">
                  <c:v>967401</c:v>
                </c:pt>
                <c:pt idx="14">
                  <c:v>570994</c:v>
                </c:pt>
                <c:pt idx="15">
                  <c:v>1924384</c:v>
                </c:pt>
                <c:pt idx="16">
                  <c:v>349899</c:v>
                </c:pt>
                <c:pt idx="17">
                  <c:v>239959</c:v>
                </c:pt>
                <c:pt idx="18">
                  <c:v>239959</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DBH!$W$5:$W$24</c:f>
              <c:numCache>
                <c:formatCode>_(* #,##0_);_(* \(#,##0\);_(* "-"??_);_(@_)</c:formatCode>
                <c:ptCount val="19"/>
                <c:pt idx="0">
                  <c:v>222141</c:v>
                </c:pt>
                <c:pt idx="1">
                  <c:v>222141</c:v>
                </c:pt>
                <c:pt idx="2">
                  <c:v>222141</c:v>
                </c:pt>
                <c:pt idx="3">
                  <c:v>222141</c:v>
                </c:pt>
                <c:pt idx="4">
                  <c:v>428951</c:v>
                </c:pt>
                <c:pt idx="5">
                  <c:v>222141</c:v>
                </c:pt>
                <c:pt idx="6">
                  <c:v>327973</c:v>
                </c:pt>
                <c:pt idx="7">
                  <c:v>222320</c:v>
                </c:pt>
                <c:pt idx="8">
                  <c:v>864668</c:v>
                </c:pt>
                <c:pt idx="9">
                  <c:v>936059</c:v>
                </c:pt>
                <c:pt idx="10">
                  <c:v>316939</c:v>
                </c:pt>
                <c:pt idx="11">
                  <c:v>614796</c:v>
                </c:pt>
                <c:pt idx="12">
                  <c:v>577316</c:v>
                </c:pt>
                <c:pt idx="13">
                  <c:v>1471498</c:v>
                </c:pt>
                <c:pt idx="14">
                  <c:v>757580</c:v>
                </c:pt>
                <c:pt idx="15">
                  <c:v>1828457</c:v>
                </c:pt>
                <c:pt idx="16">
                  <c:v>351311</c:v>
                </c:pt>
                <c:pt idx="17">
                  <c:v>222141</c:v>
                </c:pt>
                <c:pt idx="18">
                  <c:v>222141</c:v>
                </c:pt>
              </c:numCache>
            </c:numRef>
          </c:val>
          <c:extLst>
            <c:ext xmlns:c16="http://schemas.microsoft.com/office/drawing/2014/chart" uri="{C3380CC4-5D6E-409C-BE32-E72D297353CC}">
              <c16:uniqueId val="{00000000-1CDB-45DF-9D34-6F51280F2A80}"/>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DBH!$X$5:$X$24</c:f>
              <c:numCache>
                <c:formatCode>_(* #,##0_);_(* \(#,##0\);_(* "-"??_);_(@_)</c:formatCode>
                <c:ptCount val="19"/>
                <c:pt idx="0">
                  <c:v>247617</c:v>
                </c:pt>
                <c:pt idx="1">
                  <c:v>247617</c:v>
                </c:pt>
                <c:pt idx="2">
                  <c:v>247617</c:v>
                </c:pt>
                <c:pt idx="3">
                  <c:v>247617</c:v>
                </c:pt>
                <c:pt idx="4">
                  <c:v>612743</c:v>
                </c:pt>
                <c:pt idx="5">
                  <c:v>247617</c:v>
                </c:pt>
                <c:pt idx="6">
                  <c:v>363639</c:v>
                </c:pt>
                <c:pt idx="7">
                  <c:v>247617</c:v>
                </c:pt>
                <c:pt idx="8">
                  <c:v>651687</c:v>
                </c:pt>
                <c:pt idx="9">
                  <c:v>484951</c:v>
                </c:pt>
                <c:pt idx="10">
                  <c:v>2116718</c:v>
                </c:pt>
                <c:pt idx="11">
                  <c:v>423456</c:v>
                </c:pt>
                <c:pt idx="12">
                  <c:v>417535</c:v>
                </c:pt>
                <c:pt idx="13">
                  <c:v>1576385</c:v>
                </c:pt>
                <c:pt idx="14">
                  <c:v>845733</c:v>
                </c:pt>
                <c:pt idx="15">
                  <c:v>2049048</c:v>
                </c:pt>
                <c:pt idx="16">
                  <c:v>344523</c:v>
                </c:pt>
                <c:pt idx="17">
                  <c:v>247617</c:v>
                </c:pt>
                <c:pt idx="18">
                  <c:v>247617</c:v>
                </c:pt>
              </c:numCache>
            </c:numRef>
          </c:val>
          <c:extLst>
            <c:ext xmlns:c16="http://schemas.microsoft.com/office/drawing/2014/chart" uri="{C3380CC4-5D6E-409C-BE32-E72D297353CC}">
              <c16:uniqueId val="{00000002-1CDB-45DF-9D34-6F51280F2A80}"/>
            </c:ext>
          </c:extLst>
        </c:ser>
        <c:dLbls>
          <c:dLblPos val="inEnd"/>
          <c:showLegendKey val="0"/>
          <c:showVal val="1"/>
          <c:showCatName val="0"/>
          <c:showSerName val="0"/>
          <c:showPercent val="0"/>
          <c:showBubbleSize val="0"/>
        </c:dLbls>
        <c:gapWidth val="182"/>
        <c:axId val="-1845145920"/>
        <c:axId val="-1845141024"/>
      </c:barChart>
      <c:catAx>
        <c:axId val="-184514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45141024"/>
        <c:crosses val="autoZero"/>
        <c:auto val="1"/>
        <c:lblAlgn val="ctr"/>
        <c:lblOffset val="100"/>
        <c:noMultiLvlLbl val="0"/>
      </c:catAx>
      <c:valAx>
        <c:axId val="-1845141024"/>
        <c:scaling>
          <c:orientation val="minMax"/>
        </c:scaling>
        <c:delete val="1"/>
        <c:axPos val="b"/>
        <c:numFmt formatCode="_(* #,##0_);_(* \(#,##0\);_(* &quot;-&quot;??_);_(@_)" sourceLinked="1"/>
        <c:majorTickMark val="none"/>
        <c:minorTickMark val="none"/>
        <c:tickLblPos val="nextTo"/>
        <c:crossAx val="-1845145920"/>
        <c:crosses val="autoZero"/>
        <c:crossBetween val="between"/>
      </c:valAx>
      <c:spPr>
        <a:noFill/>
        <a:ln>
          <a:noFill/>
        </a:ln>
        <a:effectLst/>
      </c:spPr>
    </c:plotArea>
    <c:legend>
      <c:legendPos val="t"/>
      <c:layout>
        <c:manualLayout>
          <c:xMode val="edge"/>
          <c:yMode val="edge"/>
          <c:x val="0.73019316394333611"/>
          <c:y val="5.2909011373578302E-4"/>
          <c:w val="0.2651943069700405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9565135111812"/>
          <c:y val="6.6666666666666666E-2"/>
          <c:w val="0.66689370760014355"/>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DBH!$AA$5:$AA$24</c:f>
              <c:numCache>
                <c:formatCode>_(* #,##0_);_(* \(#,##0\);_(* "-"??_);_(@_)</c:formatCode>
                <c:ptCount val="19"/>
                <c:pt idx="0">
                  <c:v>1418361</c:v>
                </c:pt>
                <c:pt idx="1">
                  <c:v>1418361</c:v>
                </c:pt>
                <c:pt idx="2">
                  <c:v>1418361</c:v>
                </c:pt>
                <c:pt idx="3">
                  <c:v>1418361</c:v>
                </c:pt>
                <c:pt idx="4">
                  <c:v>1418361</c:v>
                </c:pt>
                <c:pt idx="5">
                  <c:v>1418361</c:v>
                </c:pt>
                <c:pt idx="6">
                  <c:v>1418361</c:v>
                </c:pt>
                <c:pt idx="7">
                  <c:v>1418361</c:v>
                </c:pt>
                <c:pt idx="8">
                  <c:v>1418361</c:v>
                </c:pt>
                <c:pt idx="9">
                  <c:v>1418361</c:v>
                </c:pt>
                <c:pt idx="10">
                  <c:v>1418361</c:v>
                </c:pt>
                <c:pt idx="11">
                  <c:v>1418361</c:v>
                </c:pt>
                <c:pt idx="12">
                  <c:v>1418361</c:v>
                </c:pt>
                <c:pt idx="13">
                  <c:v>1418361</c:v>
                </c:pt>
                <c:pt idx="14">
                  <c:v>1418361</c:v>
                </c:pt>
                <c:pt idx="15">
                  <c:v>1418361</c:v>
                </c:pt>
                <c:pt idx="16">
                  <c:v>1418361</c:v>
                </c:pt>
                <c:pt idx="17">
                  <c:v>1418361</c:v>
                </c:pt>
                <c:pt idx="18">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DBH!$AB$5:$AB$24</c:f>
              <c:numCache>
                <c:formatCode>_(* #,##0_);_(* \(#,##0\);_(* "-"??_);_(@_)</c:formatCode>
                <c:ptCount val="19"/>
                <c:pt idx="0">
                  <c:v>1128319</c:v>
                </c:pt>
                <c:pt idx="1">
                  <c:v>1128319</c:v>
                </c:pt>
                <c:pt idx="2">
                  <c:v>1128319</c:v>
                </c:pt>
                <c:pt idx="3">
                  <c:v>1128319</c:v>
                </c:pt>
                <c:pt idx="4">
                  <c:v>1128319</c:v>
                </c:pt>
                <c:pt idx="5">
                  <c:v>1128319</c:v>
                </c:pt>
                <c:pt idx="6">
                  <c:v>1128319</c:v>
                </c:pt>
                <c:pt idx="7">
                  <c:v>1128319</c:v>
                </c:pt>
                <c:pt idx="8">
                  <c:v>1128319</c:v>
                </c:pt>
                <c:pt idx="9">
                  <c:v>1128319</c:v>
                </c:pt>
                <c:pt idx="10">
                  <c:v>1128319</c:v>
                </c:pt>
                <c:pt idx="11">
                  <c:v>1128319</c:v>
                </c:pt>
                <c:pt idx="12">
                  <c:v>1128319</c:v>
                </c:pt>
                <c:pt idx="13">
                  <c:v>1128319</c:v>
                </c:pt>
                <c:pt idx="14">
                  <c:v>1128319</c:v>
                </c:pt>
                <c:pt idx="15">
                  <c:v>1128319</c:v>
                </c:pt>
                <c:pt idx="16">
                  <c:v>1128319</c:v>
                </c:pt>
                <c:pt idx="17">
                  <c:v>1128319</c:v>
                </c:pt>
                <c:pt idx="18">
                  <c:v>1128319</c:v>
                </c:pt>
              </c:numCache>
            </c:numRef>
          </c:val>
          <c:extLst>
            <c:ext xmlns:c16="http://schemas.microsoft.com/office/drawing/2014/chart" uri="{C3380CC4-5D6E-409C-BE32-E72D297353CC}">
              <c16:uniqueId val="{00000000-2E92-4F9D-A174-A42486731605}"/>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DBH!$AC$5:$AC$24</c:f>
              <c:numCache>
                <c:formatCode>_(* #,##0_);_(* \(#,##0\);_(* "-"??_);_(@_)</c:formatCode>
                <c:ptCount val="19"/>
                <c:pt idx="0">
                  <c:v>1958311</c:v>
                </c:pt>
                <c:pt idx="1">
                  <c:v>1958311</c:v>
                </c:pt>
                <c:pt idx="2">
                  <c:v>1958311</c:v>
                </c:pt>
                <c:pt idx="3">
                  <c:v>1958311</c:v>
                </c:pt>
                <c:pt idx="4">
                  <c:v>1958311</c:v>
                </c:pt>
                <c:pt idx="5">
                  <c:v>1958311</c:v>
                </c:pt>
                <c:pt idx="6">
                  <c:v>1958311</c:v>
                </c:pt>
                <c:pt idx="7">
                  <c:v>1958311</c:v>
                </c:pt>
                <c:pt idx="8">
                  <c:v>1958311</c:v>
                </c:pt>
                <c:pt idx="9">
                  <c:v>1958311</c:v>
                </c:pt>
                <c:pt idx="10">
                  <c:v>1958311</c:v>
                </c:pt>
                <c:pt idx="11">
                  <c:v>1958311</c:v>
                </c:pt>
                <c:pt idx="12">
                  <c:v>1958311</c:v>
                </c:pt>
                <c:pt idx="13">
                  <c:v>1958311</c:v>
                </c:pt>
                <c:pt idx="14">
                  <c:v>1958311</c:v>
                </c:pt>
                <c:pt idx="15">
                  <c:v>1958311</c:v>
                </c:pt>
                <c:pt idx="16">
                  <c:v>1958311</c:v>
                </c:pt>
                <c:pt idx="17">
                  <c:v>1958311</c:v>
                </c:pt>
                <c:pt idx="18">
                  <c:v>1958311</c:v>
                </c:pt>
              </c:numCache>
            </c:numRef>
          </c:val>
          <c:extLst>
            <c:ext xmlns:c16="http://schemas.microsoft.com/office/drawing/2014/chart" uri="{C3380CC4-5D6E-409C-BE32-E72D297353CC}">
              <c16:uniqueId val="{00000002-2E92-4F9D-A174-A42486731605}"/>
            </c:ext>
          </c:extLst>
        </c:ser>
        <c:dLbls>
          <c:dLblPos val="inEnd"/>
          <c:showLegendKey val="0"/>
          <c:showVal val="1"/>
          <c:showCatName val="0"/>
          <c:showSerName val="0"/>
          <c:showPercent val="0"/>
          <c:showBubbleSize val="0"/>
        </c:dLbls>
        <c:gapWidth val="182"/>
        <c:axId val="-1885812528"/>
        <c:axId val="-1885798928"/>
      </c:barChart>
      <c:catAx>
        <c:axId val="-188581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85798928"/>
        <c:crosses val="autoZero"/>
        <c:auto val="1"/>
        <c:lblAlgn val="ctr"/>
        <c:lblOffset val="100"/>
        <c:noMultiLvlLbl val="0"/>
      </c:catAx>
      <c:valAx>
        <c:axId val="-1885798928"/>
        <c:scaling>
          <c:orientation val="minMax"/>
        </c:scaling>
        <c:delete val="1"/>
        <c:axPos val="b"/>
        <c:numFmt formatCode="_(* #,##0_);_(* \(#,##0\);_(* &quot;-&quot;??_);_(@_)" sourceLinked="1"/>
        <c:majorTickMark val="none"/>
        <c:minorTickMark val="none"/>
        <c:tickLblPos val="nextTo"/>
        <c:crossAx val="-1885812528"/>
        <c:crosses val="autoZero"/>
        <c:crossBetween val="between"/>
      </c:valAx>
      <c:spPr>
        <a:noFill/>
        <a:ln>
          <a:noFill/>
        </a:ln>
        <a:effectLst/>
      </c:spPr>
    </c:plotArea>
    <c:legend>
      <c:legendPos val="t"/>
      <c:layout>
        <c:manualLayout>
          <c:xMode val="edge"/>
          <c:yMode val="edge"/>
          <c:x val="0.71424922826773163"/>
          <c:y val="0"/>
          <c:w val="0.2805759643436225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65214896590147"/>
          <c:y val="6.6666666666666666E-2"/>
          <c:w val="0.68419807214542328"/>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DBH!$AF$5:$AF$24</c:f>
              <c:numCache>
                <c:formatCode>_(* #,##0_);_(* \(#,##0\);_(* "-"??_);_(@_)</c:formatCode>
                <c:ptCount val="19"/>
                <c:pt idx="0">
                  <c:v>171505</c:v>
                </c:pt>
                <c:pt idx="1">
                  <c:v>171505</c:v>
                </c:pt>
                <c:pt idx="2">
                  <c:v>171505</c:v>
                </c:pt>
                <c:pt idx="3">
                  <c:v>171505</c:v>
                </c:pt>
                <c:pt idx="4">
                  <c:v>5488199</c:v>
                </c:pt>
                <c:pt idx="5">
                  <c:v>171505</c:v>
                </c:pt>
                <c:pt idx="6">
                  <c:v>171505</c:v>
                </c:pt>
                <c:pt idx="7">
                  <c:v>171505</c:v>
                </c:pt>
                <c:pt idx="8">
                  <c:v>171505</c:v>
                </c:pt>
                <c:pt idx="9">
                  <c:v>171505</c:v>
                </c:pt>
                <c:pt idx="10">
                  <c:v>171505</c:v>
                </c:pt>
                <c:pt idx="11">
                  <c:v>171505</c:v>
                </c:pt>
                <c:pt idx="12">
                  <c:v>171505</c:v>
                </c:pt>
                <c:pt idx="13">
                  <c:v>171505</c:v>
                </c:pt>
                <c:pt idx="14">
                  <c:v>171505</c:v>
                </c:pt>
                <c:pt idx="15">
                  <c:v>171505</c:v>
                </c:pt>
                <c:pt idx="16">
                  <c:v>171505</c:v>
                </c:pt>
                <c:pt idx="17">
                  <c:v>171505</c:v>
                </c:pt>
                <c:pt idx="18">
                  <c:v>171505</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DBH!$AG$5:$AG$24</c:f>
              <c:numCache>
                <c:formatCode>_(* #,##0_);_(* \(#,##0\);_(* "-"??_);_(@_)</c:formatCode>
                <c:ptCount val="19"/>
                <c:pt idx="0">
                  <c:v>214198</c:v>
                </c:pt>
                <c:pt idx="1">
                  <c:v>214198</c:v>
                </c:pt>
                <c:pt idx="2">
                  <c:v>214198</c:v>
                </c:pt>
                <c:pt idx="3">
                  <c:v>214198</c:v>
                </c:pt>
                <c:pt idx="4">
                  <c:v>6854315</c:v>
                </c:pt>
                <c:pt idx="5">
                  <c:v>214198</c:v>
                </c:pt>
                <c:pt idx="6">
                  <c:v>214198</c:v>
                </c:pt>
                <c:pt idx="7">
                  <c:v>214198</c:v>
                </c:pt>
                <c:pt idx="8">
                  <c:v>214198</c:v>
                </c:pt>
                <c:pt idx="9">
                  <c:v>214198</c:v>
                </c:pt>
                <c:pt idx="10">
                  <c:v>214198</c:v>
                </c:pt>
                <c:pt idx="11">
                  <c:v>214198</c:v>
                </c:pt>
                <c:pt idx="12">
                  <c:v>214198</c:v>
                </c:pt>
                <c:pt idx="13">
                  <c:v>214198</c:v>
                </c:pt>
                <c:pt idx="14">
                  <c:v>214198</c:v>
                </c:pt>
                <c:pt idx="15">
                  <c:v>214198</c:v>
                </c:pt>
                <c:pt idx="16">
                  <c:v>214198</c:v>
                </c:pt>
                <c:pt idx="17">
                  <c:v>214198</c:v>
                </c:pt>
                <c:pt idx="18">
                  <c:v>214198</c:v>
                </c:pt>
              </c:numCache>
            </c:numRef>
          </c:val>
          <c:extLst>
            <c:ext xmlns:c16="http://schemas.microsoft.com/office/drawing/2014/chart" uri="{C3380CC4-5D6E-409C-BE32-E72D297353CC}">
              <c16:uniqueId val="{00000000-8ADF-4444-8256-602D53FB5C22}"/>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DBH!$AH$5:$AH$24</c:f>
              <c:numCache>
                <c:formatCode>_(* #,##0_);_(* \(#,##0\);_(* "-"??_);_(@_)</c:formatCode>
                <c:ptCount val="19"/>
                <c:pt idx="0">
                  <c:v>261948</c:v>
                </c:pt>
                <c:pt idx="1">
                  <c:v>261948</c:v>
                </c:pt>
                <c:pt idx="2">
                  <c:v>261948</c:v>
                </c:pt>
                <c:pt idx="3">
                  <c:v>261948</c:v>
                </c:pt>
                <c:pt idx="4">
                  <c:v>8382370</c:v>
                </c:pt>
                <c:pt idx="5">
                  <c:v>261948</c:v>
                </c:pt>
                <c:pt idx="6">
                  <c:v>261948</c:v>
                </c:pt>
                <c:pt idx="7">
                  <c:v>261948</c:v>
                </c:pt>
                <c:pt idx="8">
                  <c:v>261948</c:v>
                </c:pt>
                <c:pt idx="9">
                  <c:v>261948</c:v>
                </c:pt>
                <c:pt idx="10">
                  <c:v>261948</c:v>
                </c:pt>
                <c:pt idx="11">
                  <c:v>261948</c:v>
                </c:pt>
                <c:pt idx="12">
                  <c:v>261948</c:v>
                </c:pt>
                <c:pt idx="13">
                  <c:v>261948</c:v>
                </c:pt>
                <c:pt idx="14">
                  <c:v>261948</c:v>
                </c:pt>
                <c:pt idx="15">
                  <c:v>261948</c:v>
                </c:pt>
                <c:pt idx="16">
                  <c:v>261948</c:v>
                </c:pt>
                <c:pt idx="17">
                  <c:v>261948</c:v>
                </c:pt>
                <c:pt idx="18">
                  <c:v>261948</c:v>
                </c:pt>
              </c:numCache>
            </c:numRef>
          </c:val>
          <c:extLst>
            <c:ext xmlns:c16="http://schemas.microsoft.com/office/drawing/2014/chart" uri="{C3380CC4-5D6E-409C-BE32-E72D297353CC}">
              <c16:uniqueId val="{00000002-8ADF-4444-8256-602D53FB5C22}"/>
            </c:ext>
          </c:extLst>
        </c:ser>
        <c:dLbls>
          <c:dLblPos val="inEnd"/>
          <c:showLegendKey val="0"/>
          <c:showVal val="1"/>
          <c:showCatName val="0"/>
          <c:showSerName val="0"/>
          <c:showPercent val="0"/>
          <c:showBubbleSize val="0"/>
        </c:dLbls>
        <c:gapWidth val="182"/>
        <c:axId val="-1885800016"/>
        <c:axId val="-1885803824"/>
      </c:barChart>
      <c:catAx>
        <c:axId val="-1885800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85803824"/>
        <c:crosses val="autoZero"/>
        <c:auto val="1"/>
        <c:lblAlgn val="ctr"/>
        <c:lblOffset val="100"/>
        <c:noMultiLvlLbl val="0"/>
      </c:catAx>
      <c:valAx>
        <c:axId val="-1885803824"/>
        <c:scaling>
          <c:orientation val="minMax"/>
        </c:scaling>
        <c:delete val="1"/>
        <c:axPos val="b"/>
        <c:numFmt formatCode="_(* #,##0_);_(* \(#,##0\);_(* &quot;-&quot;??_);_(@_)" sourceLinked="1"/>
        <c:majorTickMark val="none"/>
        <c:minorTickMark val="none"/>
        <c:tickLblPos val="nextTo"/>
        <c:crossAx val="-1885800016"/>
        <c:crosses val="autoZero"/>
        <c:crossBetween val="between"/>
      </c:valAx>
      <c:spPr>
        <a:noFill/>
        <a:ln>
          <a:noFill/>
        </a:ln>
        <a:effectLst/>
      </c:spPr>
    </c:plotArea>
    <c:legend>
      <c:legendPos val="t"/>
      <c:layout>
        <c:manualLayout>
          <c:xMode val="edge"/>
          <c:yMode val="edge"/>
          <c:x val="0.70990784631059745"/>
          <c:y val="0"/>
          <c:w val="0.2863440858587158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IPM!$A$7:$A$26</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IPM!$B$7:$B$26</c:f>
              <c:numCache>
                <c:formatCode>General</c:formatCode>
                <c:ptCount val="19"/>
                <c:pt idx="0">
                  <c:v>73.63</c:v>
                </c:pt>
                <c:pt idx="1">
                  <c:v>75.22</c:v>
                </c:pt>
                <c:pt idx="2">
                  <c:v>69.31</c:v>
                </c:pt>
                <c:pt idx="3">
                  <c:v>72.010000000000005</c:v>
                </c:pt>
                <c:pt idx="4">
                  <c:v>66.790000000000006</c:v>
                </c:pt>
                <c:pt idx="5">
                  <c:v>61.93</c:v>
                </c:pt>
                <c:pt idx="6">
                  <c:v>70.12</c:v>
                </c:pt>
                <c:pt idx="7">
                  <c:v>69.23</c:v>
                </c:pt>
                <c:pt idx="8">
                  <c:v>73.47</c:v>
                </c:pt>
                <c:pt idx="9">
                  <c:v>75.16</c:v>
                </c:pt>
                <c:pt idx="10">
                  <c:v>61.89</c:v>
                </c:pt>
                <c:pt idx="11">
                  <c:v>68.87</c:v>
                </c:pt>
                <c:pt idx="12">
                  <c:v>70.63</c:v>
                </c:pt>
                <c:pt idx="13">
                  <c:v>68.25</c:v>
                </c:pt>
                <c:pt idx="14">
                  <c:v>69.849999999999994</c:v>
                </c:pt>
                <c:pt idx="15">
                  <c:v>71.400000000000006</c:v>
                </c:pt>
                <c:pt idx="16">
                  <c:v>71.61</c:v>
                </c:pt>
                <c:pt idx="17">
                  <c:v>62.36</c:v>
                </c:pt>
                <c:pt idx="18">
                  <c:v>61.51</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IPM!$A$7:$A$26</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IPM!$C$7:$C$26</c:f>
              <c:numCache>
                <c:formatCode>General</c:formatCode>
                <c:ptCount val="19"/>
                <c:pt idx="0">
                  <c:v>73.94</c:v>
                </c:pt>
                <c:pt idx="1">
                  <c:v>75.48</c:v>
                </c:pt>
                <c:pt idx="2">
                  <c:v>69.61</c:v>
                </c:pt>
                <c:pt idx="3">
                  <c:v>72.09</c:v>
                </c:pt>
                <c:pt idx="4">
                  <c:v>67.19</c:v>
                </c:pt>
                <c:pt idx="5">
                  <c:v>62.74</c:v>
                </c:pt>
                <c:pt idx="6">
                  <c:v>70.33</c:v>
                </c:pt>
                <c:pt idx="7">
                  <c:v>69.61</c:v>
                </c:pt>
                <c:pt idx="8">
                  <c:v>73.760000000000005</c:v>
                </c:pt>
                <c:pt idx="9">
                  <c:v>75.39</c:v>
                </c:pt>
                <c:pt idx="10">
                  <c:v>62.35</c:v>
                </c:pt>
                <c:pt idx="11">
                  <c:v>69.41</c:v>
                </c:pt>
                <c:pt idx="12">
                  <c:v>70.83</c:v>
                </c:pt>
                <c:pt idx="13">
                  <c:v>68.64</c:v>
                </c:pt>
                <c:pt idx="14">
                  <c:v>70.11</c:v>
                </c:pt>
                <c:pt idx="15">
                  <c:v>71.69</c:v>
                </c:pt>
                <c:pt idx="16">
                  <c:v>71.87</c:v>
                </c:pt>
                <c:pt idx="17">
                  <c:v>62.82</c:v>
                </c:pt>
                <c:pt idx="18">
                  <c:v>61.99</c:v>
                </c:pt>
              </c:numCache>
            </c:numRef>
          </c:val>
          <c:extLst>
            <c:ext xmlns:c16="http://schemas.microsoft.com/office/drawing/2014/chart" uri="{C3380CC4-5D6E-409C-BE32-E72D297353CC}">
              <c16:uniqueId val="{00000000-A3D7-4747-887E-276ADFCB3EF5}"/>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IPM!$A$7:$A$26</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IPM!$D$7:$D$26</c:f>
              <c:numCache>
                <c:formatCode>General</c:formatCode>
                <c:ptCount val="19"/>
              </c:numCache>
            </c:numRef>
          </c:val>
          <c:extLst>
            <c:ext xmlns:c16="http://schemas.microsoft.com/office/drawing/2014/chart" uri="{C3380CC4-5D6E-409C-BE32-E72D297353CC}">
              <c16:uniqueId val="{00000002-A3D7-4747-887E-276ADFCB3EF5}"/>
            </c:ext>
          </c:extLst>
        </c:ser>
        <c:dLbls>
          <c:dLblPos val="inEnd"/>
          <c:showLegendKey val="0"/>
          <c:showVal val="1"/>
          <c:showCatName val="0"/>
          <c:showSerName val="0"/>
          <c:showPercent val="0"/>
          <c:showBubbleSize val="0"/>
        </c:dLbls>
        <c:gapWidth val="80"/>
        <c:overlap val="25"/>
        <c:axId val="-1885801104"/>
        <c:axId val="-12949248"/>
      </c:barChart>
      <c:catAx>
        <c:axId val="-188580110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2949248"/>
        <c:crosses val="autoZero"/>
        <c:auto val="1"/>
        <c:lblAlgn val="ctr"/>
        <c:lblOffset val="100"/>
        <c:noMultiLvlLbl val="0"/>
      </c:catAx>
      <c:valAx>
        <c:axId val="-12949248"/>
        <c:scaling>
          <c:orientation val="minMax"/>
        </c:scaling>
        <c:delete val="1"/>
        <c:axPos val="l"/>
        <c:numFmt formatCode="General" sourceLinked="1"/>
        <c:majorTickMark val="none"/>
        <c:minorTickMark val="none"/>
        <c:tickLblPos val="nextTo"/>
        <c:crossAx val="-1885801104"/>
        <c:crosses val="autoZero"/>
        <c:crossBetween val="between"/>
      </c:valAx>
      <c:spPr>
        <a:noFill/>
        <a:ln>
          <a:noFill/>
        </a:ln>
        <a:effectLst/>
      </c:spPr>
    </c:plotArea>
    <c:legend>
      <c:legendPos val="t"/>
      <c:layout>
        <c:manualLayout>
          <c:xMode val="edge"/>
          <c:yMode val="edge"/>
          <c:x val="0.89963994090193711"/>
          <c:y val="0"/>
          <c:w val="9.8178645891681515E-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51352445210271E-2"/>
          <c:y val="6.6666666666666666E-2"/>
          <c:w val="0.90918829052185657"/>
          <c:h val="0.59639720034995625"/>
        </c:manualLayout>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Pengangguran!$B$5:$B$24</c:f>
              <c:numCache>
                <c:formatCode>_(* #,##0.00_);_(* \(#,##0.00\);_(* "-"??_);_(@_)</c:formatCode>
                <c:ptCount val="19"/>
                <c:pt idx="0">
                  <c:v>70.38</c:v>
                </c:pt>
                <c:pt idx="1">
                  <c:v>73.239999999999995</c:v>
                </c:pt>
                <c:pt idx="2">
                  <c:v>62.82</c:v>
                </c:pt>
                <c:pt idx="3">
                  <c:v>64.91</c:v>
                </c:pt>
                <c:pt idx="4">
                  <c:v>65.94</c:v>
                </c:pt>
                <c:pt idx="5">
                  <c:v>81.16</c:v>
                </c:pt>
                <c:pt idx="6">
                  <c:v>78.540000000000006</c:v>
                </c:pt>
                <c:pt idx="7">
                  <c:v>70.91</c:v>
                </c:pt>
                <c:pt idx="8">
                  <c:v>82.18</c:v>
                </c:pt>
                <c:pt idx="9">
                  <c:v>81.209999999999994</c:v>
                </c:pt>
                <c:pt idx="10">
                  <c:v>77.14</c:v>
                </c:pt>
                <c:pt idx="11">
                  <c:v>87.13</c:v>
                </c:pt>
                <c:pt idx="12">
                  <c:v>52.17</c:v>
                </c:pt>
                <c:pt idx="13">
                  <c:v>76.930000000000007</c:v>
                </c:pt>
                <c:pt idx="14">
                  <c:v>66.040000000000006</c:v>
                </c:pt>
                <c:pt idx="15">
                  <c:v>60.94</c:v>
                </c:pt>
                <c:pt idx="16">
                  <c:v>68.08</c:v>
                </c:pt>
                <c:pt idx="17">
                  <c:v>73.709999999999994</c:v>
                </c:pt>
                <c:pt idx="18">
                  <c:v>51.83</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Pengangguran!$C$5:$C$24</c:f>
              <c:numCache>
                <c:formatCode>_(* #,##0.00_);_(* \(#,##0.00\);_(* "-"??_);_(@_)</c:formatCode>
                <c:ptCount val="19"/>
                <c:pt idx="0">
                  <c:v>71.19</c:v>
                </c:pt>
                <c:pt idx="1">
                  <c:v>68.69</c:v>
                </c:pt>
                <c:pt idx="2">
                  <c:v>62.95</c:v>
                </c:pt>
                <c:pt idx="3">
                  <c:v>61.84</c:v>
                </c:pt>
                <c:pt idx="4">
                  <c:v>69.790000000000006</c:v>
                </c:pt>
                <c:pt idx="5">
                  <c:v>81.790000000000006</c:v>
                </c:pt>
                <c:pt idx="6">
                  <c:v>74.38</c:v>
                </c:pt>
                <c:pt idx="7">
                  <c:v>75.05</c:v>
                </c:pt>
                <c:pt idx="8">
                  <c:v>82.63</c:v>
                </c:pt>
                <c:pt idx="9">
                  <c:v>80.38</c:v>
                </c:pt>
                <c:pt idx="10">
                  <c:v>72.25</c:v>
                </c:pt>
                <c:pt idx="11">
                  <c:v>84.17</c:v>
                </c:pt>
                <c:pt idx="12">
                  <c:v>84.38</c:v>
                </c:pt>
                <c:pt idx="13">
                  <c:v>75.23</c:v>
                </c:pt>
                <c:pt idx="14">
                  <c:v>76.819999999999993</c:v>
                </c:pt>
                <c:pt idx="15">
                  <c:v>66.38</c:v>
                </c:pt>
                <c:pt idx="16">
                  <c:v>65.73</c:v>
                </c:pt>
                <c:pt idx="17">
                  <c:v>74.27</c:v>
                </c:pt>
                <c:pt idx="18">
                  <c:v>82.08</c:v>
                </c:pt>
              </c:numCache>
            </c:numRef>
          </c:val>
          <c:extLst>
            <c:ext xmlns:c16="http://schemas.microsoft.com/office/drawing/2014/chart" uri="{C3380CC4-5D6E-409C-BE32-E72D297353CC}">
              <c16:uniqueId val="{00000000-F96E-43CB-99C2-0F9D76060D63}"/>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Pengangguran!$D$5:$D$24</c:f>
              <c:numCache>
                <c:formatCode>_(* #,##0.00_);_(* \(#,##0.00\);_(* "-"??_);_(@_)</c:formatCode>
                <c:ptCount val="19"/>
              </c:numCache>
            </c:numRef>
          </c:val>
          <c:extLst>
            <c:ext xmlns:c16="http://schemas.microsoft.com/office/drawing/2014/chart" uri="{C3380CC4-5D6E-409C-BE32-E72D297353CC}">
              <c16:uniqueId val="{00000002-F96E-43CB-99C2-0F9D76060D63}"/>
            </c:ext>
          </c:extLst>
        </c:ser>
        <c:dLbls>
          <c:dLblPos val="inEnd"/>
          <c:showLegendKey val="0"/>
          <c:showVal val="1"/>
          <c:showCatName val="0"/>
          <c:showSerName val="0"/>
          <c:showPercent val="0"/>
          <c:showBubbleSize val="0"/>
        </c:dLbls>
        <c:gapWidth val="80"/>
        <c:overlap val="25"/>
        <c:axId val="-1845140480"/>
        <c:axId val="-1845138848"/>
      </c:barChart>
      <c:catAx>
        <c:axId val="-18451404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845138848"/>
        <c:crosses val="autoZero"/>
        <c:auto val="1"/>
        <c:lblAlgn val="ctr"/>
        <c:lblOffset val="100"/>
        <c:noMultiLvlLbl val="0"/>
      </c:catAx>
      <c:valAx>
        <c:axId val="-1845138848"/>
        <c:scaling>
          <c:orientation val="minMax"/>
        </c:scaling>
        <c:delete val="1"/>
        <c:axPos val="l"/>
        <c:numFmt formatCode="_(* #,##0.00_);_(* \(#,##0.00\);_(* &quot;-&quot;??_);_(@_)" sourceLinked="1"/>
        <c:majorTickMark val="none"/>
        <c:minorTickMark val="none"/>
        <c:tickLblPos val="nextTo"/>
        <c:crossAx val="-1845140480"/>
        <c:crosses val="autoZero"/>
        <c:crossBetween val="between"/>
      </c:valAx>
      <c:spPr>
        <a:noFill/>
        <a:ln>
          <a:noFill/>
        </a:ln>
        <a:effectLst/>
      </c:spPr>
    </c:plotArea>
    <c:legend>
      <c:legendPos val="t"/>
      <c:layout>
        <c:manualLayout>
          <c:xMode val="edge"/>
          <c:yMode val="edge"/>
          <c:x val="0.81180052493438315"/>
          <c:y val="0"/>
          <c:w val="0.1881995282245408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69.117894736842089</c:v>
                </c:pt>
                <c:pt idx="1">
                  <c:v>69.465789473684211</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466304"/>
        <c:axId val="-12473920"/>
      </c:lineChart>
      <c:catAx>
        <c:axId val="-12466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2473920"/>
        <c:crosses val="autoZero"/>
        <c:auto val="1"/>
        <c:lblAlgn val="ctr"/>
        <c:lblOffset val="100"/>
        <c:noMultiLvlLbl val="0"/>
      </c:catAx>
      <c:valAx>
        <c:axId val="-12473920"/>
        <c:scaling>
          <c:orientation val="minMax"/>
        </c:scaling>
        <c:delete val="1"/>
        <c:axPos val="l"/>
        <c:numFmt formatCode="_(* #,##0.00_);_(* \(#,##0.00\);_(* &quot;-&quot;??_);_(@_)" sourceLinked="1"/>
        <c:majorTickMark val="none"/>
        <c:minorTickMark val="none"/>
        <c:tickLblPos val="nextTo"/>
        <c:crossAx val="-1246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68.566315789473691</c:v>
                </c:pt>
                <c:pt idx="1">
                  <c:v>68.675789473684191</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461408"/>
        <c:axId val="-1842969808"/>
      </c:lineChart>
      <c:catAx>
        <c:axId val="-1246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842969808"/>
        <c:crosses val="autoZero"/>
        <c:auto val="1"/>
        <c:lblAlgn val="ctr"/>
        <c:lblOffset val="100"/>
        <c:noMultiLvlLbl val="0"/>
      </c:catAx>
      <c:valAx>
        <c:axId val="-1842969808"/>
        <c:scaling>
          <c:orientation val="minMax"/>
        </c:scaling>
        <c:delete val="1"/>
        <c:axPos val="l"/>
        <c:numFmt formatCode="_(* #,##0.00_);_(* \(#,##0.00\);_(* &quot;-&quot;??_);_(@_)" sourceLinked="1"/>
        <c:majorTickMark val="none"/>
        <c:minorTickMark val="none"/>
        <c:tickLblPos val="nextTo"/>
        <c:crossAx val="-1246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13.178421052631577</c:v>
                </c:pt>
                <c:pt idx="1">
                  <c:v>13.257894736842102</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42962736"/>
        <c:axId val="-1842958384"/>
      </c:lineChart>
      <c:catAx>
        <c:axId val="-184296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1842958384"/>
        <c:crosses val="autoZero"/>
        <c:auto val="1"/>
        <c:lblAlgn val="ctr"/>
        <c:lblOffset val="100"/>
        <c:noMultiLvlLbl val="0"/>
      </c:catAx>
      <c:valAx>
        <c:axId val="-1842958384"/>
        <c:scaling>
          <c:orientation val="minMax"/>
        </c:scaling>
        <c:delete val="1"/>
        <c:axPos val="l"/>
        <c:numFmt formatCode="_(* #,##0.00_);_(* \(#,##0.00\);_(* &quot;-&quot;??_);_(@_)" sourceLinked="1"/>
        <c:majorTickMark val="none"/>
        <c:minorTickMark val="none"/>
        <c:tickLblPos val="nextTo"/>
        <c:crossAx val="-184296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49756330929694"/>
          <c:y val="6.6666666666666666E-2"/>
          <c:w val="0.6803526578020278"/>
          <c:h val="0.9027777777777779"/>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DAK_Fisik_Pengsn!$B$5:$B$24</c:f>
              <c:numCache>
                <c:formatCode>_(* #,##0_);_(* \(#,##0\);_(* "-"??_);_(@_)</c:formatCode>
                <c:ptCount val="19"/>
                <c:pt idx="0">
                  <c:v>2031258</c:v>
                </c:pt>
                <c:pt idx="1">
                  <c:v>6884531</c:v>
                </c:pt>
                <c:pt idx="2">
                  <c:v>8991173</c:v>
                </c:pt>
                <c:pt idx="3">
                  <c:v>8641440</c:v>
                </c:pt>
                <c:pt idx="4">
                  <c:v>20682936</c:v>
                </c:pt>
                <c:pt idx="5">
                  <c:v>46797983</c:v>
                </c:pt>
                <c:pt idx="6">
                  <c:v>9337377</c:v>
                </c:pt>
                <c:pt idx="7">
                  <c:v>13476791</c:v>
                </c:pt>
                <c:pt idx="8">
                  <c:v>14715717</c:v>
                </c:pt>
                <c:pt idx="9">
                  <c:v>6373525</c:v>
                </c:pt>
                <c:pt idx="10">
                  <c:v>27812882</c:v>
                </c:pt>
                <c:pt idx="11">
                  <c:v>3512860</c:v>
                </c:pt>
                <c:pt idx="12">
                  <c:v>15628441</c:v>
                </c:pt>
                <c:pt idx="13">
                  <c:v>2263265</c:v>
                </c:pt>
                <c:pt idx="14">
                  <c:v>6451578</c:v>
                </c:pt>
                <c:pt idx="15">
                  <c:v>4953812</c:v>
                </c:pt>
                <c:pt idx="16">
                  <c:v>5464668</c:v>
                </c:pt>
                <c:pt idx="17">
                  <c:v>10071018</c:v>
                </c:pt>
                <c:pt idx="18">
                  <c:v>10292440</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DAK_Fisik_Pengsn!$C$5:$C$24</c:f>
              <c:numCache>
                <c:formatCode>_(* #,##0_);_(* \(#,##0\);_(* "-"??_);_(@_)</c:formatCode>
                <c:ptCount val="19"/>
                <c:pt idx="0">
                  <c:v>10256611</c:v>
                </c:pt>
                <c:pt idx="1">
                  <c:v>9076979</c:v>
                </c:pt>
                <c:pt idx="2">
                  <c:v>15697318</c:v>
                </c:pt>
                <c:pt idx="3">
                  <c:v>22496253</c:v>
                </c:pt>
                <c:pt idx="4">
                  <c:v>94189611</c:v>
                </c:pt>
                <c:pt idx="5">
                  <c:v>22751376</c:v>
                </c:pt>
                <c:pt idx="6">
                  <c:v>15269658</c:v>
                </c:pt>
                <c:pt idx="7">
                  <c:v>19874879</c:v>
                </c:pt>
                <c:pt idx="8">
                  <c:v>35081579</c:v>
                </c:pt>
                <c:pt idx="9">
                  <c:v>34839641</c:v>
                </c:pt>
                <c:pt idx="10">
                  <c:v>54868976</c:v>
                </c:pt>
                <c:pt idx="11">
                  <c:v>24220841</c:v>
                </c:pt>
                <c:pt idx="12">
                  <c:v>20163972</c:v>
                </c:pt>
                <c:pt idx="13">
                  <c:v>14238647</c:v>
                </c:pt>
                <c:pt idx="14">
                  <c:v>20147695</c:v>
                </c:pt>
                <c:pt idx="15">
                  <c:v>9544150</c:v>
                </c:pt>
                <c:pt idx="16">
                  <c:v>8488578</c:v>
                </c:pt>
                <c:pt idx="17">
                  <c:v>16146828</c:v>
                </c:pt>
                <c:pt idx="18">
                  <c:v>24711865</c:v>
                </c:pt>
              </c:numCache>
            </c:numRef>
          </c:val>
          <c:extLst>
            <c:ext xmlns:c16="http://schemas.microsoft.com/office/drawing/2014/chart" uri="{C3380CC4-5D6E-409C-BE32-E72D297353CC}">
              <c16:uniqueId val="{00000001-3BB2-4142-A0BD-22D1111B683E}"/>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DAK_Fisik_Pengsn!$D$5:$D$24</c:f>
              <c:numCache>
                <c:formatCode>_(* #,##0_);_(* \(#,##0\);_(* "-"??_);_(@_)</c:formatCode>
                <c:ptCount val="19"/>
                <c:pt idx="0">
                  <c:v>0</c:v>
                </c:pt>
                <c:pt idx="1">
                  <c:v>0</c:v>
                </c:pt>
                <c:pt idx="2">
                  <c:v>0</c:v>
                </c:pt>
                <c:pt idx="3">
                  <c:v>0</c:v>
                </c:pt>
                <c:pt idx="4">
                  <c:v>0</c:v>
                </c:pt>
                <c:pt idx="5">
                  <c:v>0</c:v>
                </c:pt>
                <c:pt idx="6">
                  <c:v>0</c:v>
                </c:pt>
                <c:pt idx="7">
                  <c:v>16127270</c:v>
                </c:pt>
                <c:pt idx="8">
                  <c:v>23135410</c:v>
                </c:pt>
                <c:pt idx="9">
                  <c:v>32774382</c:v>
                </c:pt>
                <c:pt idx="10">
                  <c:v>0</c:v>
                </c:pt>
                <c:pt idx="11">
                  <c:v>87385998</c:v>
                </c:pt>
                <c:pt idx="12">
                  <c:v>23172843</c:v>
                </c:pt>
                <c:pt idx="13">
                  <c:v>0</c:v>
                </c:pt>
                <c:pt idx="14">
                  <c:v>0</c:v>
                </c:pt>
                <c:pt idx="15">
                  <c:v>0</c:v>
                </c:pt>
                <c:pt idx="16">
                  <c:v>0</c:v>
                </c:pt>
                <c:pt idx="17">
                  <c:v>0</c:v>
                </c:pt>
                <c:pt idx="18">
                  <c:v>0</c:v>
                </c:pt>
              </c:numCache>
            </c:numRef>
          </c:val>
          <c:extLst>
            <c:ext xmlns:c16="http://schemas.microsoft.com/office/drawing/2014/chart" uri="{C3380CC4-5D6E-409C-BE32-E72D297353CC}">
              <c16:uniqueId val="{00000002-3BB2-4142-A0BD-22D1111B683E}"/>
            </c:ext>
          </c:extLst>
        </c:ser>
        <c:dLbls>
          <c:dLblPos val="inEnd"/>
          <c:showLegendKey val="0"/>
          <c:showVal val="1"/>
          <c:showCatName val="0"/>
          <c:showSerName val="0"/>
          <c:showPercent val="0"/>
          <c:showBubbleSize val="0"/>
        </c:dLbls>
        <c:gapWidth val="182"/>
        <c:axId val="-1889088144"/>
        <c:axId val="-1889085968"/>
      </c:barChart>
      <c:catAx>
        <c:axId val="-188908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89085968"/>
        <c:crosses val="autoZero"/>
        <c:auto val="1"/>
        <c:lblAlgn val="ctr"/>
        <c:lblOffset val="100"/>
        <c:noMultiLvlLbl val="0"/>
      </c:catAx>
      <c:valAx>
        <c:axId val="-1889085968"/>
        <c:scaling>
          <c:orientation val="minMax"/>
        </c:scaling>
        <c:delete val="1"/>
        <c:axPos val="b"/>
        <c:numFmt formatCode="_(* #,##0_);_(* \(#,##0\);_(* &quot;-&quot;??_);_(@_)" sourceLinked="1"/>
        <c:majorTickMark val="none"/>
        <c:minorTickMark val="none"/>
        <c:tickLblPos val="nextTo"/>
        <c:crossAx val="-1889088144"/>
        <c:crosses val="autoZero"/>
        <c:crossBetween val="between"/>
      </c:valAx>
      <c:spPr>
        <a:noFill/>
        <a:ln>
          <a:noFill/>
        </a:ln>
        <a:effectLst/>
      </c:spPr>
    </c:plotArea>
    <c:legend>
      <c:legendPos val="t"/>
      <c:layout>
        <c:manualLayout>
          <c:xMode val="edge"/>
          <c:yMode val="edge"/>
          <c:x val="0.720622624056246"/>
          <c:y val="6.6141732283464582E-4"/>
          <c:w val="0.27937737594375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8.6800000000000015</c:v>
                </c:pt>
                <c:pt idx="1">
                  <c:v>8.7742105263157892</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89091408"/>
        <c:axId val="-1889085424"/>
      </c:lineChart>
      <c:catAx>
        <c:axId val="-188909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889085424"/>
        <c:crosses val="autoZero"/>
        <c:auto val="1"/>
        <c:lblAlgn val="ctr"/>
        <c:lblOffset val="100"/>
        <c:noMultiLvlLbl val="0"/>
      </c:catAx>
      <c:valAx>
        <c:axId val="-1889085424"/>
        <c:scaling>
          <c:orientation val="minMax"/>
        </c:scaling>
        <c:delete val="1"/>
        <c:axPos val="l"/>
        <c:numFmt formatCode="_(* #,##0.00_);_(* \(#,##0.00\);_(* &quot;-&quot;??_);_(@_)" sourceLinked="1"/>
        <c:majorTickMark val="none"/>
        <c:minorTickMark val="none"/>
        <c:tickLblPos val="nextTo"/>
        <c:crossAx val="-188909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9492.5263157894733</c:v>
                </c:pt>
                <c:pt idx="1">
                  <c:v>9579.5263157894733</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89090864"/>
        <c:axId val="-12943264"/>
      </c:lineChart>
      <c:catAx>
        <c:axId val="-188909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2943264"/>
        <c:crosses val="autoZero"/>
        <c:auto val="1"/>
        <c:lblAlgn val="ctr"/>
        <c:lblOffset val="100"/>
        <c:noMultiLvlLbl val="0"/>
      </c:catAx>
      <c:valAx>
        <c:axId val="-12943264"/>
        <c:scaling>
          <c:orientation val="minMax"/>
        </c:scaling>
        <c:delete val="1"/>
        <c:axPos val="l"/>
        <c:numFmt formatCode="_(* #,##0_);_(* \(#,##0\);_(* &quot;-&quot;??_);_(@_)" sourceLinked="1"/>
        <c:majorTickMark val="none"/>
        <c:minorTickMark val="none"/>
        <c:tickLblPos val="nextTo"/>
        <c:crossAx val="-188909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Pengangguran!$G$5:$G$24</c:f>
              <c:numCache>
                <c:formatCode>_(* #,##0.00_);_(* \(#,##0.00\);_(* "-"??_);_(@_)</c:formatCode>
                <c:ptCount val="19"/>
                <c:pt idx="0">
                  <c:v>8</c:v>
                </c:pt>
                <c:pt idx="1">
                  <c:v>7.45</c:v>
                </c:pt>
                <c:pt idx="2">
                  <c:v>5.94</c:v>
                </c:pt>
                <c:pt idx="3">
                  <c:v>6.05</c:v>
                </c:pt>
                <c:pt idx="4">
                  <c:v>6.5</c:v>
                </c:pt>
                <c:pt idx="5">
                  <c:v>3.49</c:v>
                </c:pt>
                <c:pt idx="6">
                  <c:v>4.42</c:v>
                </c:pt>
                <c:pt idx="7">
                  <c:v>7.54</c:v>
                </c:pt>
                <c:pt idx="8">
                  <c:v>2.94</c:v>
                </c:pt>
                <c:pt idx="9">
                  <c:v>2.5</c:v>
                </c:pt>
                <c:pt idx="10">
                  <c:v>4.1500000000000004</c:v>
                </c:pt>
                <c:pt idx="11">
                  <c:v>0.84</c:v>
                </c:pt>
                <c:pt idx="12">
                  <c:v>1.2</c:v>
                </c:pt>
                <c:pt idx="13">
                  <c:v>4.1100000000000003</c:v>
                </c:pt>
                <c:pt idx="14">
                  <c:v>3.11</c:v>
                </c:pt>
                <c:pt idx="15">
                  <c:v>4.9000000000000004</c:v>
                </c:pt>
                <c:pt idx="16">
                  <c:v>6.82</c:v>
                </c:pt>
                <c:pt idx="17">
                  <c:v>4.54</c:v>
                </c:pt>
                <c:pt idx="18">
                  <c:v>1.71</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Pengangguran!$H$5:$H$24</c:f>
              <c:numCache>
                <c:formatCode>_(* #,##0.00_);_(* \(#,##0.00\);_(* "-"??_);_(@_)</c:formatCode>
                <c:ptCount val="19"/>
                <c:pt idx="0">
                  <c:v>8.7200000000000006</c:v>
                </c:pt>
                <c:pt idx="1">
                  <c:v>7.18</c:v>
                </c:pt>
                <c:pt idx="2">
                  <c:v>4.8</c:v>
                </c:pt>
                <c:pt idx="3">
                  <c:v>5.66</c:v>
                </c:pt>
                <c:pt idx="4">
                  <c:v>6.12</c:v>
                </c:pt>
                <c:pt idx="5">
                  <c:v>3.12</c:v>
                </c:pt>
                <c:pt idx="6">
                  <c:v>4</c:v>
                </c:pt>
                <c:pt idx="7">
                  <c:v>7.24</c:v>
                </c:pt>
                <c:pt idx="8">
                  <c:v>1.54</c:v>
                </c:pt>
                <c:pt idx="9">
                  <c:v>0.83</c:v>
                </c:pt>
                <c:pt idx="10">
                  <c:v>3.91</c:v>
                </c:pt>
                <c:pt idx="11">
                  <c:v>1.94</c:v>
                </c:pt>
                <c:pt idx="12">
                  <c:v>0.7</c:v>
                </c:pt>
                <c:pt idx="13">
                  <c:v>4.07</c:v>
                </c:pt>
                <c:pt idx="14">
                  <c:v>3.19</c:v>
                </c:pt>
                <c:pt idx="15">
                  <c:v>4.71</c:v>
                </c:pt>
                <c:pt idx="16">
                  <c:v>5.71</c:v>
                </c:pt>
                <c:pt idx="17">
                  <c:v>3</c:v>
                </c:pt>
                <c:pt idx="18">
                  <c:v>0.74</c:v>
                </c:pt>
              </c:numCache>
            </c:numRef>
          </c:val>
          <c:extLst>
            <c:ext xmlns:c16="http://schemas.microsoft.com/office/drawing/2014/chart" uri="{C3380CC4-5D6E-409C-BE32-E72D297353CC}">
              <c16:uniqueId val="{00000000-202D-44A0-839F-26C970C1AFC4}"/>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Pengangguran!$I$5:$I$24</c:f>
              <c:numCache>
                <c:formatCode>_(* #,##0.00_);_(* \(#,##0.00\);_(* "-"??_);_(@_)</c:formatCode>
                <c:ptCount val="19"/>
              </c:numCache>
            </c:numRef>
          </c:val>
          <c:extLst>
            <c:ext xmlns:c16="http://schemas.microsoft.com/office/drawing/2014/chart" uri="{C3380CC4-5D6E-409C-BE32-E72D297353CC}">
              <c16:uniqueId val="{00000002-202D-44A0-839F-26C970C1AFC4}"/>
            </c:ext>
          </c:extLst>
        </c:ser>
        <c:dLbls>
          <c:dLblPos val="outEnd"/>
          <c:showLegendKey val="0"/>
          <c:showVal val="1"/>
          <c:showCatName val="0"/>
          <c:showSerName val="0"/>
          <c:showPercent val="0"/>
          <c:showBubbleSize val="0"/>
        </c:dLbls>
        <c:gapWidth val="80"/>
        <c:overlap val="25"/>
        <c:axId val="-1885140448"/>
        <c:axId val="-1885139904"/>
      </c:barChart>
      <c:catAx>
        <c:axId val="-188514044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885139904"/>
        <c:crosses val="autoZero"/>
        <c:auto val="1"/>
        <c:lblAlgn val="ctr"/>
        <c:lblOffset val="100"/>
        <c:noMultiLvlLbl val="0"/>
      </c:catAx>
      <c:valAx>
        <c:axId val="-1885139904"/>
        <c:scaling>
          <c:orientation val="minMax"/>
        </c:scaling>
        <c:delete val="1"/>
        <c:axPos val="l"/>
        <c:numFmt formatCode="_(* #,##0.00_);_(* \(#,##0.00\);_(* &quot;-&quot;??_);_(@_)" sourceLinked="1"/>
        <c:majorTickMark val="none"/>
        <c:minorTickMark val="none"/>
        <c:tickLblPos val="nextTo"/>
        <c:crossAx val="-1885140448"/>
        <c:crosses val="autoZero"/>
        <c:crossBetween val="between"/>
      </c:valAx>
      <c:spPr>
        <a:noFill/>
        <a:ln>
          <a:noFill/>
        </a:ln>
        <a:effectLst/>
      </c:spPr>
    </c:plotArea>
    <c:legend>
      <c:legendPos val="t"/>
      <c:layout>
        <c:manualLayout>
          <c:xMode val="edge"/>
          <c:yMode val="edge"/>
          <c:x val="0.81180052493438315"/>
          <c:y val="0"/>
          <c:w val="0.18819952822454089"/>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2022.xlsx]DBH!PivotTable1</c:name>
    <c:fmtId val="9"/>
  </c:pivotSource>
  <c:chart>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03635764366017"/>
          <c:y val="7.1997156605424328E-2"/>
          <c:w val="0.72780328532340643"/>
          <c:h val="0.89744728783902017"/>
        </c:manualLayout>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DBH!$AK$5:$AK$24</c:f>
              <c:numCache>
                <c:formatCode>_(* #,##0_);_(* \(#,##0\);_(* "-"??_);_(@_)</c:formatCode>
                <c:ptCount val="19"/>
                <c:pt idx="0">
                  <c:v>148292</c:v>
                </c:pt>
                <c:pt idx="1">
                  <c:v>148292</c:v>
                </c:pt>
                <c:pt idx="2">
                  <c:v>148292</c:v>
                </c:pt>
                <c:pt idx="3">
                  <c:v>148292</c:v>
                </c:pt>
                <c:pt idx="4">
                  <c:v>149296</c:v>
                </c:pt>
                <c:pt idx="5">
                  <c:v>148292</c:v>
                </c:pt>
                <c:pt idx="6">
                  <c:v>148292</c:v>
                </c:pt>
                <c:pt idx="7">
                  <c:v>148292</c:v>
                </c:pt>
                <c:pt idx="8">
                  <c:v>1013094</c:v>
                </c:pt>
                <c:pt idx="9">
                  <c:v>148292</c:v>
                </c:pt>
                <c:pt idx="10">
                  <c:v>148292</c:v>
                </c:pt>
                <c:pt idx="11">
                  <c:v>358190</c:v>
                </c:pt>
                <c:pt idx="12">
                  <c:v>148292</c:v>
                </c:pt>
                <c:pt idx="13">
                  <c:v>201501</c:v>
                </c:pt>
                <c:pt idx="14">
                  <c:v>148292</c:v>
                </c:pt>
                <c:pt idx="15">
                  <c:v>148292</c:v>
                </c:pt>
                <c:pt idx="16">
                  <c:v>148292</c:v>
                </c:pt>
                <c:pt idx="17">
                  <c:v>148292</c:v>
                </c:pt>
                <c:pt idx="18">
                  <c:v>148292</c:v>
                </c:pt>
              </c:numCache>
            </c:numRef>
          </c:val>
          <c:extLst>
            <c:ext xmlns:c16="http://schemas.microsoft.com/office/drawing/2014/chart" uri="{C3380CC4-5D6E-409C-BE32-E72D297353CC}">
              <c16:uniqueId val="{00000000-CDCA-4CA1-8C4F-505D4F3F338B}"/>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DBH!$AL$5:$AL$24</c:f>
              <c:numCache>
                <c:formatCode>_(* #,##0_);_(* \(#,##0\);_(* "-"??_);_(@_)</c:formatCode>
                <c:ptCount val="19"/>
              </c:numCache>
            </c:numRef>
          </c:val>
          <c:extLst>
            <c:ext xmlns:c16="http://schemas.microsoft.com/office/drawing/2014/chart" uri="{C3380CC4-5D6E-409C-BE32-E72D297353CC}">
              <c16:uniqueId val="{00000001-CDCA-4CA1-8C4F-505D4F3F338B}"/>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DBH!$AM$5:$AM$24</c:f>
              <c:numCache>
                <c:formatCode>_(* #,##0_);_(* \(#,##0\);_(* "-"??_);_(@_)</c:formatCode>
                <c:ptCount val="19"/>
                <c:pt idx="0">
                  <c:v>180323</c:v>
                </c:pt>
                <c:pt idx="1">
                  <c:v>180323</c:v>
                </c:pt>
                <c:pt idx="2">
                  <c:v>180323</c:v>
                </c:pt>
                <c:pt idx="3">
                  <c:v>180323</c:v>
                </c:pt>
                <c:pt idx="4">
                  <c:v>183602</c:v>
                </c:pt>
                <c:pt idx="5">
                  <c:v>180323</c:v>
                </c:pt>
                <c:pt idx="6">
                  <c:v>180323</c:v>
                </c:pt>
                <c:pt idx="7">
                  <c:v>180323</c:v>
                </c:pt>
                <c:pt idx="8">
                  <c:v>1215306</c:v>
                </c:pt>
                <c:pt idx="9">
                  <c:v>180323</c:v>
                </c:pt>
                <c:pt idx="10">
                  <c:v>180323</c:v>
                </c:pt>
                <c:pt idx="11">
                  <c:v>539482</c:v>
                </c:pt>
                <c:pt idx="12">
                  <c:v>180323</c:v>
                </c:pt>
                <c:pt idx="13">
                  <c:v>219663</c:v>
                </c:pt>
                <c:pt idx="14">
                  <c:v>180323</c:v>
                </c:pt>
                <c:pt idx="15">
                  <c:v>180323</c:v>
                </c:pt>
                <c:pt idx="16">
                  <c:v>180323</c:v>
                </c:pt>
                <c:pt idx="17">
                  <c:v>180323</c:v>
                </c:pt>
                <c:pt idx="18">
                  <c:v>180323</c:v>
                </c:pt>
              </c:numCache>
            </c:numRef>
          </c:val>
          <c:extLst>
            <c:ext xmlns:c16="http://schemas.microsoft.com/office/drawing/2014/chart" uri="{C3380CC4-5D6E-409C-BE32-E72D297353CC}">
              <c16:uniqueId val="{00000002-CDCA-4CA1-8C4F-505D4F3F338B}"/>
            </c:ext>
          </c:extLst>
        </c:ser>
        <c:dLbls>
          <c:dLblPos val="outEnd"/>
          <c:showLegendKey val="0"/>
          <c:showVal val="1"/>
          <c:showCatName val="0"/>
          <c:showSerName val="0"/>
          <c:showPercent val="0"/>
          <c:showBubbleSize val="0"/>
        </c:dLbls>
        <c:gapWidth val="182"/>
        <c:axId val="262107104"/>
        <c:axId val="262107936"/>
      </c:barChart>
      <c:catAx>
        <c:axId val="26210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d-ID"/>
          </a:p>
        </c:txPr>
        <c:crossAx val="262107936"/>
        <c:crosses val="autoZero"/>
        <c:auto val="1"/>
        <c:lblAlgn val="ctr"/>
        <c:lblOffset val="100"/>
        <c:noMultiLvlLbl val="0"/>
      </c:catAx>
      <c:valAx>
        <c:axId val="262107936"/>
        <c:scaling>
          <c:orientation val="minMax"/>
        </c:scaling>
        <c:delete val="1"/>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262107104"/>
        <c:crosses val="autoZero"/>
        <c:crossBetween val="between"/>
      </c:valAx>
      <c:spPr>
        <a:noFill/>
        <a:ln>
          <a:noFill/>
        </a:ln>
        <a:effectLst/>
      </c:spPr>
    </c:plotArea>
    <c:legend>
      <c:legendPos val="t"/>
      <c:layout>
        <c:manualLayout>
          <c:xMode val="edge"/>
          <c:yMode val="edge"/>
          <c:x val="0.69665666358879652"/>
          <c:y val="0"/>
          <c:w val="0.25973012895548719"/>
          <c:h val="5.695428696412948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mn-lt"/>
        </a:defRPr>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2022.xlsx]Kemiskinan!PivotTable18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Kemiskinan!$B$4:$B$5</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Kemiskinan!$A$6:$A$25</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Kemiskinan!$B$6:$B$25</c:f>
              <c:numCache>
                <c:formatCode>General</c:formatCode>
                <c:ptCount val="19"/>
                <c:pt idx="0">
                  <c:v>10.49</c:v>
                </c:pt>
                <c:pt idx="1">
                  <c:v>16.559999999999999</c:v>
                </c:pt>
                <c:pt idx="2">
                  <c:v>23.54</c:v>
                </c:pt>
                <c:pt idx="3">
                  <c:v>42.17</c:v>
                </c:pt>
                <c:pt idx="4">
                  <c:v>41.31</c:v>
                </c:pt>
                <c:pt idx="5">
                  <c:v>23.12</c:v>
                </c:pt>
                <c:pt idx="6">
                  <c:v>23.96</c:v>
                </c:pt>
                <c:pt idx="7">
                  <c:v>47.19</c:v>
                </c:pt>
                <c:pt idx="8">
                  <c:v>28.41</c:v>
                </c:pt>
                <c:pt idx="9">
                  <c:v>16.05</c:v>
                </c:pt>
                <c:pt idx="10">
                  <c:v>53.88</c:v>
                </c:pt>
                <c:pt idx="11">
                  <c:v>17.920000000000002</c:v>
                </c:pt>
                <c:pt idx="12">
                  <c:v>15.8</c:v>
                </c:pt>
                <c:pt idx="13">
                  <c:v>23.87</c:v>
                </c:pt>
                <c:pt idx="14">
                  <c:v>26.79</c:v>
                </c:pt>
                <c:pt idx="15">
                  <c:v>28.63</c:v>
                </c:pt>
                <c:pt idx="16">
                  <c:v>34.86</c:v>
                </c:pt>
                <c:pt idx="17">
                  <c:v>34.74</c:v>
                </c:pt>
                <c:pt idx="18">
                  <c:v>22.33</c:v>
                </c:pt>
              </c:numCache>
            </c:numRef>
          </c:val>
          <c:extLst>
            <c:ext xmlns:c16="http://schemas.microsoft.com/office/drawing/2014/chart" uri="{C3380CC4-5D6E-409C-BE32-E72D297353CC}">
              <c16:uniqueId val="{00000000-792A-429F-8570-CEC744F354E3}"/>
            </c:ext>
          </c:extLst>
        </c:ser>
        <c:ser>
          <c:idx val="1"/>
          <c:order val="1"/>
          <c:tx>
            <c:strRef>
              <c:f>Kemiskinan!$C$4:$C$5</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Kemiskinan!$A$6:$A$25</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Kemiskinan!$C$6:$C$25</c:f>
              <c:numCache>
                <c:formatCode>General</c:formatCode>
                <c:ptCount val="19"/>
                <c:pt idx="0">
                  <c:v>10.8</c:v>
                </c:pt>
                <c:pt idx="1">
                  <c:v>17.28</c:v>
                </c:pt>
                <c:pt idx="2">
                  <c:v>24.02</c:v>
                </c:pt>
                <c:pt idx="3">
                  <c:v>45.03</c:v>
                </c:pt>
                <c:pt idx="4">
                  <c:v>43.24</c:v>
                </c:pt>
                <c:pt idx="5">
                  <c:v>24.33</c:v>
                </c:pt>
                <c:pt idx="6">
                  <c:v>25.01</c:v>
                </c:pt>
                <c:pt idx="7">
                  <c:v>49.95</c:v>
                </c:pt>
                <c:pt idx="8">
                  <c:v>29.72</c:v>
                </c:pt>
                <c:pt idx="9">
                  <c:v>16.61</c:v>
                </c:pt>
                <c:pt idx="10">
                  <c:v>55.16</c:v>
                </c:pt>
                <c:pt idx="11">
                  <c:v>18.71</c:v>
                </c:pt>
                <c:pt idx="12">
                  <c:v>16.079999999999998</c:v>
                </c:pt>
                <c:pt idx="13">
                  <c:v>25.78</c:v>
                </c:pt>
                <c:pt idx="14">
                  <c:v>28.37</c:v>
                </c:pt>
                <c:pt idx="15">
                  <c:v>30.36</c:v>
                </c:pt>
                <c:pt idx="16">
                  <c:v>37.130000000000003</c:v>
                </c:pt>
                <c:pt idx="17">
                  <c:v>35.840000000000003</c:v>
                </c:pt>
                <c:pt idx="18">
                  <c:v>21.75</c:v>
                </c:pt>
              </c:numCache>
            </c:numRef>
          </c:val>
          <c:extLst>
            <c:ext xmlns:c16="http://schemas.microsoft.com/office/drawing/2014/chart" uri="{C3380CC4-5D6E-409C-BE32-E72D297353CC}">
              <c16:uniqueId val="{00000001-792A-429F-8570-CEC744F354E3}"/>
            </c:ext>
          </c:extLst>
        </c:ser>
        <c:ser>
          <c:idx val="2"/>
          <c:order val="2"/>
          <c:tx>
            <c:strRef>
              <c:f>Kemiskinan!$D$4:$D$5</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Kemiskinan!$A$6:$A$25</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Kemiskinan!$D$6:$D$25</c:f>
              <c:numCache>
                <c:formatCode>General</c:formatCode>
                <c:ptCount val="19"/>
              </c:numCache>
            </c:numRef>
          </c:val>
          <c:extLst>
            <c:ext xmlns:c16="http://schemas.microsoft.com/office/drawing/2014/chart" uri="{C3380CC4-5D6E-409C-BE32-E72D297353CC}">
              <c16:uniqueId val="{00000002-792A-429F-8570-CEC744F354E3}"/>
            </c:ext>
          </c:extLst>
        </c:ser>
        <c:dLbls>
          <c:dLblPos val="outEnd"/>
          <c:showLegendKey val="0"/>
          <c:showVal val="1"/>
          <c:showCatName val="0"/>
          <c:showSerName val="0"/>
          <c:showPercent val="0"/>
          <c:showBubbleSize val="0"/>
        </c:dLbls>
        <c:gapWidth val="80"/>
        <c:overlap val="25"/>
        <c:axId val="262087136"/>
        <c:axId val="262105024"/>
      </c:barChart>
      <c:catAx>
        <c:axId val="26208713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262105024"/>
        <c:crosses val="autoZero"/>
        <c:auto val="1"/>
        <c:lblAlgn val="ctr"/>
        <c:lblOffset val="100"/>
        <c:noMultiLvlLbl val="0"/>
      </c:catAx>
      <c:valAx>
        <c:axId val="262105024"/>
        <c:scaling>
          <c:orientation val="minMax"/>
        </c:scaling>
        <c:delete val="1"/>
        <c:axPos val="l"/>
        <c:numFmt formatCode="General" sourceLinked="1"/>
        <c:majorTickMark val="none"/>
        <c:minorTickMark val="none"/>
        <c:tickLblPos val="nextTo"/>
        <c:crossAx val="262087136"/>
        <c:crosses val="autoZero"/>
        <c:crossBetween val="between"/>
      </c:valAx>
      <c:spPr>
        <a:noFill/>
        <a:ln>
          <a:noFill/>
        </a:ln>
        <a:effectLst/>
      </c:spPr>
    </c:plotArea>
    <c:legend>
      <c:legendPos val="t"/>
      <c:layout>
        <c:manualLayout>
          <c:xMode val="edge"/>
          <c:yMode val="edge"/>
          <c:x val="0.85758575787844338"/>
          <c:y val="0"/>
          <c:w val="0.14241424212155668"/>
          <c:h val="7.633551951090046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r>
              <a:rPr lang="en-US" sz="1100" cap="none" baseline="0">
                <a:solidFill>
                  <a:sysClr val="windowText" lastClr="000000"/>
                </a:solidFill>
              </a:rPr>
              <a:t> Rata-rata Jumlah Penduduk Miskin (ribu jiwa) </a:t>
            </a:r>
          </a:p>
        </c:rich>
      </c:tx>
      <c:layout>
        <c:manualLayout>
          <c:xMode val="edge"/>
          <c:yMode val="edge"/>
          <c:x val="1.6665577180210967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Kemiskinan!$A$2</c:f>
              <c:strCache>
                <c:ptCount val="1"/>
                <c:pt idx="0">
                  <c:v> Rata-rata Jumlah Penduduk Miskin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Kemiskinan!$B$1:$C$1</c:f>
              <c:numCache>
                <c:formatCode>General</c:formatCode>
                <c:ptCount val="2"/>
                <c:pt idx="0">
                  <c:v>2020</c:v>
                </c:pt>
                <c:pt idx="1">
                  <c:v>2021</c:v>
                </c:pt>
              </c:numCache>
            </c:numRef>
          </c:cat>
          <c:val>
            <c:numRef>
              <c:f>Kemiskinan!$B$2:$C$2</c:f>
              <c:numCache>
                <c:formatCode>_(* #,##0.00_);_(* \(#,##0.00\);_(* "-"??_);_(@_)</c:formatCode>
                <c:ptCount val="2"/>
                <c:pt idx="0">
                  <c:v>16.109696969696973</c:v>
                </c:pt>
                <c:pt idx="1">
                  <c:v>16.823333333333331</c:v>
                </c:pt>
              </c:numCache>
            </c:numRef>
          </c:val>
          <c:smooth val="0"/>
          <c:extLst>
            <c:ext xmlns:c16="http://schemas.microsoft.com/office/drawing/2014/chart" uri="{C3380CC4-5D6E-409C-BE32-E72D297353CC}">
              <c16:uniqueId val="{00000000-A4CD-468C-9A6D-F57970E41FE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61981056"/>
        <c:axId val="261999360"/>
      </c:lineChart>
      <c:catAx>
        <c:axId val="26198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261999360"/>
        <c:crosses val="autoZero"/>
        <c:auto val="1"/>
        <c:lblAlgn val="ctr"/>
        <c:lblOffset val="100"/>
        <c:noMultiLvlLbl val="0"/>
      </c:catAx>
      <c:valAx>
        <c:axId val="261999360"/>
        <c:scaling>
          <c:orientation val="minMax"/>
        </c:scaling>
        <c:delete val="1"/>
        <c:axPos val="l"/>
        <c:numFmt formatCode="_(* #,##0.00_);_(* \(#,##0.00\);_(* &quot;-&quot;??_);_(@_)" sourceLinked="1"/>
        <c:majorTickMark val="none"/>
        <c:minorTickMark val="none"/>
        <c:tickLblPos val="nextTo"/>
        <c:crossAx val="26198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8.3780288333523527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Kemiskinan!$F$2</c:f>
              <c:strCache>
                <c:ptCount val="1"/>
                <c:pt idx="0">
                  <c:v> Rata-rata % Penduduk Miskin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Kemiskinan!$G$1:$H$1</c:f>
              <c:numCache>
                <c:formatCode>General</c:formatCode>
                <c:ptCount val="2"/>
                <c:pt idx="0">
                  <c:v>2020</c:v>
                </c:pt>
                <c:pt idx="1">
                  <c:v>2021</c:v>
                </c:pt>
              </c:numCache>
            </c:numRef>
          </c:cat>
          <c:val>
            <c:numRef>
              <c:f>Kemiskinan!$G$2:$H$2</c:f>
              <c:numCache>
                <c:formatCode>_(* #,##0.00_);_(* \(#,##0.00\);_(* "-"??_);_(@_)</c:formatCode>
                <c:ptCount val="2"/>
                <c:pt idx="0">
                  <c:v>10.798181818181815</c:v>
                </c:pt>
                <c:pt idx="1">
                  <c:v>11.085454545454546</c:v>
                </c:pt>
              </c:numCache>
            </c:numRef>
          </c:val>
          <c:smooth val="0"/>
          <c:extLst>
            <c:ext xmlns:c16="http://schemas.microsoft.com/office/drawing/2014/chart" uri="{C3380CC4-5D6E-409C-BE32-E72D297353CC}">
              <c16:uniqueId val="{00000000-7D5F-473A-9B81-6EB04A6EB21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62011424"/>
        <c:axId val="262015584"/>
      </c:lineChart>
      <c:catAx>
        <c:axId val="262011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262015584"/>
        <c:crosses val="autoZero"/>
        <c:auto val="1"/>
        <c:lblAlgn val="ctr"/>
        <c:lblOffset val="100"/>
        <c:noMultiLvlLbl val="0"/>
      </c:catAx>
      <c:valAx>
        <c:axId val="262015584"/>
        <c:scaling>
          <c:orientation val="minMax"/>
        </c:scaling>
        <c:delete val="1"/>
        <c:axPos val="l"/>
        <c:numFmt formatCode="_(* #,##0.00_);_(* \(#,##0.00\);_(* &quot;-&quot;??_);_(@_)" sourceLinked="1"/>
        <c:majorTickMark val="none"/>
        <c:minorTickMark val="none"/>
        <c:tickLblPos val="nextTo"/>
        <c:crossAx val="26201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8.7366872437034742E-5"/>
          <c:y val="0"/>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Pendidikan!$A$2</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Pendidikan!$B$1:$C$1</c:f>
              <c:numCache>
                <c:formatCode>General</c:formatCode>
                <c:ptCount val="2"/>
                <c:pt idx="0">
                  <c:v>2020</c:v>
                </c:pt>
                <c:pt idx="1">
                  <c:v>2021</c:v>
                </c:pt>
              </c:numCache>
            </c:numRef>
          </c:cat>
          <c:val>
            <c:numRef>
              <c:f>Pendidikan!$B$2:$C$2</c:f>
              <c:numCache>
                <c:formatCode>_(* #,##0.00_);_(* \(#,##0.00\);_(* "-"??_);_(@_)</c:formatCode>
                <c:ptCount val="2"/>
                <c:pt idx="0">
                  <c:v>26.851052631578952</c:v>
                </c:pt>
                <c:pt idx="1">
                  <c:v>28.093157894736841</c:v>
                </c:pt>
              </c:numCache>
            </c:numRef>
          </c:val>
          <c:smooth val="0"/>
          <c:extLst>
            <c:ext xmlns:c16="http://schemas.microsoft.com/office/drawing/2014/chart" uri="{C3380CC4-5D6E-409C-BE32-E72D297353CC}">
              <c16:uniqueId val="{00000000-8759-4B72-A494-AB2084E0884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62030144"/>
        <c:axId val="262046784"/>
      </c:lineChart>
      <c:catAx>
        <c:axId val="262030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262046784"/>
        <c:crosses val="autoZero"/>
        <c:auto val="1"/>
        <c:lblAlgn val="ctr"/>
        <c:lblOffset val="100"/>
        <c:noMultiLvlLbl val="0"/>
      </c:catAx>
      <c:valAx>
        <c:axId val="262046784"/>
        <c:scaling>
          <c:orientation val="minMax"/>
        </c:scaling>
        <c:delete val="1"/>
        <c:axPos val="l"/>
        <c:numFmt formatCode="_(* #,##0.00_);_(* \(#,##0.00\);_(* &quot;-&quot;??_);_(@_)" sourceLinked="1"/>
        <c:majorTickMark val="none"/>
        <c:minorTickMark val="none"/>
        <c:tickLblPos val="nextTo"/>
        <c:crossAx val="26203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6.9832402234639508E-4"/>
          <c:y val="0"/>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Pendidikan!$E$2</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Pendidikan!$F$1:$G$1</c:f>
              <c:numCache>
                <c:formatCode>General</c:formatCode>
                <c:ptCount val="2"/>
                <c:pt idx="0">
                  <c:v>2020</c:v>
                </c:pt>
                <c:pt idx="1">
                  <c:v>2021</c:v>
                </c:pt>
              </c:numCache>
            </c:numRef>
          </c:cat>
          <c:val>
            <c:numRef>
              <c:f>Pendidikan!$F$2:$G$2</c:f>
              <c:numCache>
                <c:formatCode>_(* #,##0.00_);_(* \(#,##0.00\);_(* "-"??_);_(@_)</c:formatCode>
                <c:ptCount val="2"/>
                <c:pt idx="0">
                  <c:v>100.69473684210527</c:v>
                </c:pt>
                <c:pt idx="1">
                  <c:v>99.180000000000021</c:v>
                </c:pt>
              </c:numCache>
            </c:numRef>
          </c:val>
          <c:smooth val="0"/>
          <c:extLst>
            <c:ext xmlns:c16="http://schemas.microsoft.com/office/drawing/2014/chart" uri="{C3380CC4-5D6E-409C-BE32-E72D297353CC}">
              <c16:uniqueId val="{00000000-EB94-418B-9DDC-5F99F50FB01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62035136"/>
        <c:axId val="262040128"/>
      </c:lineChart>
      <c:catAx>
        <c:axId val="262035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262040128"/>
        <c:crosses val="autoZero"/>
        <c:auto val="1"/>
        <c:lblAlgn val="ctr"/>
        <c:lblOffset val="100"/>
        <c:noMultiLvlLbl val="0"/>
      </c:catAx>
      <c:valAx>
        <c:axId val="262040128"/>
        <c:scaling>
          <c:orientation val="minMax"/>
        </c:scaling>
        <c:delete val="1"/>
        <c:axPos val="l"/>
        <c:numFmt formatCode="_(* #,##0.00_);_(* \(#,##0.00\);_(* &quot;-&quot;??_);_(@_)" sourceLinked="1"/>
        <c:majorTickMark val="none"/>
        <c:minorTickMark val="none"/>
        <c:tickLblPos val="nextTo"/>
        <c:crossAx val="26203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6953743212266329E-3"/>
          <c:y val="0"/>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Pendidikan!$I$2</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Pendidikan!$J$1:$K$1</c:f>
              <c:numCache>
                <c:formatCode>General</c:formatCode>
                <c:ptCount val="2"/>
                <c:pt idx="0">
                  <c:v>2020</c:v>
                </c:pt>
                <c:pt idx="1">
                  <c:v>2021</c:v>
                </c:pt>
              </c:numCache>
            </c:numRef>
          </c:cat>
          <c:val>
            <c:numRef>
              <c:f>Pendidikan!$J$2:$K$2</c:f>
              <c:numCache>
                <c:formatCode>_(* #,##0.00_);_(* \(#,##0.00\);_(* "-"??_);_(@_)</c:formatCode>
                <c:ptCount val="2"/>
                <c:pt idx="0">
                  <c:v>105.92578947368423</c:v>
                </c:pt>
                <c:pt idx="1">
                  <c:v>105.74</c:v>
                </c:pt>
              </c:numCache>
            </c:numRef>
          </c:val>
          <c:smooth val="0"/>
          <c:extLst>
            <c:ext xmlns:c16="http://schemas.microsoft.com/office/drawing/2014/chart" uri="{C3380CC4-5D6E-409C-BE32-E72D297353CC}">
              <c16:uniqueId val="{00000000-6441-446F-B30B-AB00AD8DB87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62067584"/>
        <c:axId val="262057184"/>
      </c:lineChart>
      <c:catAx>
        <c:axId val="262067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262057184"/>
        <c:crosses val="autoZero"/>
        <c:auto val="1"/>
        <c:lblAlgn val="ctr"/>
        <c:lblOffset val="100"/>
        <c:noMultiLvlLbl val="0"/>
      </c:catAx>
      <c:valAx>
        <c:axId val="262057184"/>
        <c:scaling>
          <c:orientation val="minMax"/>
        </c:scaling>
        <c:delete val="1"/>
        <c:axPos val="l"/>
        <c:numFmt formatCode="_(* #,##0.00_);_(* \(#,##0.00\);_(* &quot;-&quot;??_);_(@_)" sourceLinked="1"/>
        <c:majorTickMark val="none"/>
        <c:minorTickMark val="none"/>
        <c:tickLblPos val="nextTo"/>
        <c:crossAx val="2620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49756330929694"/>
          <c:y val="7.2222222222222215E-2"/>
          <c:w val="0.6803526578020278"/>
          <c:h val="0.91111111111111109"/>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DAK_Fisik_Afirm!$B$5:$B$24</c:f>
              <c:numCache>
                <c:formatCode>_(* #,##0_);_(* \(#,##0\);_(* "-"??_);_(@_)</c:formatCode>
                <c:ptCount val="19"/>
                <c:pt idx="0">
                  <c:v>0</c:v>
                </c:pt>
                <c:pt idx="1">
                  <c:v>0</c:v>
                </c:pt>
                <c:pt idx="2">
                  <c:v>0</c:v>
                </c:pt>
                <c:pt idx="3">
                  <c:v>0</c:v>
                </c:pt>
                <c:pt idx="4">
                  <c:v>0</c:v>
                </c:pt>
                <c:pt idx="5">
                  <c:v>6213482</c:v>
                </c:pt>
                <c:pt idx="6">
                  <c:v>0</c:v>
                </c:pt>
                <c:pt idx="7">
                  <c:v>0</c:v>
                </c:pt>
                <c:pt idx="8">
                  <c:v>0</c:v>
                </c:pt>
                <c:pt idx="9">
                  <c:v>0</c:v>
                </c:pt>
                <c:pt idx="10">
                  <c:v>60418542</c:v>
                </c:pt>
                <c:pt idx="11">
                  <c:v>0</c:v>
                </c:pt>
                <c:pt idx="12">
                  <c:v>0</c:v>
                </c:pt>
                <c:pt idx="13">
                  <c:v>0</c:v>
                </c:pt>
                <c:pt idx="14">
                  <c:v>0</c:v>
                </c:pt>
                <c:pt idx="15">
                  <c:v>0</c:v>
                </c:pt>
                <c:pt idx="16">
                  <c:v>0</c:v>
                </c:pt>
                <c:pt idx="17">
                  <c:v>12476470</c:v>
                </c:pt>
                <c:pt idx="18">
                  <c:v>45506992</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DAK_Fisik_Afirm!$C$5:$C$24</c:f>
              <c:numCache>
                <c:formatCode>_(* #,##0_);_(* \(#,##0\);_(* "-"??_);_(@_)</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1-9721-4CDD-8073-B1B539F4BC6A}"/>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DAK_Fisik_Afirm!$D$5:$D$24</c:f>
              <c:numCache>
                <c:formatCode>_(* #,##0_);_(* \(#,##0\);_(* "-"??_);_(@_)</c:formatCode>
                <c:ptCount val="19"/>
              </c:numCache>
            </c:numRef>
          </c:val>
          <c:extLst>
            <c:ext xmlns:c16="http://schemas.microsoft.com/office/drawing/2014/chart" uri="{C3380CC4-5D6E-409C-BE32-E72D297353CC}">
              <c16:uniqueId val="{00000002-9721-4CDD-8073-B1B539F4BC6A}"/>
            </c:ext>
          </c:extLst>
        </c:ser>
        <c:dLbls>
          <c:dLblPos val="inEnd"/>
          <c:showLegendKey val="0"/>
          <c:showVal val="1"/>
          <c:showCatName val="0"/>
          <c:showSerName val="0"/>
          <c:showPercent val="0"/>
          <c:showBubbleSize val="0"/>
        </c:dLbls>
        <c:gapWidth val="182"/>
        <c:axId val="-1889081616"/>
        <c:axId val="-1889078896"/>
      </c:barChart>
      <c:catAx>
        <c:axId val="-1889081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89078896"/>
        <c:crosses val="autoZero"/>
        <c:auto val="1"/>
        <c:lblAlgn val="ctr"/>
        <c:lblOffset val="100"/>
        <c:noMultiLvlLbl val="0"/>
      </c:catAx>
      <c:valAx>
        <c:axId val="-1889078896"/>
        <c:scaling>
          <c:orientation val="minMax"/>
        </c:scaling>
        <c:delete val="1"/>
        <c:axPos val="b"/>
        <c:numFmt formatCode="_(* #,##0_);_(* \(#,##0\);_(* &quot;-&quot;??_);_(@_)" sourceLinked="1"/>
        <c:majorTickMark val="none"/>
        <c:minorTickMark val="none"/>
        <c:tickLblPos val="nextTo"/>
        <c:crossAx val="-1889081616"/>
        <c:crosses val="autoZero"/>
        <c:crossBetween val="between"/>
      </c:valAx>
      <c:spPr>
        <a:noFill/>
        <a:ln>
          <a:noFill/>
        </a:ln>
        <a:effectLst/>
      </c:spPr>
    </c:plotArea>
    <c:legend>
      <c:legendPos val="t"/>
      <c:layout>
        <c:manualLayout>
          <c:xMode val="edge"/>
          <c:yMode val="edge"/>
          <c:x val="0.70396804369844079"/>
          <c:y val="0"/>
          <c:w val="0.2960319563015592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5518311607697305E-3"/>
          <c:y val="0"/>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Pendidikan!$M$2</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Pendidikan!$N$1:$O$1</c:f>
              <c:numCache>
                <c:formatCode>General</c:formatCode>
                <c:ptCount val="2"/>
                <c:pt idx="0">
                  <c:v>2020</c:v>
                </c:pt>
                <c:pt idx="1">
                  <c:v>2021</c:v>
                </c:pt>
              </c:numCache>
            </c:numRef>
          </c:cat>
          <c:val>
            <c:numRef>
              <c:f>Pendidikan!$N$2:$O$2</c:f>
              <c:numCache>
                <c:formatCode>_(* #,##0.00_);_(* \(#,##0.00\);_(* "-"??_);_(@_)</c:formatCode>
                <c:ptCount val="2"/>
                <c:pt idx="0">
                  <c:v>105.05684210526316</c:v>
                </c:pt>
                <c:pt idx="1">
                  <c:v>105.54210526315792</c:v>
                </c:pt>
              </c:numCache>
            </c:numRef>
          </c:val>
          <c:smooth val="0"/>
          <c:extLst>
            <c:ext xmlns:c16="http://schemas.microsoft.com/office/drawing/2014/chart" uri="{C3380CC4-5D6E-409C-BE32-E72D297353CC}">
              <c16:uniqueId val="{00000000-012D-4D32-B2C5-CC654C19BA2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62056352"/>
        <c:axId val="262066336"/>
      </c:lineChart>
      <c:catAx>
        <c:axId val="262056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262066336"/>
        <c:crosses val="autoZero"/>
        <c:auto val="1"/>
        <c:lblAlgn val="ctr"/>
        <c:lblOffset val="100"/>
        <c:noMultiLvlLbl val="0"/>
      </c:catAx>
      <c:valAx>
        <c:axId val="262066336"/>
        <c:scaling>
          <c:orientation val="minMax"/>
        </c:scaling>
        <c:delete val="1"/>
        <c:axPos val="l"/>
        <c:numFmt formatCode="_(* #,##0.00_);_(* \(#,##0.00\);_(* &quot;-&quot;??_);_(@_)" sourceLinked="1"/>
        <c:majorTickMark val="none"/>
        <c:minorTickMark val="none"/>
        <c:tickLblPos val="nextTo"/>
        <c:crossAx val="26205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2004990298000499E-3"/>
          <c:y val="1.3888888888888888E-2"/>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Pendidikan!$Q$2</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Pendidikan!$R$1:$S$1</c:f>
              <c:numCache>
                <c:formatCode>General</c:formatCode>
                <c:ptCount val="2"/>
                <c:pt idx="0">
                  <c:v>2020</c:v>
                </c:pt>
                <c:pt idx="1">
                  <c:v>2021</c:v>
                </c:pt>
              </c:numCache>
            </c:numRef>
          </c:cat>
          <c:val>
            <c:numRef>
              <c:f>Pendidikan!$R$2:$S$2</c:f>
              <c:numCache>
                <c:formatCode>_(* #,##0.00_);_(* \(#,##0.00\);_(* "-"??_);_(@_)</c:formatCode>
                <c:ptCount val="2"/>
                <c:pt idx="0">
                  <c:v>88.675263157894719</c:v>
                </c:pt>
                <c:pt idx="1">
                  <c:v>87.856842105263155</c:v>
                </c:pt>
              </c:numCache>
            </c:numRef>
          </c:val>
          <c:smooth val="0"/>
          <c:extLst>
            <c:ext xmlns:c16="http://schemas.microsoft.com/office/drawing/2014/chart" uri="{C3380CC4-5D6E-409C-BE32-E72D297353CC}">
              <c16:uniqueId val="{00000000-1767-4A6A-8022-6E80DF500D2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62100448"/>
        <c:axId val="262092544"/>
      </c:lineChart>
      <c:catAx>
        <c:axId val="262100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262092544"/>
        <c:crosses val="autoZero"/>
        <c:auto val="1"/>
        <c:lblAlgn val="ctr"/>
        <c:lblOffset val="100"/>
        <c:noMultiLvlLbl val="0"/>
      </c:catAx>
      <c:valAx>
        <c:axId val="262092544"/>
        <c:scaling>
          <c:orientation val="minMax"/>
        </c:scaling>
        <c:delete val="1"/>
        <c:axPos val="l"/>
        <c:numFmt formatCode="_(* #,##0.00_);_(* \(#,##0.00\);_(* &quot;-&quot;??_);_(@_)" sourceLinked="1"/>
        <c:majorTickMark val="none"/>
        <c:minorTickMark val="none"/>
        <c:tickLblPos val="nextTo"/>
        <c:crossAx val="26210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8611123330254309E-3"/>
          <c:y val="0"/>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Pendidikan!$U$2</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Pendidikan!$V$1:$W$1</c:f>
              <c:numCache>
                <c:formatCode>General</c:formatCode>
                <c:ptCount val="2"/>
                <c:pt idx="0">
                  <c:v>2020</c:v>
                </c:pt>
                <c:pt idx="1">
                  <c:v>2021</c:v>
                </c:pt>
              </c:numCache>
            </c:numRef>
          </c:cat>
          <c:val>
            <c:numRef>
              <c:f>Pendidikan!$V$2:$W$2</c:f>
              <c:numCache>
                <c:formatCode>_(* #,##0.00_);_(* \(#,##0.00\);_(* "-"??_);_(@_)</c:formatCode>
                <c:ptCount val="2"/>
                <c:pt idx="0">
                  <c:v>76.053684210526313</c:v>
                </c:pt>
                <c:pt idx="1">
                  <c:v>75.643684210526303</c:v>
                </c:pt>
              </c:numCache>
            </c:numRef>
          </c:val>
          <c:smooth val="0"/>
          <c:extLst>
            <c:ext xmlns:c16="http://schemas.microsoft.com/office/drawing/2014/chart" uri="{C3380CC4-5D6E-409C-BE32-E72D297353CC}">
              <c16:uniqueId val="{00000000-4B35-4E9F-9734-31513AE2A85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62089632"/>
        <c:axId val="262106688"/>
      </c:lineChart>
      <c:catAx>
        <c:axId val="262089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262106688"/>
        <c:crosses val="autoZero"/>
        <c:auto val="1"/>
        <c:lblAlgn val="ctr"/>
        <c:lblOffset val="100"/>
        <c:noMultiLvlLbl val="0"/>
      </c:catAx>
      <c:valAx>
        <c:axId val="262106688"/>
        <c:scaling>
          <c:orientation val="minMax"/>
        </c:scaling>
        <c:delete val="1"/>
        <c:axPos val="l"/>
        <c:numFmt formatCode="_(* #,##0.00_);_(* \(#,##0.00\);_(* &quot;-&quot;??_);_(@_)" sourceLinked="1"/>
        <c:majorTickMark val="none"/>
        <c:minorTickMark val="none"/>
        <c:tickLblPos val="nextTo"/>
        <c:crossAx val="26208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6758236924295034E-3"/>
          <c:y val="0"/>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Pendidikan!$Y$2</c:f>
              <c:strCache>
                <c:ptCount val="1"/>
                <c:pt idx="0">
                  <c:v>APM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Pendidikan!$Z$1:$AA$1</c:f>
              <c:numCache>
                <c:formatCode>General</c:formatCode>
                <c:ptCount val="2"/>
                <c:pt idx="0">
                  <c:v>2020</c:v>
                </c:pt>
                <c:pt idx="1">
                  <c:v>2021</c:v>
                </c:pt>
              </c:numCache>
            </c:numRef>
          </c:cat>
          <c:val>
            <c:numRef>
              <c:f>Pendidikan!$Z$2:$AA$2</c:f>
              <c:numCache>
                <c:formatCode>_(* #,##0.00_);_(* \(#,##0.00\);_(* "-"??_);_(@_)</c:formatCode>
                <c:ptCount val="2"/>
                <c:pt idx="0">
                  <c:v>74.704210526315777</c:v>
                </c:pt>
                <c:pt idx="1">
                  <c:v>73.980526315789476</c:v>
                </c:pt>
              </c:numCache>
            </c:numRef>
          </c:val>
          <c:smooth val="0"/>
          <c:extLst>
            <c:ext xmlns:c16="http://schemas.microsoft.com/office/drawing/2014/chart" uri="{C3380CC4-5D6E-409C-BE32-E72D297353CC}">
              <c16:uniqueId val="{00000000-53BC-488E-B799-A7E2EAE31E2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62096704"/>
        <c:axId val="262098368"/>
      </c:lineChart>
      <c:catAx>
        <c:axId val="262096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262098368"/>
        <c:crosses val="autoZero"/>
        <c:auto val="1"/>
        <c:lblAlgn val="ctr"/>
        <c:lblOffset val="100"/>
        <c:noMultiLvlLbl val="0"/>
      </c:catAx>
      <c:valAx>
        <c:axId val="262098368"/>
        <c:scaling>
          <c:orientation val="minMax"/>
        </c:scaling>
        <c:delete val="1"/>
        <c:axPos val="l"/>
        <c:numFmt formatCode="_(* #,##0.00_);_(* \(#,##0.00\);_(* &quot;-&quot;??_);_(@_)" sourceLinked="1"/>
        <c:majorTickMark val="none"/>
        <c:minorTickMark val="none"/>
        <c:tickLblPos val="nextTo"/>
        <c:crossAx val="26209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34297765269241"/>
          <c:y val="6.6666666666666666E-2"/>
          <c:w val="0.67650724345863245"/>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DAK_Non_Fisik!$B$5:$B$24</c:f>
              <c:numCache>
                <c:formatCode>_(* #,##0_);_(* \(#,##0\);_(* "-"??_);_(@_)</c:formatCode>
                <c:ptCount val="19"/>
                <c:pt idx="0">
                  <c:v>25020458</c:v>
                </c:pt>
                <c:pt idx="1">
                  <c:v>65791596</c:v>
                </c:pt>
                <c:pt idx="2">
                  <c:v>54644680</c:v>
                </c:pt>
                <c:pt idx="3">
                  <c:v>102331755</c:v>
                </c:pt>
                <c:pt idx="4">
                  <c:v>162708040</c:v>
                </c:pt>
                <c:pt idx="5">
                  <c:v>57712230</c:v>
                </c:pt>
                <c:pt idx="6">
                  <c:v>98774748</c:v>
                </c:pt>
                <c:pt idx="7">
                  <c:v>120220282</c:v>
                </c:pt>
                <c:pt idx="8">
                  <c:v>109507218</c:v>
                </c:pt>
                <c:pt idx="9">
                  <c:v>87258502</c:v>
                </c:pt>
                <c:pt idx="10">
                  <c:v>110617192</c:v>
                </c:pt>
                <c:pt idx="11">
                  <c:v>83591672</c:v>
                </c:pt>
                <c:pt idx="12">
                  <c:v>64490690</c:v>
                </c:pt>
                <c:pt idx="13">
                  <c:v>84678950</c:v>
                </c:pt>
                <c:pt idx="14">
                  <c:v>81514915</c:v>
                </c:pt>
                <c:pt idx="15">
                  <c:v>64195925</c:v>
                </c:pt>
                <c:pt idx="16">
                  <c:v>95497366</c:v>
                </c:pt>
                <c:pt idx="17">
                  <c:v>63661875</c:v>
                </c:pt>
                <c:pt idx="18">
                  <c:v>42168763</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DAK_Non_Fisik!$C$5:$C$24</c:f>
              <c:numCache>
                <c:formatCode>_(* #,##0_);_(* \(#,##0\);_(* "-"??_);_(@_)</c:formatCode>
                <c:ptCount val="19"/>
                <c:pt idx="0">
                  <c:v>30820503</c:v>
                </c:pt>
                <c:pt idx="1">
                  <c:v>75530195</c:v>
                </c:pt>
                <c:pt idx="2">
                  <c:v>56190653</c:v>
                </c:pt>
                <c:pt idx="3">
                  <c:v>110104823</c:v>
                </c:pt>
                <c:pt idx="4">
                  <c:v>196749420</c:v>
                </c:pt>
                <c:pt idx="5">
                  <c:v>64095721</c:v>
                </c:pt>
                <c:pt idx="6">
                  <c:v>112064938</c:v>
                </c:pt>
                <c:pt idx="7">
                  <c:v>119740590</c:v>
                </c:pt>
                <c:pt idx="8">
                  <c:v>124541737</c:v>
                </c:pt>
                <c:pt idx="9">
                  <c:v>100899831</c:v>
                </c:pt>
                <c:pt idx="10">
                  <c:v>125578178</c:v>
                </c:pt>
                <c:pt idx="11">
                  <c:v>92554503</c:v>
                </c:pt>
                <c:pt idx="12">
                  <c:v>71372153</c:v>
                </c:pt>
                <c:pt idx="13">
                  <c:v>93756725</c:v>
                </c:pt>
                <c:pt idx="14">
                  <c:v>96135120</c:v>
                </c:pt>
                <c:pt idx="15">
                  <c:v>72931212</c:v>
                </c:pt>
                <c:pt idx="16">
                  <c:v>106871956</c:v>
                </c:pt>
                <c:pt idx="17">
                  <c:v>64947612</c:v>
                </c:pt>
                <c:pt idx="18">
                  <c:v>56549832</c:v>
                </c:pt>
              </c:numCache>
            </c:numRef>
          </c:val>
          <c:extLst>
            <c:ext xmlns:c16="http://schemas.microsoft.com/office/drawing/2014/chart" uri="{C3380CC4-5D6E-409C-BE32-E72D297353CC}">
              <c16:uniqueId val="{00000001-C6ED-485C-BC66-A2391F3C91AE}"/>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DAK_Non_Fisik!$D$5:$D$24</c:f>
              <c:numCache>
                <c:formatCode>_(* #,##0_);_(* \(#,##0\);_(* "-"??_);_(@_)</c:formatCode>
                <c:ptCount val="19"/>
                <c:pt idx="0">
                  <c:v>54292749</c:v>
                </c:pt>
                <c:pt idx="1">
                  <c:v>100397912</c:v>
                </c:pt>
                <c:pt idx="2">
                  <c:v>78279936</c:v>
                </c:pt>
                <c:pt idx="3">
                  <c:v>177578113</c:v>
                </c:pt>
                <c:pt idx="4">
                  <c:v>260877197</c:v>
                </c:pt>
                <c:pt idx="5">
                  <c:v>106718739</c:v>
                </c:pt>
                <c:pt idx="6">
                  <c:v>154402634</c:v>
                </c:pt>
                <c:pt idx="7">
                  <c:v>154360649</c:v>
                </c:pt>
                <c:pt idx="8">
                  <c:v>190227815</c:v>
                </c:pt>
                <c:pt idx="9">
                  <c:v>133509899</c:v>
                </c:pt>
                <c:pt idx="10">
                  <c:v>200878685</c:v>
                </c:pt>
                <c:pt idx="11">
                  <c:v>126590330</c:v>
                </c:pt>
                <c:pt idx="12">
                  <c:v>95756533</c:v>
                </c:pt>
                <c:pt idx="13">
                  <c:v>124204419</c:v>
                </c:pt>
                <c:pt idx="14">
                  <c:v>137375977</c:v>
                </c:pt>
                <c:pt idx="15">
                  <c:v>111530796</c:v>
                </c:pt>
                <c:pt idx="16">
                  <c:v>151731911</c:v>
                </c:pt>
                <c:pt idx="17">
                  <c:v>96816358</c:v>
                </c:pt>
                <c:pt idx="18">
                  <c:v>85173823</c:v>
                </c:pt>
              </c:numCache>
            </c:numRef>
          </c:val>
          <c:extLst>
            <c:ext xmlns:c16="http://schemas.microsoft.com/office/drawing/2014/chart" uri="{C3380CC4-5D6E-409C-BE32-E72D297353CC}">
              <c16:uniqueId val="{00000002-C6ED-485C-BC66-A2391F3C91AE}"/>
            </c:ext>
          </c:extLst>
        </c:ser>
        <c:dLbls>
          <c:dLblPos val="inEnd"/>
          <c:showLegendKey val="0"/>
          <c:showVal val="1"/>
          <c:showCatName val="0"/>
          <c:showSerName val="0"/>
          <c:showPercent val="0"/>
          <c:showBubbleSize val="0"/>
        </c:dLbls>
        <c:gapWidth val="182"/>
        <c:axId val="-1889077808"/>
        <c:axId val="-1889077264"/>
      </c:barChart>
      <c:catAx>
        <c:axId val="-188907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89077264"/>
        <c:crosses val="autoZero"/>
        <c:auto val="1"/>
        <c:lblAlgn val="ctr"/>
        <c:lblOffset val="100"/>
        <c:noMultiLvlLbl val="0"/>
      </c:catAx>
      <c:valAx>
        <c:axId val="-1889077264"/>
        <c:scaling>
          <c:orientation val="minMax"/>
        </c:scaling>
        <c:delete val="1"/>
        <c:axPos val="b"/>
        <c:numFmt formatCode="_(* #,##0_);_(* \(#,##0\);_(* &quot;-&quot;??_);_(@_)" sourceLinked="1"/>
        <c:majorTickMark val="none"/>
        <c:minorTickMark val="none"/>
        <c:tickLblPos val="nextTo"/>
        <c:crossAx val="-1889077808"/>
        <c:crosses val="autoZero"/>
        <c:crossBetween val="between"/>
      </c:valAx>
      <c:spPr>
        <a:noFill/>
        <a:ln>
          <a:noFill/>
        </a:ln>
        <a:effectLst/>
      </c:spPr>
    </c:plotArea>
    <c:legend>
      <c:legendPos val="t"/>
      <c:layout>
        <c:manualLayout>
          <c:xMode val="edge"/>
          <c:yMode val="edge"/>
          <c:x val="0.70694172986115633"/>
          <c:y val="6.6141732283464582E-4"/>
          <c:w val="0.293058270138843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65214896590147"/>
          <c:y val="6.6666666666666666E-2"/>
          <c:w val="0.68419807214542328"/>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DAU!$B$5:$B$24</c:f>
              <c:numCache>
                <c:formatCode>_(* #,##0_);_(* \(#,##0\);_(* "-"??_);_(@_)</c:formatCode>
                <c:ptCount val="19"/>
                <c:pt idx="0">
                  <c:v>393325325</c:v>
                </c:pt>
                <c:pt idx="1">
                  <c:v>478792324</c:v>
                </c:pt>
                <c:pt idx="2">
                  <c:v>408549541</c:v>
                </c:pt>
                <c:pt idx="3">
                  <c:v>652519523</c:v>
                </c:pt>
                <c:pt idx="4">
                  <c:v>754946034</c:v>
                </c:pt>
                <c:pt idx="5">
                  <c:v>419794128</c:v>
                </c:pt>
                <c:pt idx="6">
                  <c:v>609162427</c:v>
                </c:pt>
                <c:pt idx="7">
                  <c:v>614127615</c:v>
                </c:pt>
                <c:pt idx="8">
                  <c:v>609962657</c:v>
                </c:pt>
                <c:pt idx="9">
                  <c:v>522549596</c:v>
                </c:pt>
                <c:pt idx="10">
                  <c:v>628496268</c:v>
                </c:pt>
                <c:pt idx="11">
                  <c:v>491293205</c:v>
                </c:pt>
                <c:pt idx="12">
                  <c:v>422251066</c:v>
                </c:pt>
                <c:pt idx="13">
                  <c:v>498935494</c:v>
                </c:pt>
                <c:pt idx="14">
                  <c:v>523820730</c:v>
                </c:pt>
                <c:pt idx="15">
                  <c:v>481566736</c:v>
                </c:pt>
                <c:pt idx="16">
                  <c:v>562859404</c:v>
                </c:pt>
                <c:pt idx="17">
                  <c:v>393721097</c:v>
                </c:pt>
                <c:pt idx="18">
                  <c:v>333762307</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DAU!$C$5:$C$24</c:f>
              <c:numCache>
                <c:formatCode>_(* #,##0_);_(* \(#,##0\);_(* "-"??_);_(@_)</c:formatCode>
                <c:ptCount val="19"/>
                <c:pt idx="0">
                  <c:v>397258578</c:v>
                </c:pt>
                <c:pt idx="1">
                  <c:v>483580247</c:v>
                </c:pt>
                <c:pt idx="2">
                  <c:v>412635036</c:v>
                </c:pt>
                <c:pt idx="3">
                  <c:v>659351692</c:v>
                </c:pt>
                <c:pt idx="4">
                  <c:v>766908677</c:v>
                </c:pt>
                <c:pt idx="5">
                  <c:v>426273979</c:v>
                </c:pt>
                <c:pt idx="6">
                  <c:v>615254051</c:v>
                </c:pt>
                <c:pt idx="7">
                  <c:v>623187906</c:v>
                </c:pt>
                <c:pt idx="8">
                  <c:v>617410172</c:v>
                </c:pt>
                <c:pt idx="9">
                  <c:v>527775092</c:v>
                </c:pt>
                <c:pt idx="10">
                  <c:v>637989763</c:v>
                </c:pt>
                <c:pt idx="11">
                  <c:v>497770762</c:v>
                </c:pt>
                <c:pt idx="12">
                  <c:v>427830255</c:v>
                </c:pt>
                <c:pt idx="13">
                  <c:v>506486046</c:v>
                </c:pt>
                <c:pt idx="14">
                  <c:v>530916406</c:v>
                </c:pt>
                <c:pt idx="15">
                  <c:v>488398593</c:v>
                </c:pt>
                <c:pt idx="16">
                  <c:v>570739426</c:v>
                </c:pt>
                <c:pt idx="17">
                  <c:v>401228290</c:v>
                </c:pt>
                <c:pt idx="18">
                  <c:v>340435104</c:v>
                </c:pt>
              </c:numCache>
            </c:numRef>
          </c:val>
          <c:extLst>
            <c:ext xmlns:c16="http://schemas.microsoft.com/office/drawing/2014/chart" uri="{C3380CC4-5D6E-409C-BE32-E72D297353CC}">
              <c16:uniqueId val="{00000000-AE9F-4051-9409-E399A7D60DFB}"/>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DAU!$D$5:$D$24</c:f>
              <c:numCache>
                <c:formatCode>_(* #,##0_);_(* \(#,##0\);_(* "-"??_);_(@_)</c:formatCode>
                <c:ptCount val="19"/>
                <c:pt idx="0">
                  <c:v>384535437</c:v>
                </c:pt>
                <c:pt idx="1">
                  <c:v>468092452</c:v>
                </c:pt>
                <c:pt idx="2">
                  <c:v>399419428</c:v>
                </c:pt>
                <c:pt idx="3">
                  <c:v>638234403</c:v>
                </c:pt>
                <c:pt idx="4">
                  <c:v>743340668</c:v>
                </c:pt>
                <c:pt idx="5">
                  <c:v>412621552</c:v>
                </c:pt>
                <c:pt idx="6">
                  <c:v>595549093</c:v>
                </c:pt>
                <c:pt idx="7">
                  <c:v>603228847</c:v>
                </c:pt>
                <c:pt idx="8">
                  <c:v>597808962</c:v>
                </c:pt>
                <c:pt idx="9">
                  <c:v>510871853</c:v>
                </c:pt>
                <c:pt idx="10">
                  <c:v>617556640</c:v>
                </c:pt>
                <c:pt idx="11">
                  <c:v>481987960</c:v>
                </c:pt>
                <c:pt idx="12">
                  <c:v>414328359</c:v>
                </c:pt>
                <c:pt idx="13">
                  <c:v>490835624</c:v>
                </c:pt>
                <c:pt idx="14">
                  <c:v>513951816</c:v>
                </c:pt>
                <c:pt idx="15">
                  <c:v>472807253</c:v>
                </c:pt>
                <c:pt idx="16">
                  <c:v>552684492</c:v>
                </c:pt>
                <c:pt idx="17">
                  <c:v>389171996</c:v>
                </c:pt>
                <c:pt idx="18">
                  <c:v>330192600</c:v>
                </c:pt>
              </c:numCache>
            </c:numRef>
          </c:val>
          <c:extLst>
            <c:ext xmlns:c16="http://schemas.microsoft.com/office/drawing/2014/chart" uri="{C3380CC4-5D6E-409C-BE32-E72D297353CC}">
              <c16:uniqueId val="{00000002-AE9F-4051-9409-E399A7D60DFB}"/>
            </c:ext>
          </c:extLst>
        </c:ser>
        <c:dLbls>
          <c:dLblPos val="inEnd"/>
          <c:showLegendKey val="0"/>
          <c:showVal val="1"/>
          <c:showCatName val="0"/>
          <c:showSerName val="0"/>
          <c:showPercent val="0"/>
          <c:showBubbleSize val="0"/>
        </c:dLbls>
        <c:gapWidth val="182"/>
        <c:axId val="-1842956208"/>
        <c:axId val="-1842961104"/>
      </c:barChart>
      <c:catAx>
        <c:axId val="-184295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42961104"/>
        <c:crosses val="autoZero"/>
        <c:auto val="1"/>
        <c:lblAlgn val="ctr"/>
        <c:lblOffset val="100"/>
        <c:noMultiLvlLbl val="0"/>
      </c:catAx>
      <c:valAx>
        <c:axId val="-1842961104"/>
        <c:scaling>
          <c:orientation val="minMax"/>
        </c:scaling>
        <c:delete val="1"/>
        <c:axPos val="b"/>
        <c:numFmt formatCode="_(* #,##0_);_(* \(#,##0\);_(* &quot;-&quot;??_);_(@_)" sourceLinked="1"/>
        <c:majorTickMark val="none"/>
        <c:minorTickMark val="none"/>
        <c:tickLblPos val="nextTo"/>
        <c:crossAx val="-1842956208"/>
        <c:crosses val="autoZero"/>
        <c:crossBetween val="between"/>
      </c:valAx>
      <c:spPr>
        <a:noFill/>
        <a:ln>
          <a:noFill/>
        </a:ln>
        <a:effectLst/>
      </c:spPr>
    </c:plotArea>
    <c:legend>
      <c:legendPos val="t"/>
      <c:layout>
        <c:manualLayout>
          <c:xMode val="edge"/>
          <c:yMode val="edge"/>
          <c:x val="0.68305913308615696"/>
          <c:y val="0"/>
          <c:w val="0.3132619862624843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426568482439026"/>
          <c:y val="6.6666666666666666E-2"/>
          <c:w val="0.67458453628693449"/>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DID!$B$5:$B$24</c:f>
              <c:numCache>
                <c:formatCode>_(* #,##0_);_(* \(#,##0\);_(* "-"??_);_(@_)</c:formatCode>
                <c:ptCount val="19"/>
                <c:pt idx="0">
                  <c:v>42995348</c:v>
                </c:pt>
                <c:pt idx="1">
                  <c:v>0</c:v>
                </c:pt>
                <c:pt idx="2">
                  <c:v>0</c:v>
                </c:pt>
                <c:pt idx="3">
                  <c:v>0</c:v>
                </c:pt>
                <c:pt idx="4">
                  <c:v>0</c:v>
                </c:pt>
                <c:pt idx="5">
                  <c:v>0</c:v>
                </c:pt>
                <c:pt idx="6">
                  <c:v>52025950</c:v>
                </c:pt>
                <c:pt idx="7">
                  <c:v>0</c:v>
                </c:pt>
                <c:pt idx="8">
                  <c:v>18772421</c:v>
                </c:pt>
                <c:pt idx="9">
                  <c:v>37134106</c:v>
                </c:pt>
                <c:pt idx="10">
                  <c:v>0</c:v>
                </c:pt>
                <c:pt idx="11">
                  <c:v>19689111</c:v>
                </c:pt>
                <c:pt idx="12">
                  <c:v>31299175</c:v>
                </c:pt>
                <c:pt idx="13">
                  <c:v>0</c:v>
                </c:pt>
                <c:pt idx="14">
                  <c:v>6845138</c:v>
                </c:pt>
                <c:pt idx="15">
                  <c:v>10079243</c:v>
                </c:pt>
                <c:pt idx="16">
                  <c:v>0</c:v>
                </c:pt>
                <c:pt idx="17">
                  <c:v>0</c:v>
                </c:pt>
                <c:pt idx="18">
                  <c:v>0</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DID!$C$5:$C$24</c:f>
              <c:numCache>
                <c:formatCode>_(* #,##0_);_(* \(#,##0\);_(* "-"??_);_(@_)</c:formatCode>
                <c:ptCount val="19"/>
                <c:pt idx="0">
                  <c:v>9173013</c:v>
                </c:pt>
                <c:pt idx="1">
                  <c:v>0</c:v>
                </c:pt>
                <c:pt idx="2">
                  <c:v>8511835</c:v>
                </c:pt>
                <c:pt idx="3">
                  <c:v>0</c:v>
                </c:pt>
                <c:pt idx="4">
                  <c:v>0</c:v>
                </c:pt>
                <c:pt idx="5">
                  <c:v>0</c:v>
                </c:pt>
                <c:pt idx="6">
                  <c:v>11057750</c:v>
                </c:pt>
                <c:pt idx="7">
                  <c:v>0</c:v>
                </c:pt>
                <c:pt idx="8">
                  <c:v>29706794</c:v>
                </c:pt>
                <c:pt idx="9">
                  <c:v>43039330</c:v>
                </c:pt>
                <c:pt idx="10">
                  <c:v>0</c:v>
                </c:pt>
                <c:pt idx="11">
                  <c:v>49112901</c:v>
                </c:pt>
                <c:pt idx="12">
                  <c:v>55859573</c:v>
                </c:pt>
                <c:pt idx="13">
                  <c:v>24336141</c:v>
                </c:pt>
                <c:pt idx="14">
                  <c:v>0</c:v>
                </c:pt>
                <c:pt idx="15">
                  <c:v>0</c:v>
                </c:pt>
                <c:pt idx="16">
                  <c:v>7369788</c:v>
                </c:pt>
                <c:pt idx="17">
                  <c:v>0</c:v>
                </c:pt>
                <c:pt idx="18">
                  <c:v>0</c:v>
                </c:pt>
              </c:numCache>
            </c:numRef>
          </c:val>
          <c:extLst>
            <c:ext xmlns:c16="http://schemas.microsoft.com/office/drawing/2014/chart" uri="{C3380CC4-5D6E-409C-BE32-E72D297353CC}">
              <c16:uniqueId val="{00000000-0C78-44E0-B7DD-1FF8E115E50B}"/>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DID!$D$5:$D$24</c:f>
              <c:numCache>
                <c:formatCode>_(* #,##0_);_(* \(#,##0\);_(* "-"??_);_(@_)</c:formatCode>
                <c:ptCount val="19"/>
                <c:pt idx="0">
                  <c:v>6382446</c:v>
                </c:pt>
                <c:pt idx="1">
                  <c:v>5622733</c:v>
                </c:pt>
                <c:pt idx="2">
                  <c:v>2146982</c:v>
                </c:pt>
                <c:pt idx="3">
                  <c:v>0</c:v>
                </c:pt>
                <c:pt idx="4">
                  <c:v>0</c:v>
                </c:pt>
                <c:pt idx="5">
                  <c:v>2183191</c:v>
                </c:pt>
                <c:pt idx="6">
                  <c:v>11384193</c:v>
                </c:pt>
                <c:pt idx="7">
                  <c:v>3027708</c:v>
                </c:pt>
                <c:pt idx="8">
                  <c:v>0</c:v>
                </c:pt>
                <c:pt idx="9">
                  <c:v>6204938</c:v>
                </c:pt>
                <c:pt idx="10">
                  <c:v>0</c:v>
                </c:pt>
                <c:pt idx="11">
                  <c:v>5602862</c:v>
                </c:pt>
                <c:pt idx="12">
                  <c:v>5352107</c:v>
                </c:pt>
                <c:pt idx="13">
                  <c:v>3595403</c:v>
                </c:pt>
                <c:pt idx="14">
                  <c:v>5450202</c:v>
                </c:pt>
                <c:pt idx="15">
                  <c:v>0</c:v>
                </c:pt>
                <c:pt idx="16">
                  <c:v>0</c:v>
                </c:pt>
                <c:pt idx="17">
                  <c:v>2068284</c:v>
                </c:pt>
                <c:pt idx="18">
                  <c:v>1261042</c:v>
                </c:pt>
              </c:numCache>
            </c:numRef>
          </c:val>
          <c:extLst>
            <c:ext xmlns:c16="http://schemas.microsoft.com/office/drawing/2014/chart" uri="{C3380CC4-5D6E-409C-BE32-E72D297353CC}">
              <c16:uniqueId val="{00000002-0C78-44E0-B7DD-1FF8E115E50B}"/>
            </c:ext>
          </c:extLst>
        </c:ser>
        <c:dLbls>
          <c:dLblPos val="inEnd"/>
          <c:showLegendKey val="0"/>
          <c:showVal val="1"/>
          <c:showCatName val="0"/>
          <c:showSerName val="0"/>
          <c:showPercent val="0"/>
          <c:showBubbleSize val="0"/>
        </c:dLbls>
        <c:gapWidth val="182"/>
        <c:axId val="-1842957840"/>
        <c:axId val="-1842966544"/>
      </c:barChart>
      <c:catAx>
        <c:axId val="-184295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42966544"/>
        <c:crosses val="autoZero"/>
        <c:auto val="1"/>
        <c:lblAlgn val="ctr"/>
        <c:lblOffset val="100"/>
        <c:noMultiLvlLbl val="0"/>
      </c:catAx>
      <c:valAx>
        <c:axId val="-1842966544"/>
        <c:scaling>
          <c:orientation val="minMax"/>
        </c:scaling>
        <c:delete val="1"/>
        <c:axPos val="b"/>
        <c:numFmt formatCode="_(* #,##0_);_(* \(#,##0\);_(* &quot;-&quot;??_);_(@_)" sourceLinked="1"/>
        <c:majorTickMark val="none"/>
        <c:minorTickMark val="none"/>
        <c:tickLblPos val="nextTo"/>
        <c:crossAx val="-1842957840"/>
        <c:crosses val="autoZero"/>
        <c:crossBetween val="between"/>
      </c:valAx>
      <c:spPr>
        <a:noFill/>
        <a:ln>
          <a:noFill/>
        </a:ln>
        <a:effectLst/>
      </c:spPr>
    </c:plotArea>
    <c:legend>
      <c:legendPos val="t"/>
      <c:layout>
        <c:manualLayout>
          <c:xMode val="edge"/>
          <c:yMode val="edge"/>
          <c:x val="0.68720869850891786"/>
          <c:y val="0"/>
          <c:w val="0.3074938647473910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65214896590147"/>
          <c:y val="6.6666666666666666E-2"/>
          <c:w val="0.68419807214542328"/>
          <c:h val="0.902777777777777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Dana_Desa!$B$5:$B$24</c:f>
              <c:numCache>
                <c:formatCode>_(* #,##0_);_(* \(#,##0\);_(* "-"??_);_(@_)</c:formatCode>
                <c:ptCount val="19"/>
                <c:pt idx="0">
                  <c:v>0</c:v>
                </c:pt>
                <c:pt idx="1">
                  <c:v>40865674</c:v>
                </c:pt>
                <c:pt idx="2">
                  <c:v>89308308</c:v>
                </c:pt>
                <c:pt idx="3">
                  <c:v>71372171</c:v>
                </c:pt>
                <c:pt idx="4">
                  <c:v>286845864</c:v>
                </c:pt>
                <c:pt idx="5">
                  <c:v>179544025</c:v>
                </c:pt>
                <c:pt idx="6">
                  <c:v>169754513</c:v>
                </c:pt>
                <c:pt idx="7">
                  <c:v>142631022</c:v>
                </c:pt>
                <c:pt idx="8">
                  <c:v>192016817</c:v>
                </c:pt>
                <c:pt idx="9">
                  <c:v>177074852</c:v>
                </c:pt>
                <c:pt idx="10">
                  <c:v>351138751</c:v>
                </c:pt>
                <c:pt idx="11">
                  <c:v>124374983</c:v>
                </c:pt>
                <c:pt idx="12">
                  <c:v>107929748</c:v>
                </c:pt>
                <c:pt idx="13">
                  <c:v>230275200</c:v>
                </c:pt>
                <c:pt idx="14">
                  <c:v>289345427</c:v>
                </c:pt>
                <c:pt idx="15">
                  <c:v>64514260</c:v>
                </c:pt>
                <c:pt idx="16">
                  <c:v>82689984</c:v>
                </c:pt>
                <c:pt idx="17">
                  <c:v>136386189</c:v>
                </c:pt>
                <c:pt idx="18">
                  <c:v>117397253</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Dana_Desa!$C$5:$C$24</c:f>
              <c:numCache>
                <c:formatCode>_(* #,##0_);_(* \(#,##0\);_(* "-"??_);_(@_)</c:formatCode>
                <c:ptCount val="19"/>
                <c:pt idx="0">
                  <c:v>0</c:v>
                </c:pt>
                <c:pt idx="1">
                  <c:v>41800048</c:v>
                </c:pt>
                <c:pt idx="2">
                  <c:v>89308308</c:v>
                </c:pt>
                <c:pt idx="3">
                  <c:v>74477417</c:v>
                </c:pt>
                <c:pt idx="4">
                  <c:v>286845864</c:v>
                </c:pt>
                <c:pt idx="5">
                  <c:v>179544025</c:v>
                </c:pt>
                <c:pt idx="6">
                  <c:v>169754513</c:v>
                </c:pt>
                <c:pt idx="7">
                  <c:v>142631022</c:v>
                </c:pt>
                <c:pt idx="8">
                  <c:v>192016817</c:v>
                </c:pt>
                <c:pt idx="9">
                  <c:v>177074852</c:v>
                </c:pt>
                <c:pt idx="10">
                  <c:v>351138751</c:v>
                </c:pt>
                <c:pt idx="11">
                  <c:v>124934505</c:v>
                </c:pt>
                <c:pt idx="12">
                  <c:v>107929748</c:v>
                </c:pt>
                <c:pt idx="13">
                  <c:v>230275200</c:v>
                </c:pt>
                <c:pt idx="14">
                  <c:v>289345427</c:v>
                </c:pt>
                <c:pt idx="15">
                  <c:v>67788110</c:v>
                </c:pt>
                <c:pt idx="16">
                  <c:v>86022841</c:v>
                </c:pt>
                <c:pt idx="17">
                  <c:v>136386189</c:v>
                </c:pt>
                <c:pt idx="18">
                  <c:v>117397253</c:v>
                </c:pt>
              </c:numCache>
            </c:numRef>
          </c:val>
          <c:extLst>
            <c:ext xmlns:c16="http://schemas.microsoft.com/office/drawing/2014/chart" uri="{C3380CC4-5D6E-409C-BE32-E72D297353CC}">
              <c16:uniqueId val="{00000000-1B21-4883-BD46-D242DB4B99D9}"/>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Dana_Desa!$D$5:$D$24</c:f>
              <c:numCache>
                <c:formatCode>_(* #,##0_);_(* \(#,##0\);_(* "-"??_);_(@_)</c:formatCode>
                <c:ptCount val="19"/>
                <c:pt idx="0">
                  <c:v>0</c:v>
                </c:pt>
                <c:pt idx="1">
                  <c:v>30782227</c:v>
                </c:pt>
                <c:pt idx="2">
                  <c:v>80675367</c:v>
                </c:pt>
                <c:pt idx="3">
                  <c:v>67682851</c:v>
                </c:pt>
                <c:pt idx="4">
                  <c:v>285342307</c:v>
                </c:pt>
                <c:pt idx="5">
                  <c:v>169756703</c:v>
                </c:pt>
                <c:pt idx="6">
                  <c:v>160406281</c:v>
                </c:pt>
                <c:pt idx="7">
                  <c:v>134295609</c:v>
                </c:pt>
                <c:pt idx="8">
                  <c:v>188374828</c:v>
                </c:pt>
                <c:pt idx="9">
                  <c:v>168602730</c:v>
                </c:pt>
                <c:pt idx="10">
                  <c:v>375606997</c:v>
                </c:pt>
                <c:pt idx="11">
                  <c:v>117775396</c:v>
                </c:pt>
                <c:pt idx="12">
                  <c:v>97022574</c:v>
                </c:pt>
                <c:pt idx="13">
                  <c:v>219302748</c:v>
                </c:pt>
                <c:pt idx="14">
                  <c:v>280002008</c:v>
                </c:pt>
                <c:pt idx="15">
                  <c:v>56978087</c:v>
                </c:pt>
                <c:pt idx="16">
                  <c:v>77280314</c:v>
                </c:pt>
                <c:pt idx="17">
                  <c:v>122826989</c:v>
                </c:pt>
                <c:pt idx="18">
                  <c:v>108609469</c:v>
                </c:pt>
              </c:numCache>
            </c:numRef>
          </c:val>
          <c:extLst>
            <c:ext xmlns:c16="http://schemas.microsoft.com/office/drawing/2014/chart" uri="{C3380CC4-5D6E-409C-BE32-E72D297353CC}">
              <c16:uniqueId val="{00000002-1B21-4883-BD46-D242DB4B99D9}"/>
            </c:ext>
          </c:extLst>
        </c:ser>
        <c:dLbls>
          <c:dLblPos val="inEnd"/>
          <c:showLegendKey val="0"/>
          <c:showVal val="1"/>
          <c:showCatName val="0"/>
          <c:showSerName val="0"/>
          <c:showPercent val="0"/>
          <c:showBubbleSize val="0"/>
        </c:dLbls>
        <c:gapWidth val="182"/>
        <c:axId val="-1842964912"/>
        <c:axId val="-1842962192"/>
      </c:barChart>
      <c:catAx>
        <c:axId val="-184296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42962192"/>
        <c:crosses val="autoZero"/>
        <c:auto val="1"/>
        <c:lblAlgn val="ctr"/>
        <c:lblOffset val="100"/>
        <c:noMultiLvlLbl val="0"/>
      </c:catAx>
      <c:valAx>
        <c:axId val="-1842962192"/>
        <c:scaling>
          <c:orientation val="minMax"/>
        </c:scaling>
        <c:delete val="1"/>
        <c:axPos val="b"/>
        <c:numFmt formatCode="_(* #,##0_);_(* \(#,##0\);_(* &quot;-&quot;??_);_(@_)" sourceLinked="1"/>
        <c:majorTickMark val="none"/>
        <c:minorTickMark val="none"/>
        <c:tickLblPos val="nextTo"/>
        <c:crossAx val="-1842964912"/>
        <c:crosses val="autoZero"/>
        <c:crossBetween val="between"/>
      </c:valAx>
      <c:spPr>
        <a:noFill/>
        <a:ln>
          <a:noFill/>
        </a:ln>
        <a:effectLst/>
      </c:spPr>
    </c:plotArea>
    <c:legend>
      <c:legendPos val="t"/>
      <c:layout>
        <c:manualLayout>
          <c:xMode val="edge"/>
          <c:yMode val="edge"/>
          <c:x val="0.68912671245838564"/>
          <c:y val="0"/>
          <c:w val="0.3055711575756933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42027048099473"/>
          <c:y val="6.1111111111111109E-2"/>
          <c:w val="0.67842995063033007"/>
          <c:h val="0.90833333333333344"/>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DBH!$B$5:$B$24</c:f>
              <c:numCache>
                <c:formatCode>_(* #,##0_);_(* \(#,##0\);_(* "-"??_);_(@_)</c:formatCode>
                <c:ptCount val="19"/>
                <c:pt idx="0">
                  <c:v>7869634</c:v>
                </c:pt>
                <c:pt idx="1">
                  <c:v>10145527</c:v>
                </c:pt>
                <c:pt idx="2">
                  <c:v>7100450</c:v>
                </c:pt>
                <c:pt idx="3">
                  <c:v>11844462</c:v>
                </c:pt>
                <c:pt idx="4">
                  <c:v>7935836</c:v>
                </c:pt>
                <c:pt idx="5">
                  <c:v>5191811</c:v>
                </c:pt>
                <c:pt idx="6">
                  <c:v>11543113</c:v>
                </c:pt>
                <c:pt idx="7">
                  <c:v>7114848</c:v>
                </c:pt>
                <c:pt idx="8">
                  <c:v>8957487</c:v>
                </c:pt>
                <c:pt idx="9">
                  <c:v>8674791</c:v>
                </c:pt>
                <c:pt idx="10">
                  <c:v>5425007</c:v>
                </c:pt>
                <c:pt idx="11">
                  <c:v>5910329</c:v>
                </c:pt>
                <c:pt idx="12">
                  <c:v>5753651</c:v>
                </c:pt>
                <c:pt idx="13">
                  <c:v>6095072</c:v>
                </c:pt>
                <c:pt idx="14">
                  <c:v>5843532</c:v>
                </c:pt>
                <c:pt idx="15">
                  <c:v>7943649</c:v>
                </c:pt>
                <c:pt idx="16">
                  <c:v>6615845</c:v>
                </c:pt>
                <c:pt idx="17">
                  <c:v>5217931</c:v>
                </c:pt>
                <c:pt idx="18">
                  <c:v>5009418</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DBH!$C$5:$C$24</c:f>
              <c:numCache>
                <c:formatCode>_(* #,##0_);_(* \(#,##0\);_(* "-"??_);_(@_)</c:formatCode>
                <c:ptCount val="19"/>
                <c:pt idx="0">
                  <c:v>7143841</c:v>
                </c:pt>
                <c:pt idx="1">
                  <c:v>9228327</c:v>
                </c:pt>
                <c:pt idx="2">
                  <c:v>6522441</c:v>
                </c:pt>
                <c:pt idx="3">
                  <c:v>9124795</c:v>
                </c:pt>
                <c:pt idx="4">
                  <c:v>7122937</c:v>
                </c:pt>
                <c:pt idx="5">
                  <c:v>4357418</c:v>
                </c:pt>
                <c:pt idx="6">
                  <c:v>9846605</c:v>
                </c:pt>
                <c:pt idx="7">
                  <c:v>6194495</c:v>
                </c:pt>
                <c:pt idx="8">
                  <c:v>7066711</c:v>
                </c:pt>
                <c:pt idx="9">
                  <c:v>8037409</c:v>
                </c:pt>
                <c:pt idx="10">
                  <c:v>4836428</c:v>
                </c:pt>
                <c:pt idx="11">
                  <c:v>5121080</c:v>
                </c:pt>
                <c:pt idx="12">
                  <c:v>5187475</c:v>
                </c:pt>
                <c:pt idx="13">
                  <c:v>5491337</c:v>
                </c:pt>
                <c:pt idx="14">
                  <c:v>4929865</c:v>
                </c:pt>
                <c:pt idx="15">
                  <c:v>6789087</c:v>
                </c:pt>
                <c:pt idx="16">
                  <c:v>5930235</c:v>
                </c:pt>
                <c:pt idx="17">
                  <c:v>4704014</c:v>
                </c:pt>
                <c:pt idx="18">
                  <c:v>4479024</c:v>
                </c:pt>
              </c:numCache>
            </c:numRef>
          </c:val>
          <c:extLst>
            <c:ext xmlns:c16="http://schemas.microsoft.com/office/drawing/2014/chart" uri="{C3380CC4-5D6E-409C-BE32-E72D297353CC}">
              <c16:uniqueId val="{00000000-87E7-450C-8BDE-262C316A3996}"/>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DBH!$D$5:$D$24</c:f>
              <c:numCache>
                <c:formatCode>_(* #,##0_);_(* \(#,##0\);_(* "-"??_);_(@_)</c:formatCode>
                <c:ptCount val="19"/>
                <c:pt idx="0">
                  <c:v>7451245</c:v>
                </c:pt>
                <c:pt idx="1">
                  <c:v>9393782</c:v>
                </c:pt>
                <c:pt idx="2">
                  <c:v>7015365</c:v>
                </c:pt>
                <c:pt idx="3">
                  <c:v>10493996</c:v>
                </c:pt>
                <c:pt idx="4">
                  <c:v>7506386</c:v>
                </c:pt>
                <c:pt idx="5">
                  <c:v>4639372</c:v>
                </c:pt>
                <c:pt idx="6">
                  <c:v>10341730</c:v>
                </c:pt>
                <c:pt idx="7">
                  <c:v>6538348</c:v>
                </c:pt>
                <c:pt idx="8">
                  <c:v>8403969</c:v>
                </c:pt>
                <c:pt idx="9">
                  <c:v>8818895</c:v>
                </c:pt>
                <c:pt idx="10">
                  <c:v>5057309</c:v>
                </c:pt>
                <c:pt idx="11">
                  <c:v>5403247</c:v>
                </c:pt>
                <c:pt idx="12">
                  <c:v>5405461</c:v>
                </c:pt>
                <c:pt idx="13">
                  <c:v>5851588</c:v>
                </c:pt>
                <c:pt idx="14">
                  <c:v>5290159</c:v>
                </c:pt>
                <c:pt idx="15">
                  <c:v>7255282</c:v>
                </c:pt>
                <c:pt idx="16">
                  <c:v>6421605</c:v>
                </c:pt>
                <c:pt idx="17">
                  <c:v>4957988</c:v>
                </c:pt>
                <c:pt idx="18">
                  <c:v>4696053</c:v>
                </c:pt>
              </c:numCache>
            </c:numRef>
          </c:val>
          <c:extLst>
            <c:ext xmlns:c16="http://schemas.microsoft.com/office/drawing/2014/chart" uri="{C3380CC4-5D6E-409C-BE32-E72D297353CC}">
              <c16:uniqueId val="{00000002-87E7-450C-8BDE-262C316A3996}"/>
            </c:ext>
          </c:extLst>
        </c:ser>
        <c:dLbls>
          <c:dLblPos val="inEnd"/>
          <c:showLegendKey val="0"/>
          <c:showVal val="1"/>
          <c:showCatName val="0"/>
          <c:showSerName val="0"/>
          <c:showPercent val="0"/>
          <c:showBubbleSize val="0"/>
        </c:dLbls>
        <c:gapWidth val="182"/>
        <c:axId val="-1842955664"/>
        <c:axId val="-1842958928"/>
      </c:barChart>
      <c:catAx>
        <c:axId val="-184295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42958928"/>
        <c:crosses val="autoZero"/>
        <c:auto val="1"/>
        <c:lblAlgn val="ctr"/>
        <c:lblOffset val="100"/>
        <c:noMultiLvlLbl val="0"/>
      </c:catAx>
      <c:valAx>
        <c:axId val="-1842958928"/>
        <c:scaling>
          <c:orientation val="minMax"/>
        </c:scaling>
        <c:delete val="1"/>
        <c:axPos val="b"/>
        <c:numFmt formatCode="_(* #,##0_);_(* \(#,##0\);_(* &quot;-&quot;??_);_(@_)" sourceLinked="1"/>
        <c:majorTickMark val="none"/>
        <c:minorTickMark val="none"/>
        <c:tickLblPos val="nextTo"/>
        <c:crossAx val="-1842955664"/>
        <c:crosses val="autoZero"/>
        <c:crossBetween val="between"/>
      </c:valAx>
      <c:spPr>
        <a:noFill/>
        <a:ln>
          <a:noFill/>
        </a:ln>
        <a:effectLst/>
      </c:spPr>
    </c:plotArea>
    <c:legend>
      <c:legendPos val="t"/>
      <c:layout>
        <c:manualLayout>
          <c:xMode val="edge"/>
          <c:yMode val="edge"/>
          <c:x val="0.69029517339942192"/>
          <c:y val="0"/>
          <c:w val="0.3055711575756933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Sumut_Rz Done_Koreksi TH_29 Agustus 2022.xlsx]DBH!PivotTable7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18839199608799"/>
          <c:y val="6.6666666666666666E-2"/>
          <c:w val="0.67266182911523686"/>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DBH!$G$5:$G$24</c:f>
              <c:numCache>
                <c:formatCode>_(* #,##0_);_(* \(#,##0\);_(* "-"??_);_(@_)</c:formatCode>
                <c:ptCount val="19"/>
                <c:pt idx="0">
                  <c:v>3353176</c:v>
                </c:pt>
                <c:pt idx="1">
                  <c:v>3789195</c:v>
                </c:pt>
                <c:pt idx="2">
                  <c:v>3343498</c:v>
                </c:pt>
                <c:pt idx="3">
                  <c:v>24975423</c:v>
                </c:pt>
                <c:pt idx="4">
                  <c:v>12991848</c:v>
                </c:pt>
                <c:pt idx="5">
                  <c:v>3380267</c:v>
                </c:pt>
                <c:pt idx="6">
                  <c:v>18235634</c:v>
                </c:pt>
                <c:pt idx="7">
                  <c:v>6604614</c:v>
                </c:pt>
                <c:pt idx="8">
                  <c:v>10503429</c:v>
                </c:pt>
                <c:pt idx="9">
                  <c:v>4014211</c:v>
                </c:pt>
                <c:pt idx="10">
                  <c:v>5313415</c:v>
                </c:pt>
                <c:pt idx="11">
                  <c:v>4632485</c:v>
                </c:pt>
                <c:pt idx="12">
                  <c:v>4078016</c:v>
                </c:pt>
                <c:pt idx="13">
                  <c:v>13533025</c:v>
                </c:pt>
                <c:pt idx="14">
                  <c:v>13301542</c:v>
                </c:pt>
                <c:pt idx="15">
                  <c:v>38101769</c:v>
                </c:pt>
                <c:pt idx="16">
                  <c:v>20089304</c:v>
                </c:pt>
                <c:pt idx="17">
                  <c:v>3627694</c:v>
                </c:pt>
                <c:pt idx="18">
                  <c:v>3349788</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DBH!$H$5:$H$24</c:f>
              <c:numCache>
                <c:formatCode>_(* #,##0_);_(* \(#,##0\);_(* "-"??_);_(@_)</c:formatCode>
                <c:ptCount val="19"/>
                <c:pt idx="0">
                  <c:v>3468917</c:v>
                </c:pt>
                <c:pt idx="1">
                  <c:v>3821645</c:v>
                </c:pt>
                <c:pt idx="2">
                  <c:v>3533598</c:v>
                </c:pt>
                <c:pt idx="3">
                  <c:v>23028125</c:v>
                </c:pt>
                <c:pt idx="4">
                  <c:v>15074037</c:v>
                </c:pt>
                <c:pt idx="5">
                  <c:v>3537414</c:v>
                </c:pt>
                <c:pt idx="6">
                  <c:v>20981922</c:v>
                </c:pt>
                <c:pt idx="7">
                  <c:v>6580507</c:v>
                </c:pt>
                <c:pt idx="8">
                  <c:v>22167684</c:v>
                </c:pt>
                <c:pt idx="9">
                  <c:v>4087845</c:v>
                </c:pt>
                <c:pt idx="10">
                  <c:v>5245179</c:v>
                </c:pt>
                <c:pt idx="11">
                  <c:v>4470838</c:v>
                </c:pt>
                <c:pt idx="12">
                  <c:v>4294155</c:v>
                </c:pt>
                <c:pt idx="13">
                  <c:v>11124747</c:v>
                </c:pt>
                <c:pt idx="14">
                  <c:v>10362917</c:v>
                </c:pt>
                <c:pt idx="15">
                  <c:v>36770958</c:v>
                </c:pt>
                <c:pt idx="16">
                  <c:v>18813022</c:v>
                </c:pt>
                <c:pt idx="17">
                  <c:v>3694815</c:v>
                </c:pt>
                <c:pt idx="18">
                  <c:v>3599096</c:v>
                </c:pt>
              </c:numCache>
            </c:numRef>
          </c:val>
          <c:extLst>
            <c:ext xmlns:c16="http://schemas.microsoft.com/office/drawing/2014/chart" uri="{C3380CC4-5D6E-409C-BE32-E72D297353CC}">
              <c16:uniqueId val="{00000000-47B6-488D-B8C3-76154646AD8F}"/>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DBH!$F$5:$F$24</c:f>
              <c:strCache>
                <c:ptCount val="19"/>
                <c:pt idx="0">
                  <c:v>Kota Sibolga</c:v>
                </c:pt>
                <c:pt idx="1">
                  <c:v>Kota Padang Sidempuan</c:v>
                </c:pt>
                <c:pt idx="2">
                  <c:v>Kota Gunungsitoli</c:v>
                </c:pt>
                <c:pt idx="3">
                  <c:v>Labuhanbatu</c:v>
                </c:pt>
                <c:pt idx="4">
                  <c:v>Mandailing Natal</c:v>
                </c:pt>
                <c:pt idx="5">
                  <c:v>Nias</c:v>
                </c:pt>
                <c:pt idx="6">
                  <c:v>Tapanuli Selatan</c:v>
                </c:pt>
                <c:pt idx="7">
                  <c:v>Tapanuli Tengah</c:v>
                </c:pt>
                <c:pt idx="8">
                  <c:v>Tapanuli Utara</c:v>
                </c:pt>
                <c:pt idx="9">
                  <c:v>Toba Samosir</c:v>
                </c:pt>
                <c:pt idx="10">
                  <c:v>Nias Selatan</c:v>
                </c:pt>
                <c:pt idx="11">
                  <c:v>Humbang Hasundutan</c:v>
                </c:pt>
                <c:pt idx="12">
                  <c:v>Samosir</c:v>
                </c:pt>
                <c:pt idx="13">
                  <c:v>Padang Lawas</c:v>
                </c:pt>
                <c:pt idx="14">
                  <c:v>Padang Lawas Utara</c:v>
                </c:pt>
                <c:pt idx="15">
                  <c:v>Labuhanbatu Selatan</c:v>
                </c:pt>
                <c:pt idx="16">
                  <c:v>Labuhanbatu Utara</c:v>
                </c:pt>
                <c:pt idx="17">
                  <c:v>Nias Utara</c:v>
                </c:pt>
                <c:pt idx="18">
                  <c:v>Nias Barat</c:v>
                </c:pt>
              </c:strCache>
            </c:strRef>
          </c:cat>
          <c:val>
            <c:numRef>
              <c:f>DBH!$I$5:$I$24</c:f>
              <c:numCache>
                <c:formatCode>_(* #,##0_);_(* \(#,##0\);_(* "-"??_);_(@_)</c:formatCode>
                <c:ptCount val="19"/>
                <c:pt idx="0">
                  <c:v>4342783</c:v>
                </c:pt>
                <c:pt idx="1">
                  <c:v>4769284</c:v>
                </c:pt>
                <c:pt idx="2">
                  <c:v>4487278</c:v>
                </c:pt>
                <c:pt idx="3">
                  <c:v>34097194</c:v>
                </c:pt>
                <c:pt idx="4">
                  <c:v>23437457</c:v>
                </c:pt>
                <c:pt idx="5">
                  <c:v>4414827</c:v>
                </c:pt>
                <c:pt idx="6">
                  <c:v>53280593</c:v>
                </c:pt>
                <c:pt idx="7">
                  <c:v>8707829</c:v>
                </c:pt>
                <c:pt idx="8">
                  <c:v>37338588</c:v>
                </c:pt>
                <c:pt idx="9">
                  <c:v>5028335</c:v>
                </c:pt>
                <c:pt idx="10">
                  <c:v>6555572</c:v>
                </c:pt>
                <c:pt idx="11">
                  <c:v>5239841</c:v>
                </c:pt>
                <c:pt idx="12">
                  <c:v>5309424</c:v>
                </c:pt>
                <c:pt idx="13">
                  <c:v>20745246</c:v>
                </c:pt>
                <c:pt idx="14">
                  <c:v>19455278</c:v>
                </c:pt>
                <c:pt idx="15">
                  <c:v>55124474</c:v>
                </c:pt>
                <c:pt idx="16">
                  <c:v>28685468</c:v>
                </c:pt>
                <c:pt idx="17">
                  <c:v>4563132</c:v>
                </c:pt>
                <c:pt idx="18">
                  <c:v>4567249</c:v>
                </c:pt>
              </c:numCache>
            </c:numRef>
          </c:val>
          <c:extLst>
            <c:ext xmlns:c16="http://schemas.microsoft.com/office/drawing/2014/chart" uri="{C3380CC4-5D6E-409C-BE32-E72D297353CC}">
              <c16:uniqueId val="{00000002-47B6-488D-B8C3-76154646AD8F}"/>
            </c:ext>
          </c:extLst>
        </c:ser>
        <c:dLbls>
          <c:dLblPos val="inEnd"/>
          <c:showLegendKey val="0"/>
          <c:showVal val="1"/>
          <c:showCatName val="0"/>
          <c:showSerName val="0"/>
          <c:showPercent val="0"/>
          <c:showBubbleSize val="0"/>
        </c:dLbls>
        <c:gapWidth val="182"/>
        <c:axId val="-1845144832"/>
        <c:axId val="-1845151360"/>
      </c:barChart>
      <c:catAx>
        <c:axId val="-184514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845151360"/>
        <c:crosses val="autoZero"/>
        <c:auto val="1"/>
        <c:lblAlgn val="ctr"/>
        <c:lblOffset val="100"/>
        <c:noMultiLvlLbl val="0"/>
      </c:catAx>
      <c:valAx>
        <c:axId val="-1845151360"/>
        <c:scaling>
          <c:orientation val="minMax"/>
        </c:scaling>
        <c:delete val="1"/>
        <c:axPos val="b"/>
        <c:numFmt formatCode="_(* #,##0_);_(* \(#,##0\);_(* &quot;-&quot;??_);_(@_)" sourceLinked="1"/>
        <c:majorTickMark val="none"/>
        <c:minorTickMark val="none"/>
        <c:tickLblPos val="nextTo"/>
        <c:crossAx val="-1845144832"/>
        <c:crosses val="autoZero"/>
        <c:crossBetween val="between"/>
      </c:valAx>
      <c:spPr>
        <a:noFill/>
        <a:ln>
          <a:noFill/>
        </a:ln>
        <a:effectLst/>
      </c:spPr>
    </c:plotArea>
    <c:legend>
      <c:legendPos val="t"/>
      <c:layout>
        <c:manualLayout>
          <c:xMode val="edge"/>
          <c:yMode val="edge"/>
          <c:x val="0.70380453789171371"/>
          <c:y val="1.1905074365704284E-3"/>
          <c:w val="0.2921122073738091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9</xdr:row>
      <xdr:rowOff>53976</xdr:rowOff>
    </xdr:from>
    <xdr:to>
      <xdr:col>3</xdr:col>
      <xdr:colOff>508000</xdr:colOff>
      <xdr:row>15</xdr:row>
      <xdr:rowOff>111126</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50800" y="1768475"/>
              <a:ext cx="2298700" cy="35845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16</xdr:row>
      <xdr:rowOff>68036</xdr:rowOff>
    </xdr:from>
    <xdr:to>
      <xdr:col>3</xdr:col>
      <xdr:colOff>527050</xdr:colOff>
      <xdr:row>36</xdr:row>
      <xdr:rowOff>189956</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3116036"/>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460375</xdr:colOff>
      <xdr:row>189</xdr:row>
      <xdr:rowOff>158750</xdr:rowOff>
    </xdr:from>
    <xdr:to>
      <xdr:col>26</xdr:col>
      <xdr:colOff>426593</xdr:colOff>
      <xdr:row>213</xdr:row>
      <xdr:rowOff>158750</xdr:rowOff>
    </xdr:to>
    <xdr:graphicFrame macro="">
      <xdr:nvGraphicFramePr>
        <xdr:cNvPr id="44" name="Chart 43">
          <a:extLst>
            <a:ext uri="{FF2B5EF4-FFF2-40B4-BE49-F238E27FC236}">
              <a16:creationId xmlns:a16="http://schemas.microsoft.com/office/drawing/2014/main" id="{1B6FD855-BEB0-4DAC-AA73-D58941688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444500</xdr:colOff>
      <xdr:row>283</xdr:row>
      <xdr:rowOff>174625</xdr:rowOff>
    </xdr:from>
    <xdr:to>
      <xdr:col>26</xdr:col>
      <xdr:colOff>430022</xdr:colOff>
      <xdr:row>303</xdr:row>
      <xdr:rowOff>177673</xdr:rowOff>
    </xdr:to>
    <xdr:graphicFrame macro="">
      <xdr:nvGraphicFramePr>
        <xdr:cNvPr id="45" name="Chart 44">
          <a:extLst>
            <a:ext uri="{FF2B5EF4-FFF2-40B4-BE49-F238E27FC236}">
              <a16:creationId xmlns:a16="http://schemas.microsoft.com/office/drawing/2014/main" id="{D0FC1398-CCBB-4770-9A09-5080B5FA1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238125</xdr:colOff>
      <xdr:row>284</xdr:row>
      <xdr:rowOff>0</xdr:rowOff>
    </xdr:from>
    <xdr:to>
      <xdr:col>11</xdr:col>
      <xdr:colOff>222250</xdr:colOff>
      <xdr:row>293</xdr:row>
      <xdr:rowOff>114300</xdr:rowOff>
    </xdr:to>
    <xdr:graphicFrame macro="">
      <xdr:nvGraphicFramePr>
        <xdr:cNvPr id="46" name="Chart 45">
          <a:extLst>
            <a:ext uri="{FF2B5EF4-FFF2-40B4-BE49-F238E27FC236}">
              <a16:creationId xmlns:a16="http://schemas.microsoft.com/office/drawing/2014/main" id="{A7C64836-73D8-422A-8946-B35866B46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254000</xdr:colOff>
      <xdr:row>294</xdr:row>
      <xdr:rowOff>111125</xdr:rowOff>
    </xdr:from>
    <xdr:to>
      <xdr:col>11</xdr:col>
      <xdr:colOff>237490</xdr:colOff>
      <xdr:row>304</xdr:row>
      <xdr:rowOff>34925</xdr:rowOff>
    </xdr:to>
    <xdr:graphicFrame macro="">
      <xdr:nvGraphicFramePr>
        <xdr:cNvPr id="47" name="Chart 46">
          <a:extLst>
            <a:ext uri="{FF2B5EF4-FFF2-40B4-BE49-F238E27FC236}">
              <a16:creationId xmlns:a16="http://schemas.microsoft.com/office/drawing/2014/main" id="{5ACC47CA-B1D6-4D5F-92E6-2E512871C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254000</xdr:colOff>
      <xdr:row>305</xdr:row>
      <xdr:rowOff>15875</xdr:rowOff>
    </xdr:from>
    <xdr:to>
      <xdr:col>9</xdr:col>
      <xdr:colOff>511302</xdr:colOff>
      <xdr:row>314</xdr:row>
      <xdr:rowOff>130175</xdr:rowOff>
    </xdr:to>
    <xdr:graphicFrame macro="">
      <xdr:nvGraphicFramePr>
        <xdr:cNvPr id="48" name="Chart 47">
          <a:extLst>
            <a:ext uri="{FF2B5EF4-FFF2-40B4-BE49-F238E27FC236}">
              <a16:creationId xmlns:a16="http://schemas.microsoft.com/office/drawing/2014/main" id="{4F0E8C24-9303-40F6-B459-39CDB4179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31750</xdr:colOff>
      <xdr:row>305</xdr:row>
      <xdr:rowOff>31750</xdr:rowOff>
    </xdr:from>
    <xdr:to>
      <xdr:col>15</xdr:col>
      <xdr:colOff>289052</xdr:colOff>
      <xdr:row>314</xdr:row>
      <xdr:rowOff>146050</xdr:rowOff>
    </xdr:to>
    <xdr:graphicFrame macro="">
      <xdr:nvGraphicFramePr>
        <xdr:cNvPr id="49" name="Chart 48">
          <a:extLst>
            <a:ext uri="{FF2B5EF4-FFF2-40B4-BE49-F238E27FC236}">
              <a16:creationId xmlns:a16="http://schemas.microsoft.com/office/drawing/2014/main" id="{80B7236C-EEBA-4CCE-9AB9-7BD63A215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396875</xdr:colOff>
      <xdr:row>305</xdr:row>
      <xdr:rowOff>31750</xdr:rowOff>
    </xdr:from>
    <xdr:to>
      <xdr:col>21</xdr:col>
      <xdr:colOff>50927</xdr:colOff>
      <xdr:row>314</xdr:row>
      <xdr:rowOff>146050</xdr:rowOff>
    </xdr:to>
    <xdr:graphicFrame macro="">
      <xdr:nvGraphicFramePr>
        <xdr:cNvPr id="50" name="Chart 49">
          <a:extLst>
            <a:ext uri="{FF2B5EF4-FFF2-40B4-BE49-F238E27FC236}">
              <a16:creationId xmlns:a16="http://schemas.microsoft.com/office/drawing/2014/main" id="{D723ED0F-A2FF-4510-BF34-0568B8FD1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190500</xdr:colOff>
      <xdr:row>305</xdr:row>
      <xdr:rowOff>31750</xdr:rowOff>
    </xdr:from>
    <xdr:to>
      <xdr:col>26</xdr:col>
      <xdr:colOff>447802</xdr:colOff>
      <xdr:row>314</xdr:row>
      <xdr:rowOff>146050</xdr:rowOff>
    </xdr:to>
    <xdr:graphicFrame macro="">
      <xdr:nvGraphicFramePr>
        <xdr:cNvPr id="51" name="Chart 50">
          <a:extLst>
            <a:ext uri="{FF2B5EF4-FFF2-40B4-BE49-F238E27FC236}">
              <a16:creationId xmlns:a16="http://schemas.microsoft.com/office/drawing/2014/main" id="{7697443C-D9DD-48A9-870A-378FFB628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254000</xdr:colOff>
      <xdr:row>316</xdr:row>
      <xdr:rowOff>0</xdr:rowOff>
    </xdr:from>
    <xdr:to>
      <xdr:col>9</xdr:col>
      <xdr:colOff>501650</xdr:colOff>
      <xdr:row>325</xdr:row>
      <xdr:rowOff>114300</xdr:rowOff>
    </xdr:to>
    <xdr:sp macro="" textlink="">
      <xdr:nvSpPr>
        <xdr:cNvPr id="52" name="TextBox 51">
          <a:extLst>
            <a:ext uri="{FF2B5EF4-FFF2-40B4-BE49-F238E27FC236}">
              <a16:creationId xmlns:a16="http://schemas.microsoft.com/office/drawing/2014/main" id="{C10744BB-2869-4A71-8503-12C799745B10}"/>
            </a:ext>
          </a:extLst>
        </xdr:cNvPr>
        <xdr:cNvSpPr txBox="1"/>
      </xdr:nvSpPr>
      <xdr:spPr>
        <a:xfrm>
          <a:off x="2667000" y="60198000"/>
          <a:ext cx="32639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10</xdr:col>
      <xdr:colOff>47625</xdr:colOff>
      <xdr:row>316</xdr:row>
      <xdr:rowOff>0</xdr:rowOff>
    </xdr:from>
    <xdr:to>
      <xdr:col>15</xdr:col>
      <xdr:colOff>304927</xdr:colOff>
      <xdr:row>325</xdr:row>
      <xdr:rowOff>114300</xdr:rowOff>
    </xdr:to>
    <xdr:graphicFrame macro="">
      <xdr:nvGraphicFramePr>
        <xdr:cNvPr id="53" name="Chart 52">
          <a:extLst>
            <a:ext uri="{FF2B5EF4-FFF2-40B4-BE49-F238E27FC236}">
              <a16:creationId xmlns:a16="http://schemas.microsoft.com/office/drawing/2014/main" id="{30DAA62A-D09B-485A-BCF3-52422F993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412750</xdr:colOff>
      <xdr:row>316</xdr:row>
      <xdr:rowOff>0</xdr:rowOff>
    </xdr:from>
    <xdr:to>
      <xdr:col>21</xdr:col>
      <xdr:colOff>66802</xdr:colOff>
      <xdr:row>325</xdr:row>
      <xdr:rowOff>114300</xdr:rowOff>
    </xdr:to>
    <xdr:graphicFrame macro="">
      <xdr:nvGraphicFramePr>
        <xdr:cNvPr id="54" name="Chart 53">
          <a:extLst>
            <a:ext uri="{FF2B5EF4-FFF2-40B4-BE49-F238E27FC236}">
              <a16:creationId xmlns:a16="http://schemas.microsoft.com/office/drawing/2014/main" id="{FF97274D-6A09-4C9E-9E9A-D91FA5A73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206375</xdr:colOff>
      <xdr:row>316</xdr:row>
      <xdr:rowOff>31750</xdr:rowOff>
    </xdr:from>
    <xdr:to>
      <xdr:col>26</xdr:col>
      <xdr:colOff>463677</xdr:colOff>
      <xdr:row>325</xdr:row>
      <xdr:rowOff>146050</xdr:rowOff>
    </xdr:to>
    <xdr:graphicFrame macro="">
      <xdr:nvGraphicFramePr>
        <xdr:cNvPr id="55" name="Chart 54">
          <a:extLst>
            <a:ext uri="{FF2B5EF4-FFF2-40B4-BE49-F238E27FC236}">
              <a16:creationId xmlns:a16="http://schemas.microsoft.com/office/drawing/2014/main" id="{91D5324E-031D-4030-BC04-602365569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0.69774</cdr:x>
      <cdr:y>0.06667</cdr:y>
    </cdr:to>
    <cdr:sp macro="" textlink="">
      <cdr:nvSpPr>
        <cdr:cNvPr id="2" name="TextBox 24">
          <a:extLst xmlns:a="http://schemas.openxmlformats.org/drawingml/2006/main">
            <a:ext uri="{FF2B5EF4-FFF2-40B4-BE49-F238E27FC236}">
              <a16:creationId xmlns:a16="http://schemas.microsoft.com/office/drawing/2014/main" id="{6F2EDFED-1C7E-4C60-9812-D90EE03158EC}"/>
            </a:ext>
          </a:extLst>
        </cdr:cNvPr>
        <cdr:cNvSpPr txBox="1"/>
      </cdr:nvSpPr>
      <cdr:spPr>
        <a:xfrm xmlns:a="http://schemas.openxmlformats.org/drawingml/2006/main">
          <a:off x="0" y="0"/>
          <a:ext cx="460649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a:t>
          </a:r>
          <a:r>
            <a:rPr lang="en-US" sz="1600" b="1" baseline="0"/>
            <a:t> Hasil Tembakau (dalam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0.68529</cdr:x>
      <cdr:y>0.07914</cdr:y>
    </cdr:to>
    <cdr:sp macro="" textlink="">
      <cdr:nvSpPr>
        <cdr:cNvPr id="2" name="TextBox 24">
          <a:extLst xmlns:a="http://schemas.openxmlformats.org/drawingml/2006/main">
            <a:ext uri="{FF2B5EF4-FFF2-40B4-BE49-F238E27FC236}">
              <a16:creationId xmlns:a16="http://schemas.microsoft.com/office/drawing/2014/main" id="{69C4DC41-90FB-43A3-98A8-B50D809A87DC}"/>
            </a:ext>
          </a:extLst>
        </cdr:cNvPr>
        <cdr:cNvSpPr txBox="1"/>
      </cdr:nvSpPr>
      <cdr:spPr>
        <a:xfrm xmlns:a="http://schemas.openxmlformats.org/drawingml/2006/main">
          <a:off x="0" y="0"/>
          <a:ext cx="6191094" cy="30176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Jumlah Penduduk Miskin</a:t>
          </a:r>
          <a:r>
            <a:rPr lang="en-US" sz="1600" b="1" baseline="0"/>
            <a:t> per Kab/Kota (dalam ribu jiwa)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841.647648611113" createdVersion="6" refreshedVersion="6" minRefreshableVersion="3" recordCount="1188" xr:uid="{00000000-000A-0000-FFFF-FFFF0D000000}">
  <cacheSource type="worksheet">
    <worksheetSource name="Sumatera_Utara"/>
  </cacheSource>
  <cacheFields count="36">
    <cacheField name="Tahun" numFmtId="0">
      <sharedItems containsSemiMixedTypes="0" containsString="0" containsNumber="1" containsInteger="1" minValue="2020" maxValue="2022" count="3">
        <n v="2020"/>
        <n v="2021"/>
        <n v="2022"/>
      </sharedItems>
    </cacheField>
    <cacheField name="Daerah Pemilihan" numFmtId="165">
      <sharedItems count="17">
        <s v="Sumatera Utara III"/>
        <s v="Sumatera Utara I"/>
        <s v="Sumatera Utara II"/>
        <s v="Jatim IV" u="1"/>
        <s v="Jatim VI" u="1"/>
        <s v="Sumut II" u="1"/>
        <s v="Jatim XI" u="1"/>
        <s v="Jatim II" u="1"/>
        <s v="Jatim IX" u="1"/>
        <s v="Jatim V" u="1"/>
        <s v="Jatim VII" u="1"/>
        <s v="Sumut I" u="1"/>
        <s v="Sumut III" u="1"/>
        <s v="Jatim X" u="1"/>
        <s v="Jatim VIII" u="1"/>
        <s v="Jatim I" u="1"/>
        <s v="Jatim III" u="1"/>
      </sharedItems>
    </cacheField>
    <cacheField name="Nama Daerah" numFmtId="165">
      <sharedItems count="96">
        <s v="Asahan"/>
        <s v="Dairi"/>
        <s v="Deli Serdang"/>
        <s v="Karo"/>
        <s v="Labuhanbatu"/>
        <s v="Langkat"/>
        <s v="Mandailing Natal"/>
        <s v="Nias"/>
        <s v="Simalungun"/>
        <s v="Tapanuli Selatan"/>
        <s v="Tapanuli Tengah"/>
        <s v="Tapanuli Utara"/>
        <s v="Toba Samosir"/>
        <s v="Kota Binjai"/>
        <s v="Kota Medan"/>
        <s v="Kota Pematang Siantar"/>
        <s v="Kota Sibolga"/>
        <s v="Kota Tanjung Balai"/>
        <s v="Kota Tebing Tinggi"/>
        <s v="Kota Padang Sidempuan"/>
        <s v="Pakpak Bharat"/>
        <s v="Nias Selatan"/>
        <s v="Humbang Hasundutan"/>
        <s v="Serdang Bedagai"/>
        <s v="Samosir"/>
        <s v="Batu Bara"/>
        <s v="Padang Lawas"/>
        <s v="Padang Lawas Utara"/>
        <s v="Labuhanbatu Selatan"/>
        <s v="Labuhanbatu Utara"/>
        <s v="Nias Utara"/>
        <s v="Nias Barat"/>
        <s v="Kota Gunungsitoli"/>
        <s v="Kab. Gresik" u="1"/>
        <s v="Kab. Mandailing Natal" u="1"/>
        <s v="Kab. Banyuwangi" u="1"/>
        <s v="Kab. Langkat" u="1"/>
        <s v="Kab. Nias Selatan" u="1"/>
        <s v="Kab. Bondowoso" u="1"/>
        <s v="Kab. Deli Serdang" u="1"/>
        <s v="Kota Kediri" u="1"/>
        <s v="Kab. Karo" u="1"/>
        <s v="Kab. Kediri" u="1"/>
        <s v="Kab. Magetan" u="1"/>
        <s v="Kab. Padang Lawas" u="1"/>
        <s v="Kab. Jombang" u="1"/>
        <s v="Kab. Pakpak Bharat" u="1"/>
        <s v="Kab. Tapanuli Selatan" u="1"/>
        <s v="Kab. Batu Bara" u="1"/>
        <s v="Kab. Trenggalek" u="1"/>
        <s v="Kab. Bojonegoro" u="1"/>
        <s v="Kab. Labuhanbatu" u="1"/>
        <s v="Kota Blitar" u="1"/>
        <s v="Kota Malang" u="1"/>
        <s v="Kab. Nias Utara" u="1"/>
        <s v="Kab. Sidoarjo" u="1"/>
        <s v="Kab. Pamekasan" u="1"/>
        <s v="Kab. Blitar" u="1"/>
        <s v="Kab. Malang" u="1"/>
        <s v="Kab. Labuhanbatu Utara" u="1"/>
        <s v="Kab. Samosir" u="1"/>
        <s v="Kota Batu" u="1"/>
        <s v="Kab. Jember" u="1"/>
        <s v="Kab. Toba Samosir" u="1"/>
        <s v="Kota Surabaya" u="1"/>
        <s v="Kab. Sampang" u="1"/>
        <s v="Kab. Lumajang" u="1"/>
        <s v="Kab. Nias Barat" u="1"/>
        <s v="Kab. Simalungun" u="1"/>
        <s v="Kab. Humbang Hasundutan" u="1"/>
        <s v="Kab. Sumenep" u="1"/>
        <s v="Kab. Labuhanbatu Selatan" u="1"/>
        <s v="Kab. Asahan" u="1"/>
        <s v="Kab. Nganjuk" u="1"/>
        <s v="Kab. Tulungagung" u="1"/>
        <s v="Kab. Padang Lawas Utara" u="1"/>
        <s v="Kab. Tapanuli Utara" u="1"/>
        <s v="Kab. Ngawi" u="1"/>
        <s v="Kota Mojokerto" u="1"/>
        <s v="Kab. Situbondo" u="1"/>
        <s v="Kab. Bangkalan" u="1"/>
        <s v="Kota Probolinggo" u="1"/>
        <s v="Kab. Mojokerto" u="1"/>
        <s v="Kab. Tuban" u="1"/>
        <s v="Kota Madiun" u="1"/>
        <s v="Kab. Probolinggo" u="1"/>
        <s v="Kota Pasuruan" u="1"/>
        <s v="Kab. Tapanuli Tengah" u="1"/>
        <s v="Kab. Nias" u="1"/>
        <s v="Kab. Madiun" u="1"/>
        <s v="Kab. Lamongan" u="1"/>
        <s v="Kab. Ponorogo" u="1"/>
        <s v="Kab. Dairi" u="1"/>
        <s v="Kab. Pacitan" u="1"/>
        <s v="Kab. Pasuruan" u="1"/>
        <s v="Kab. Serdang Bedagai" u="1"/>
      </sharedItems>
    </cacheField>
    <cacheField name="Bidang" numFmtId="165">
      <sharedItems count="12">
        <s v="Umum"/>
        <s v="Pendidikan"/>
        <s v="Kesehatan"/>
        <s v="Sosial"/>
        <s v="Infrastruktur"/>
        <s v="Pertanian"/>
        <s v="Ekonomi"/>
        <s v="Kelautan dan Perikanan"/>
        <s v="Pariwisata"/>
        <s v="Lingkungan Hidup dan Kehutanan"/>
        <s v="Kebudayaan"/>
        <s v="Kemiskinan"/>
      </sharedItems>
    </cacheField>
    <cacheField name="DAK Fisik Reguler" numFmtId="164">
      <sharedItems containsString="0" containsBlank="1" containsNumber="1" containsInteger="1" minValue="0" maxValue="94606404"/>
    </cacheField>
    <cacheField name="DAK Fisik Penugasan" numFmtId="164">
      <sharedItems containsString="0" containsBlank="1" containsNumber="1" containsInteger="1" minValue="0" maxValue="71676628"/>
    </cacheField>
    <cacheField name="DAK Fisik Afirmasi" numFmtId="165">
      <sharedItems containsString="0" containsBlank="1" containsNumber="1" containsInteger="1" minValue="0" maxValue="37900615"/>
    </cacheField>
    <cacheField name="DAK Non Fisik" numFmtId="0">
      <sharedItems containsString="0" containsBlank="1" containsNumber="1" containsInteger="1" minValue="0" maxValue="551606374"/>
    </cacheField>
    <cacheField name="DAU" numFmtId="165">
      <sharedItems containsString="0" containsBlank="1" containsNumber="1" containsInteger="1" minValue="0" maxValue="1576566420"/>
    </cacheField>
    <cacheField name="DID" numFmtId="165">
      <sharedItems containsBlank="1" containsMixedTypes="1" containsNumber="1" containsInteger="1" minValue="0" maxValue="55859573"/>
    </cacheField>
    <cacheField name="Dana Desa" numFmtId="0">
      <sharedItems containsString="0" containsBlank="1" containsNumber="1" containsInteger="1" minValue="0" maxValue="375606997"/>
    </cacheField>
    <cacheField name="DBH PPh" numFmtId="165">
      <sharedItems containsString="0" containsBlank="1" containsNumber="1" containsInteger="1" minValue="0" maxValue="190420571"/>
    </cacheField>
    <cacheField name="DBH PBB" numFmtId="165">
      <sharedItems containsString="0" containsBlank="1" containsNumber="1" containsInteger="1" minValue="0" maxValue="143848664"/>
    </cacheField>
    <cacheField name="DBH SDA Migas" numFmtId="165">
      <sharedItems containsString="0" containsBlank="1" containsNumber="1" containsInteger="1" minValue="0" maxValue="1727106"/>
    </cacheField>
    <cacheField name="DBH SDA Minerba" numFmtId="165">
      <sharedItems containsString="0" containsBlank="1" containsNumber="1" containsInteger="1" minValue="0" maxValue="171860495"/>
    </cacheField>
    <cacheField name="DBH SDA Kehutanan" numFmtId="165">
      <sharedItems containsString="0" containsBlank="1" containsNumber="1" containsInteger="1" minValue="0" maxValue="2116718"/>
    </cacheField>
    <cacheField name="DBH SDA Perikanan" numFmtId="165">
      <sharedItems containsString="0" containsBlank="1" containsNumber="1" containsInteger="1" minValue="0" maxValue="1958311"/>
    </cacheField>
    <cacheField name="DBH SDA Panas Bumi" numFmtId="165">
      <sharedItems containsString="0" containsBlank="1" containsNumber="1" containsInteger="1" minValue="0" maxValue="8382370"/>
    </cacheField>
    <cacheField name="IPM (%)" numFmtId="0">
      <sharedItems containsString="0" containsBlank="1" containsNumber="1" minValue="61.51" maxValue="81.209999999999994"/>
    </cacheField>
    <cacheField name="AHH (thn)" numFmtId="0">
      <sharedItems containsString="0" containsBlank="1" containsNumber="1" minValue="0" maxValue="73.77"/>
    </cacheField>
    <cacheField name="HLS (thn)" numFmtId="0">
      <sharedItems containsString="0" containsBlank="1" containsNumber="1" minValue="0" maxValue="14.75"/>
    </cacheField>
    <cacheField name="RLS (thn)" numFmtId="0">
      <sharedItems containsString="0" containsBlank="1" containsNumber="1" minValue="0" maxValue="11.48"/>
    </cacheField>
    <cacheField name="Pengeluaran per Kapita (Rp 000)" numFmtId="43">
      <sharedItems containsString="0" containsBlank="1" containsNumber="1" containsInteger="1" minValue="0" maxValue="14999"/>
    </cacheField>
    <cacheField name="TPT (%)" numFmtId="43">
      <sharedItems containsString="0" containsBlank="1" containsNumber="1" minValue="0" maxValue="11.5"/>
    </cacheField>
    <cacheField name="TPAK (%)" numFmtId="43">
      <sharedItems containsString="0" containsBlank="1" containsNumber="1" minValue="0" maxValue="88.95"/>
    </cacheField>
    <cacheField name="Jml. Pend. Miskin (juta jiwa)" numFmtId="43">
      <sharedItems containsString="0" containsBlank="1" containsNumber="1" minValue="4.59" maxValue="193.03"/>
    </cacheField>
    <cacheField name="% Pend. Miskin" numFmtId="43">
      <sharedItems containsString="0" containsBlank="1" containsNumber="1" minValue="3.88" maxValue="26.42"/>
    </cacheField>
    <cacheField name="APK PAUD" numFmtId="43">
      <sharedItems containsString="0" containsBlank="1" containsNumber="1" minValue="9.98" maxValue="43.07"/>
    </cacheField>
    <cacheField name="APK SD" numFmtId="43">
      <sharedItems containsString="0" containsBlank="1" containsNumber="1" minValue="86.59" maxValue="108.47"/>
    </cacheField>
    <cacheField name="APK SMP" numFmtId="43">
      <sharedItems containsString="0" containsBlank="1" containsNumber="1" minValue="100.08" maxValue="117.99"/>
    </cacheField>
    <cacheField name="APK SMA" numFmtId="43">
      <sharedItems containsString="0" containsBlank="1" containsNumber="1" minValue="79.81" maxValue="122.71"/>
    </cacheField>
    <cacheField name="DBH CHT" numFmtId="0">
      <sharedItems containsString="0" containsBlank="1" containsNumber="1" containsInteger="1" minValue="148292" maxValue="4687775"/>
    </cacheField>
    <cacheField name="APM SD" numFmtId="43">
      <sharedItems containsString="0" containsBlank="1" containsNumber="1" minValue="75.5" maxValue="97.47"/>
    </cacheField>
    <cacheField name="APM SMP" numFmtId="43">
      <sharedItems containsString="0" containsBlank="1" containsNumber="1" minValue="67.349999999999994" maxValue="87.51"/>
    </cacheField>
    <cacheField name="APM SMA" numFmtId="43">
      <sharedItems containsString="0" containsBlank="1" containsNumber="1" minValue="55.69" maxValue="88.48"/>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8">
  <r>
    <x v="0"/>
    <x v="0"/>
    <x v="0"/>
    <x v="0"/>
    <n v="0"/>
    <n v="0"/>
    <n v="0"/>
    <n v="2597450"/>
    <n v="837408029"/>
    <n v="36519800"/>
    <n v="148593486"/>
    <n v="13939088"/>
    <n v="36444999"/>
    <n v="68582"/>
    <n v="808873"/>
    <n v="240326"/>
    <n v="1418361"/>
    <n v="171505"/>
    <n v="70.290000000000006"/>
    <m/>
    <m/>
    <m/>
    <m/>
    <m/>
    <m/>
    <m/>
    <m/>
    <m/>
    <m/>
    <m/>
    <m/>
    <n v="148292"/>
    <m/>
    <m/>
    <m/>
  </r>
  <r>
    <x v="0"/>
    <x v="0"/>
    <x v="1"/>
    <x v="0"/>
    <n v="0"/>
    <n v="0"/>
    <n v="0"/>
    <n v="1245272"/>
    <n v="569042190"/>
    <n v="16262194"/>
    <n v="128564543"/>
    <n v="6834130"/>
    <n v="4399177"/>
    <n v="68582"/>
    <n v="1204932"/>
    <n v="299578"/>
    <n v="1418361"/>
    <n v="171505"/>
    <n v="71.569999999999993"/>
    <m/>
    <m/>
    <m/>
    <m/>
    <m/>
    <m/>
    <m/>
    <m/>
    <m/>
    <m/>
    <m/>
    <m/>
    <n v="373406"/>
    <m/>
    <m/>
    <m/>
  </r>
  <r>
    <x v="0"/>
    <x v="1"/>
    <x v="2"/>
    <x v="0"/>
    <n v="0"/>
    <n v="0"/>
    <n v="0"/>
    <n v="5645075"/>
    <n v="1385860252"/>
    <n v="31920571"/>
    <n v="308170669"/>
    <n v="30211208"/>
    <n v="22537885"/>
    <n v="128205"/>
    <n v="808873"/>
    <n v="240171"/>
    <n v="1418361"/>
    <n v="171505"/>
    <n v="75.44"/>
    <m/>
    <m/>
    <m/>
    <m/>
    <m/>
    <m/>
    <m/>
    <m/>
    <m/>
    <m/>
    <m/>
    <m/>
    <n v="461712"/>
    <m/>
    <m/>
    <m/>
  </r>
  <r>
    <x v="0"/>
    <x v="0"/>
    <x v="3"/>
    <x v="0"/>
    <n v="0"/>
    <n v="0"/>
    <n v="0"/>
    <n v="1438200"/>
    <n v="694659836"/>
    <n v="0"/>
    <n v="198409273"/>
    <n v="8708042"/>
    <n v="4707075"/>
    <n v="68582"/>
    <n v="808873"/>
    <n v="524779"/>
    <n v="1418361"/>
    <n v="171505"/>
    <n v="74.430000000000007"/>
    <m/>
    <m/>
    <m/>
    <m/>
    <m/>
    <m/>
    <m/>
    <m/>
    <m/>
    <m/>
    <m/>
    <m/>
    <n v="523344"/>
    <m/>
    <m/>
    <m/>
  </r>
  <r>
    <x v="0"/>
    <x v="2"/>
    <x v="4"/>
    <x v="0"/>
    <n v="0"/>
    <n v="0"/>
    <n v="0"/>
    <n v="1703155"/>
    <n v="652519523"/>
    <n v="0"/>
    <n v="71372171"/>
    <n v="11844462"/>
    <n v="24975423"/>
    <n v="68582"/>
    <n v="808873"/>
    <n v="240053"/>
    <n v="1418361"/>
    <n v="171505"/>
    <n v="72.010000000000005"/>
    <m/>
    <m/>
    <m/>
    <m/>
    <m/>
    <m/>
    <m/>
    <m/>
    <m/>
    <m/>
    <m/>
    <m/>
    <n v="148292"/>
    <m/>
    <m/>
    <m/>
  </r>
  <r>
    <x v="0"/>
    <x v="0"/>
    <x v="5"/>
    <x v="0"/>
    <n v="0"/>
    <n v="0"/>
    <n v="0"/>
    <n v="3335433"/>
    <n v="1106713503"/>
    <n v="0"/>
    <n v="208619585"/>
    <n v="13840815"/>
    <n v="114512625"/>
    <n v="1727106"/>
    <n v="808873"/>
    <n v="244004"/>
    <n v="1418361"/>
    <n v="171505"/>
    <n v="71"/>
    <m/>
    <m/>
    <m/>
    <m/>
    <m/>
    <m/>
    <m/>
    <m/>
    <m/>
    <m/>
    <m/>
    <m/>
    <n v="148292"/>
    <m/>
    <m/>
    <m/>
  </r>
  <r>
    <x v="0"/>
    <x v="2"/>
    <x v="6"/>
    <x v="0"/>
    <n v="0"/>
    <n v="0"/>
    <n v="0"/>
    <n v="1707423"/>
    <n v="754946034"/>
    <n v="0"/>
    <n v="286845864"/>
    <n v="7935836"/>
    <n v="12991848"/>
    <n v="68582"/>
    <n v="2849923"/>
    <n v="477260"/>
    <n v="1418361"/>
    <n v="5488199"/>
    <n v="66.790000000000006"/>
    <m/>
    <m/>
    <m/>
    <m/>
    <m/>
    <m/>
    <m/>
    <m/>
    <m/>
    <m/>
    <m/>
    <m/>
    <n v="149296"/>
    <m/>
    <m/>
    <m/>
  </r>
  <r>
    <x v="0"/>
    <x v="2"/>
    <x v="7"/>
    <x v="0"/>
    <n v="0"/>
    <n v="0"/>
    <n v="0"/>
    <n v="960176"/>
    <n v="419794128"/>
    <n v="0"/>
    <n v="179544025"/>
    <n v="5191811"/>
    <n v="3380267"/>
    <n v="68582"/>
    <n v="808873"/>
    <n v="239959"/>
    <n v="1418361"/>
    <n v="171505"/>
    <n v="61.93"/>
    <m/>
    <m/>
    <m/>
    <m/>
    <m/>
    <m/>
    <m/>
    <m/>
    <m/>
    <m/>
    <m/>
    <m/>
    <n v="148292"/>
    <m/>
    <m/>
    <m/>
  </r>
  <r>
    <x v="0"/>
    <x v="0"/>
    <x v="8"/>
    <x v="0"/>
    <n v="0"/>
    <n v="0"/>
    <n v="0"/>
    <n v="989243"/>
    <n v="1146405476"/>
    <n v="0"/>
    <n v="294518231"/>
    <n v="13225754"/>
    <n v="28970531"/>
    <n v="68582"/>
    <n v="808873"/>
    <n v="863638"/>
    <n v="1418361"/>
    <n v="171505"/>
    <n v="73.25"/>
    <m/>
    <m/>
    <m/>
    <m/>
    <m/>
    <m/>
    <m/>
    <m/>
    <m/>
    <m/>
    <m/>
    <m/>
    <n v="571290"/>
    <m/>
    <m/>
    <m/>
  </r>
  <r>
    <x v="0"/>
    <x v="2"/>
    <x v="9"/>
    <x v="0"/>
    <n v="0"/>
    <n v="0"/>
    <n v="0"/>
    <n v="1229748"/>
    <n v="609162427"/>
    <n v="52025950"/>
    <n v="169754513"/>
    <n v="11543113"/>
    <n v="18235634"/>
    <n v="68582"/>
    <n v="29013309"/>
    <n v="403469"/>
    <n v="1418361"/>
    <n v="171505"/>
    <n v="70.12"/>
    <m/>
    <m/>
    <m/>
    <m/>
    <m/>
    <m/>
    <m/>
    <m/>
    <m/>
    <m/>
    <m/>
    <m/>
    <n v="148292"/>
    <m/>
    <m/>
    <m/>
  </r>
  <r>
    <x v="0"/>
    <x v="2"/>
    <x v="10"/>
    <x v="0"/>
    <n v="0"/>
    <n v="0"/>
    <n v="0"/>
    <n v="1416099"/>
    <n v="614127615"/>
    <n v="0"/>
    <n v="142631022"/>
    <n v="7114848"/>
    <n v="6604614"/>
    <n v="68582"/>
    <n v="1674421"/>
    <n v="240064"/>
    <n v="1418361"/>
    <n v="171505"/>
    <n v="69.23"/>
    <m/>
    <m/>
    <m/>
    <m/>
    <m/>
    <m/>
    <m/>
    <m/>
    <m/>
    <m/>
    <m/>
    <m/>
    <n v="148292"/>
    <m/>
    <m/>
    <m/>
  </r>
  <r>
    <x v="0"/>
    <x v="2"/>
    <x v="11"/>
    <x v="0"/>
    <n v="0"/>
    <n v="0"/>
    <n v="0"/>
    <n v="1251966"/>
    <n v="609962657"/>
    <n v="18772421"/>
    <n v="192016817"/>
    <n v="8957487"/>
    <n v="10503429"/>
    <n v="68582"/>
    <n v="1339932"/>
    <n v="716068"/>
    <n v="1418361"/>
    <n v="171505"/>
    <n v="73.47"/>
    <m/>
    <m/>
    <m/>
    <m/>
    <m/>
    <m/>
    <m/>
    <m/>
    <m/>
    <m/>
    <m/>
    <m/>
    <n v="1013094"/>
    <m/>
    <m/>
    <m/>
  </r>
  <r>
    <x v="0"/>
    <x v="2"/>
    <x v="12"/>
    <x v="0"/>
    <n v="0"/>
    <n v="0"/>
    <n v="0"/>
    <n v="920360"/>
    <n v="522549596"/>
    <n v="37134106"/>
    <n v="177074852"/>
    <n v="8674791"/>
    <n v="4014211"/>
    <n v="68582"/>
    <n v="808873"/>
    <n v="619712"/>
    <n v="1418361"/>
    <n v="171505"/>
    <n v="75.16"/>
    <m/>
    <m/>
    <m/>
    <m/>
    <m/>
    <m/>
    <m/>
    <m/>
    <m/>
    <m/>
    <m/>
    <m/>
    <n v="148292"/>
    <m/>
    <m/>
    <m/>
  </r>
  <r>
    <x v="0"/>
    <x v="0"/>
    <x v="13"/>
    <x v="0"/>
    <n v="0"/>
    <n v="0"/>
    <n v="0"/>
    <n v="1015412"/>
    <n v="544802063"/>
    <n v="28947058"/>
    <n v="0"/>
    <n v="8942770"/>
    <n v="6267999"/>
    <n v="96855"/>
    <n v="808873"/>
    <n v="239959"/>
    <n v="1418361"/>
    <n v="171505"/>
    <n v="75.89"/>
    <m/>
    <m/>
    <m/>
    <m/>
    <m/>
    <m/>
    <m/>
    <m/>
    <m/>
    <m/>
    <m/>
    <m/>
    <n v="148292"/>
    <m/>
    <m/>
    <m/>
  </r>
  <r>
    <x v="0"/>
    <x v="1"/>
    <x v="14"/>
    <x v="0"/>
    <n v="0"/>
    <n v="0"/>
    <n v="0"/>
    <n v="7695779"/>
    <n v="1560956851"/>
    <n v="0"/>
    <n v="0"/>
    <n v="190420571"/>
    <n v="7958455"/>
    <n v="68582"/>
    <n v="808873"/>
    <n v="243471"/>
    <n v="1418361"/>
    <n v="171505"/>
    <n v="80.98"/>
    <m/>
    <m/>
    <m/>
    <m/>
    <m/>
    <m/>
    <m/>
    <m/>
    <m/>
    <m/>
    <m/>
    <m/>
    <n v="300073"/>
    <m/>
    <m/>
    <m/>
  </r>
  <r>
    <x v="0"/>
    <x v="0"/>
    <x v="15"/>
    <x v="0"/>
    <n v="0"/>
    <n v="0"/>
    <n v="0"/>
    <n v="1000080"/>
    <n v="569499118"/>
    <n v="0"/>
    <n v="0"/>
    <n v="16320267"/>
    <n v="3403640"/>
    <n v="68582"/>
    <n v="808873"/>
    <n v="239959"/>
    <n v="1418361"/>
    <n v="171505"/>
    <n v="78.75"/>
    <m/>
    <m/>
    <m/>
    <m/>
    <m/>
    <m/>
    <m/>
    <m/>
    <m/>
    <m/>
    <m/>
    <m/>
    <n v="3703606"/>
    <m/>
    <m/>
    <m/>
  </r>
  <r>
    <x v="0"/>
    <x v="2"/>
    <x v="16"/>
    <x v="0"/>
    <n v="0"/>
    <n v="0"/>
    <n v="0"/>
    <n v="504135"/>
    <n v="393325325"/>
    <n v="42995348"/>
    <n v="0"/>
    <n v="7869634"/>
    <n v="3353176"/>
    <n v="68582"/>
    <n v="808873"/>
    <n v="239959"/>
    <n v="1418361"/>
    <n v="171505"/>
    <n v="73.63"/>
    <m/>
    <m/>
    <m/>
    <m/>
    <m/>
    <m/>
    <m/>
    <m/>
    <m/>
    <m/>
    <m/>
    <m/>
    <n v="148292"/>
    <m/>
    <m/>
    <m/>
  </r>
  <r>
    <x v="0"/>
    <x v="0"/>
    <x v="17"/>
    <x v="0"/>
    <n v="0"/>
    <n v="0"/>
    <n v="0"/>
    <n v="773525"/>
    <n v="412466823"/>
    <n v="0"/>
    <n v="0"/>
    <n v="6602328"/>
    <n v="3447561"/>
    <n v="68582"/>
    <n v="808873"/>
    <n v="239959"/>
    <n v="1418361"/>
    <n v="171505"/>
    <n v="68.650000000000006"/>
    <m/>
    <m/>
    <m/>
    <m/>
    <m/>
    <m/>
    <m/>
    <m/>
    <m/>
    <m/>
    <m/>
    <m/>
    <n v="148292"/>
    <m/>
    <m/>
    <m/>
  </r>
  <r>
    <x v="0"/>
    <x v="1"/>
    <x v="18"/>
    <x v="0"/>
    <n v="0"/>
    <n v="0"/>
    <n v="0"/>
    <n v="752294"/>
    <n v="395688258"/>
    <n v="6845138"/>
    <n v="0"/>
    <n v="8128163"/>
    <n v="3349480"/>
    <n v="68582"/>
    <n v="808873"/>
    <n v="239959"/>
    <n v="1418361"/>
    <n v="171505"/>
    <n v="75.17"/>
    <m/>
    <m/>
    <m/>
    <m/>
    <m/>
    <m/>
    <m/>
    <m/>
    <m/>
    <m/>
    <m/>
    <m/>
    <n v="148292"/>
    <m/>
    <m/>
    <m/>
  </r>
  <r>
    <x v="0"/>
    <x v="2"/>
    <x v="19"/>
    <x v="0"/>
    <n v="0"/>
    <n v="0"/>
    <n v="0"/>
    <n v="929423"/>
    <n v="478792324"/>
    <n v="0"/>
    <n v="40865674"/>
    <n v="10145527"/>
    <n v="3789195"/>
    <n v="68582"/>
    <n v="1208511"/>
    <n v="239959"/>
    <n v="1418361"/>
    <n v="171505"/>
    <n v="75.22"/>
    <m/>
    <m/>
    <m/>
    <m/>
    <m/>
    <m/>
    <m/>
    <m/>
    <m/>
    <m/>
    <m/>
    <m/>
    <n v="148292"/>
    <m/>
    <m/>
    <m/>
  </r>
  <r>
    <x v="0"/>
    <x v="0"/>
    <x v="20"/>
    <x v="0"/>
    <n v="0"/>
    <n v="0"/>
    <n v="0"/>
    <n v="396520"/>
    <n v="324896653"/>
    <n v="0"/>
    <n v="49862156"/>
    <n v="5100509"/>
    <n v="4004226"/>
    <n v="68582"/>
    <n v="811338"/>
    <n v="293003"/>
    <n v="1418361"/>
    <n v="171505"/>
    <n v="67.59"/>
    <m/>
    <m/>
    <m/>
    <m/>
    <m/>
    <m/>
    <m/>
    <m/>
    <m/>
    <m/>
    <m/>
    <m/>
    <n v="154584"/>
    <m/>
    <m/>
    <m/>
  </r>
  <r>
    <x v="0"/>
    <x v="2"/>
    <x v="21"/>
    <x v="0"/>
    <n v="0"/>
    <n v="0"/>
    <n v="0"/>
    <n v="2062607"/>
    <n v="628496268"/>
    <n v="0"/>
    <n v="351138751"/>
    <n v="5425007"/>
    <n v="5313415"/>
    <n v="68582"/>
    <n v="808873"/>
    <n v="385255"/>
    <n v="1418361"/>
    <n v="171505"/>
    <n v="61.89"/>
    <m/>
    <m/>
    <m/>
    <m/>
    <m/>
    <m/>
    <m/>
    <m/>
    <m/>
    <m/>
    <m/>
    <m/>
    <n v="148292"/>
    <m/>
    <m/>
    <m/>
  </r>
  <r>
    <x v="0"/>
    <x v="2"/>
    <x v="22"/>
    <x v="0"/>
    <n v="0"/>
    <n v="0"/>
    <n v="0"/>
    <n v="868355"/>
    <n v="491293205"/>
    <n v="19689111"/>
    <n v="124374983"/>
    <n v="5910329"/>
    <n v="4632485"/>
    <n v="68582"/>
    <n v="808873"/>
    <n v="839898"/>
    <n v="1418361"/>
    <n v="171505"/>
    <n v="68.87"/>
    <m/>
    <m/>
    <m/>
    <m/>
    <m/>
    <m/>
    <m/>
    <m/>
    <m/>
    <m/>
    <m/>
    <m/>
    <n v="358190"/>
    <m/>
    <m/>
    <m/>
  </r>
  <r>
    <x v="0"/>
    <x v="1"/>
    <x v="23"/>
    <x v="0"/>
    <n v="0"/>
    <n v="0"/>
    <n v="0"/>
    <n v="2340417"/>
    <n v="734027202"/>
    <n v="29079769"/>
    <n v="185273335"/>
    <n v="10218575"/>
    <n v="23550957"/>
    <n v="68582"/>
    <n v="808873"/>
    <n v="239959"/>
    <n v="1418361"/>
    <n v="171505"/>
    <n v="70.239999999999995"/>
    <m/>
    <m/>
    <m/>
    <m/>
    <m/>
    <m/>
    <m/>
    <m/>
    <m/>
    <m/>
    <m/>
    <m/>
    <n v="148292"/>
    <m/>
    <m/>
    <m/>
  </r>
  <r>
    <x v="0"/>
    <x v="2"/>
    <x v="24"/>
    <x v="0"/>
    <n v="0"/>
    <n v="0"/>
    <n v="0"/>
    <n v="670903"/>
    <n v="422251066"/>
    <n v="31299175"/>
    <n v="107929748"/>
    <n v="5753651"/>
    <n v="4078016"/>
    <n v="68582"/>
    <n v="808873"/>
    <n v="713759"/>
    <n v="1418361"/>
    <n v="171505"/>
    <n v="70.63"/>
    <m/>
    <m/>
    <m/>
    <m/>
    <m/>
    <m/>
    <m/>
    <m/>
    <m/>
    <m/>
    <m/>
    <m/>
    <n v="148292"/>
    <m/>
    <m/>
    <m/>
  </r>
  <r>
    <x v="0"/>
    <x v="0"/>
    <x v="25"/>
    <x v="0"/>
    <n v="0"/>
    <n v="0"/>
    <n v="0"/>
    <n v="1251647"/>
    <n v="568210636"/>
    <n v="33977871"/>
    <n v="120110241"/>
    <n v="11811370"/>
    <n v="9566040"/>
    <n v="68582"/>
    <n v="808873"/>
    <n v="239959"/>
    <n v="1418361"/>
    <n v="171505"/>
    <n v="68.36"/>
    <m/>
    <m/>
    <m/>
    <m/>
    <m/>
    <m/>
    <m/>
    <m/>
    <m/>
    <m/>
    <m/>
    <m/>
    <n v="148292"/>
    <m/>
    <m/>
    <m/>
  </r>
  <r>
    <x v="0"/>
    <x v="2"/>
    <x v="26"/>
    <x v="0"/>
    <n v="0"/>
    <n v="0"/>
    <n v="0"/>
    <n v="728086"/>
    <n v="498935494"/>
    <n v="0"/>
    <n v="230275200"/>
    <n v="6095072"/>
    <n v="13533025"/>
    <n v="326535"/>
    <n v="808873"/>
    <n v="967401"/>
    <n v="1418361"/>
    <n v="171505"/>
    <n v="68.25"/>
    <m/>
    <m/>
    <m/>
    <m/>
    <m/>
    <m/>
    <m/>
    <m/>
    <m/>
    <m/>
    <m/>
    <m/>
    <n v="201501"/>
    <m/>
    <m/>
    <m/>
  </r>
  <r>
    <x v="0"/>
    <x v="2"/>
    <x v="27"/>
    <x v="0"/>
    <n v="0"/>
    <n v="0"/>
    <n v="0"/>
    <n v="1012100"/>
    <n v="523820730"/>
    <n v="6845138"/>
    <n v="289345427"/>
    <n v="5843532"/>
    <n v="13301542"/>
    <n v="68582"/>
    <n v="808873"/>
    <n v="570994"/>
    <n v="1418361"/>
    <n v="171505"/>
    <n v="69.849999999999994"/>
    <m/>
    <m/>
    <m/>
    <m/>
    <m/>
    <m/>
    <m/>
    <m/>
    <m/>
    <m/>
    <m/>
    <m/>
    <n v="148292"/>
    <m/>
    <m/>
    <m/>
  </r>
  <r>
    <x v="0"/>
    <x v="2"/>
    <x v="28"/>
    <x v="0"/>
    <n v="0"/>
    <n v="0"/>
    <n v="0"/>
    <n v="1151517"/>
    <n v="481566736"/>
    <n v="10079243"/>
    <n v="64514260"/>
    <n v="7943649"/>
    <n v="38101769"/>
    <n v="68582"/>
    <n v="808873"/>
    <n v="1924384"/>
    <n v="1418361"/>
    <n v="171505"/>
    <n v="71.400000000000006"/>
    <m/>
    <m/>
    <m/>
    <m/>
    <m/>
    <m/>
    <m/>
    <m/>
    <m/>
    <m/>
    <m/>
    <m/>
    <n v="148292"/>
    <m/>
    <m/>
    <m/>
  </r>
  <r>
    <x v="0"/>
    <x v="2"/>
    <x v="29"/>
    <x v="0"/>
    <n v="0"/>
    <n v="0"/>
    <n v="0"/>
    <n v="1370250"/>
    <n v="562859404"/>
    <n v="0"/>
    <n v="82689984"/>
    <n v="6615845"/>
    <n v="20089304"/>
    <n v="68582"/>
    <n v="811916"/>
    <n v="349899"/>
    <n v="1418361"/>
    <n v="171505"/>
    <n v="71.61"/>
    <m/>
    <m/>
    <m/>
    <m/>
    <m/>
    <m/>
    <m/>
    <m/>
    <m/>
    <m/>
    <m/>
    <m/>
    <n v="148292"/>
    <m/>
    <m/>
    <m/>
  </r>
  <r>
    <x v="0"/>
    <x v="2"/>
    <x v="30"/>
    <x v="0"/>
    <n v="0"/>
    <n v="0"/>
    <n v="0"/>
    <n v="1330874"/>
    <n v="393721097"/>
    <n v="0"/>
    <n v="136386189"/>
    <n v="5217931"/>
    <n v="3627694"/>
    <n v="68582"/>
    <n v="808873"/>
    <n v="239959"/>
    <n v="1418361"/>
    <n v="171505"/>
    <n v="62.36"/>
    <m/>
    <m/>
    <m/>
    <m/>
    <m/>
    <m/>
    <m/>
    <m/>
    <m/>
    <m/>
    <m/>
    <m/>
    <n v="148292"/>
    <m/>
    <m/>
    <m/>
  </r>
  <r>
    <x v="0"/>
    <x v="2"/>
    <x v="31"/>
    <x v="0"/>
    <n v="0"/>
    <n v="0"/>
    <n v="0"/>
    <n v="815671"/>
    <n v="333762307"/>
    <n v="0"/>
    <n v="117397253"/>
    <n v="5009418"/>
    <n v="3349788"/>
    <n v="68582"/>
    <n v="808873"/>
    <n v="239959"/>
    <n v="1418361"/>
    <n v="171505"/>
    <n v="61.51"/>
    <m/>
    <m/>
    <m/>
    <m/>
    <m/>
    <m/>
    <m/>
    <m/>
    <m/>
    <m/>
    <m/>
    <m/>
    <n v="148292"/>
    <m/>
    <m/>
    <m/>
  </r>
  <r>
    <x v="0"/>
    <x v="2"/>
    <x v="32"/>
    <x v="0"/>
    <n v="0"/>
    <n v="0"/>
    <n v="0"/>
    <n v="647251"/>
    <n v="408549541"/>
    <n v="0"/>
    <n v="89308308"/>
    <n v="7100450"/>
    <n v="3343498"/>
    <n v="68582"/>
    <n v="808873"/>
    <n v="239959"/>
    <n v="1418361"/>
    <n v="171505"/>
    <n v="69.31"/>
    <m/>
    <m/>
    <m/>
    <m/>
    <m/>
    <m/>
    <m/>
    <m/>
    <m/>
    <m/>
    <m/>
    <m/>
    <n v="148292"/>
    <m/>
    <m/>
    <m/>
  </r>
  <r>
    <x v="0"/>
    <x v="0"/>
    <x v="0"/>
    <x v="1"/>
    <n v="17446469"/>
    <n v="0"/>
    <n v="0"/>
    <n v="119750624"/>
    <m/>
    <m/>
    <m/>
    <m/>
    <m/>
    <m/>
    <m/>
    <m/>
    <m/>
    <m/>
    <m/>
    <n v="0"/>
    <n v="12.6"/>
    <n v="8.7899999999999991"/>
    <n v="0"/>
    <n v="0"/>
    <n v="0"/>
    <m/>
    <m/>
    <n v="24.99"/>
    <n v="105.48"/>
    <n v="105.18"/>
    <n v="87.35"/>
    <m/>
    <n v="94.16"/>
    <n v="76.34"/>
    <n v="62.09"/>
  </r>
  <r>
    <x v="0"/>
    <x v="0"/>
    <x v="1"/>
    <x v="1"/>
    <n v="14762086"/>
    <n v="0"/>
    <n v="0"/>
    <n v="67605303"/>
    <m/>
    <m/>
    <m/>
    <m/>
    <m/>
    <m/>
    <m/>
    <m/>
    <m/>
    <m/>
    <m/>
    <n v="0"/>
    <n v="13.1"/>
    <n v="9.58"/>
    <n v="0"/>
    <n v="0"/>
    <n v="0"/>
    <m/>
    <m/>
    <n v="15.28"/>
    <n v="104.34"/>
    <n v="102.92"/>
    <n v="119.14"/>
    <m/>
    <n v="91.9"/>
    <n v="75.150000000000006"/>
    <n v="87.56"/>
  </r>
  <r>
    <x v="0"/>
    <x v="1"/>
    <x v="2"/>
    <x v="1"/>
    <n v="13043068"/>
    <n v="0"/>
    <n v="0"/>
    <n v="271242659"/>
    <m/>
    <m/>
    <m/>
    <m/>
    <m/>
    <m/>
    <m/>
    <m/>
    <m/>
    <m/>
    <m/>
    <n v="0"/>
    <n v="13.35"/>
    <n v="10.09"/>
    <n v="0"/>
    <n v="0"/>
    <n v="0"/>
    <m/>
    <m/>
    <n v="31.81"/>
    <n v="107.73"/>
    <n v="110.29"/>
    <n v="103.52"/>
    <m/>
    <n v="95.23"/>
    <n v="77.23"/>
    <n v="70.930000000000007"/>
  </r>
  <r>
    <x v="0"/>
    <x v="0"/>
    <x v="3"/>
    <x v="1"/>
    <n v="13724115"/>
    <n v="0"/>
    <n v="0"/>
    <n v="84526880"/>
    <m/>
    <m/>
    <m/>
    <m/>
    <m/>
    <m/>
    <m/>
    <m/>
    <m/>
    <m/>
    <m/>
    <n v="0"/>
    <n v="12.76"/>
    <n v="9.7899999999999991"/>
    <n v="0"/>
    <n v="0"/>
    <n v="0"/>
    <m/>
    <m/>
    <n v="21.11"/>
    <n v="102.52"/>
    <n v="106.74"/>
    <n v="113.81"/>
    <m/>
    <n v="93.95"/>
    <n v="80.92"/>
    <n v="85.95"/>
  </r>
  <r>
    <x v="0"/>
    <x v="2"/>
    <x v="4"/>
    <x v="1"/>
    <n v="24346095"/>
    <n v="0"/>
    <n v="0"/>
    <n v="84090196"/>
    <m/>
    <m/>
    <m/>
    <m/>
    <m/>
    <m/>
    <m/>
    <m/>
    <m/>
    <m/>
    <m/>
    <n v="0"/>
    <n v="12.73"/>
    <n v="9.24"/>
    <n v="0"/>
    <n v="0"/>
    <n v="0"/>
    <m/>
    <m/>
    <n v="35.69"/>
    <n v="101.71"/>
    <n v="104.98"/>
    <n v="116.14"/>
    <m/>
    <n v="91.43"/>
    <n v="79.209999999999994"/>
    <n v="87.53"/>
  </r>
  <r>
    <x v="0"/>
    <x v="0"/>
    <x v="5"/>
    <x v="1"/>
    <n v="34881755"/>
    <n v="0"/>
    <n v="0"/>
    <n v="219575671"/>
    <m/>
    <m/>
    <m/>
    <m/>
    <m/>
    <m/>
    <m/>
    <m/>
    <m/>
    <m/>
    <m/>
    <n v="0"/>
    <n v="13.05"/>
    <n v="8.65"/>
    <n v="0"/>
    <n v="0"/>
    <n v="0"/>
    <m/>
    <m/>
    <n v="35.36"/>
    <n v="102.95"/>
    <n v="112.39"/>
    <n v="103.86"/>
    <m/>
    <n v="89.66"/>
    <n v="78.2"/>
    <n v="70.7"/>
  </r>
  <r>
    <x v="0"/>
    <x v="2"/>
    <x v="6"/>
    <x v="1"/>
    <n v="17255076"/>
    <n v="0"/>
    <n v="0"/>
    <n v="128777668"/>
    <m/>
    <m/>
    <m/>
    <m/>
    <m/>
    <m/>
    <m/>
    <m/>
    <m/>
    <m/>
    <m/>
    <n v="0"/>
    <n v="13.32"/>
    <n v="8.6199999999999992"/>
    <n v="0"/>
    <n v="0"/>
    <n v="0"/>
    <m/>
    <m/>
    <n v="26.64"/>
    <n v="107.02"/>
    <n v="111.08"/>
    <n v="114.17"/>
    <m/>
    <n v="95.87"/>
    <n v="87.44"/>
    <n v="88.45"/>
  </r>
  <r>
    <x v="0"/>
    <x v="2"/>
    <x v="7"/>
    <x v="1"/>
    <n v="6695386"/>
    <n v="0"/>
    <n v="0"/>
    <n v="43531648"/>
    <m/>
    <m/>
    <m/>
    <m/>
    <m/>
    <m/>
    <m/>
    <m/>
    <m/>
    <m/>
    <m/>
    <n v="0"/>
    <n v="12.57"/>
    <n v="5.36"/>
    <n v="0"/>
    <n v="0"/>
    <n v="0"/>
    <m/>
    <m/>
    <n v="17.98"/>
    <n v="102.72"/>
    <n v="107.91"/>
    <n v="103.5"/>
    <m/>
    <n v="86.57"/>
    <n v="72.849999999999994"/>
    <n v="68.03"/>
  </r>
  <r>
    <x v="0"/>
    <x v="0"/>
    <x v="8"/>
    <x v="1"/>
    <n v="14070599"/>
    <n v="0"/>
    <n v="0"/>
    <n v="201619110"/>
    <m/>
    <m/>
    <m/>
    <m/>
    <m/>
    <m/>
    <m/>
    <m/>
    <m/>
    <m/>
    <m/>
    <n v="0"/>
    <n v="12.78"/>
    <n v="9.6"/>
    <n v="0"/>
    <n v="0"/>
    <n v="0"/>
    <m/>
    <m/>
    <n v="26.08"/>
    <n v="103.14"/>
    <n v="104.55"/>
    <n v="88.2"/>
    <m/>
    <n v="90.81"/>
    <n v="73.55"/>
    <n v="59.96"/>
  </r>
  <r>
    <x v="0"/>
    <x v="2"/>
    <x v="9"/>
    <x v="1"/>
    <n v="18858929"/>
    <n v="0"/>
    <n v="0"/>
    <n v="77926316"/>
    <m/>
    <m/>
    <m/>
    <m/>
    <m/>
    <m/>
    <m/>
    <m/>
    <m/>
    <m/>
    <m/>
    <n v="0"/>
    <n v="13.24"/>
    <n v="9.2799999999999994"/>
    <n v="0"/>
    <n v="0"/>
    <n v="0"/>
    <m/>
    <m/>
    <n v="28.18"/>
    <n v="102.82"/>
    <n v="102.61"/>
    <n v="84.69"/>
    <m/>
    <n v="90.31"/>
    <n v="75.84"/>
    <n v="62.7"/>
  </r>
  <r>
    <x v="0"/>
    <x v="2"/>
    <x v="10"/>
    <x v="1"/>
    <n v="29658899"/>
    <n v="0"/>
    <n v="0"/>
    <n v="92644458"/>
    <m/>
    <m/>
    <m/>
    <m/>
    <m/>
    <m/>
    <m/>
    <m/>
    <m/>
    <m/>
    <m/>
    <n v="0"/>
    <n v="13.06"/>
    <n v="8.6199999999999992"/>
    <n v="0"/>
    <n v="0"/>
    <n v="0"/>
    <m/>
    <m/>
    <n v="27.94"/>
    <n v="103.33"/>
    <n v="103.59"/>
    <n v="106.7"/>
    <m/>
    <n v="90.03"/>
    <n v="73.23"/>
    <n v="76.52"/>
  </r>
  <r>
    <x v="0"/>
    <x v="2"/>
    <x v="11"/>
    <x v="1"/>
    <n v="28431295"/>
    <n v="0"/>
    <n v="0"/>
    <n v="87192479"/>
    <m/>
    <m/>
    <m/>
    <m/>
    <m/>
    <m/>
    <m/>
    <m/>
    <m/>
    <m/>
    <m/>
    <n v="0"/>
    <n v="13.69"/>
    <n v="9.85"/>
    <n v="0"/>
    <n v="0"/>
    <n v="0"/>
    <m/>
    <m/>
    <n v="22.6"/>
    <n v="101.55"/>
    <n v="102.88"/>
    <n v="113.93"/>
    <m/>
    <n v="89.69"/>
    <n v="71.92"/>
    <n v="79.959999999999994"/>
  </r>
  <r>
    <x v="0"/>
    <x v="2"/>
    <x v="12"/>
    <x v="1"/>
    <n v="11787557"/>
    <n v="0"/>
    <n v="0"/>
    <n v="63829389"/>
    <m/>
    <m/>
    <m/>
    <m/>
    <m/>
    <m/>
    <m/>
    <m/>
    <m/>
    <m/>
    <m/>
    <n v="0"/>
    <n v="13.45"/>
    <n v="10.52"/>
    <n v="0"/>
    <n v="0"/>
    <n v="0"/>
    <m/>
    <m/>
    <n v="23.44"/>
    <n v="102.14"/>
    <n v="101.91"/>
    <n v="117.54"/>
    <m/>
    <n v="91.07"/>
    <n v="75.27"/>
    <n v="84.83"/>
  </r>
  <r>
    <x v="0"/>
    <x v="0"/>
    <x v="13"/>
    <x v="1"/>
    <n v="15809164"/>
    <n v="0"/>
    <n v="0"/>
    <n v="65306707"/>
    <m/>
    <m/>
    <m/>
    <m/>
    <m/>
    <m/>
    <m/>
    <m/>
    <m/>
    <m/>
    <m/>
    <n v="0"/>
    <n v="13.62"/>
    <n v="10.93"/>
    <n v="0"/>
    <n v="0"/>
    <n v="0"/>
    <m/>
    <m/>
    <n v="37.979999999999997"/>
    <n v="100.52"/>
    <n v="113.67"/>
    <n v="114.9"/>
    <m/>
    <n v="88.24"/>
    <n v="78.040000000000006"/>
    <n v="77.72"/>
  </r>
  <r>
    <x v="0"/>
    <x v="1"/>
    <x v="14"/>
    <x v="1"/>
    <n v="4435363"/>
    <n v="0"/>
    <n v="0"/>
    <n v="230320623"/>
    <m/>
    <m/>
    <m/>
    <m/>
    <m/>
    <m/>
    <m/>
    <m/>
    <m/>
    <m/>
    <m/>
    <n v="0"/>
    <n v="14.74"/>
    <n v="11.39"/>
    <n v="0"/>
    <n v="0"/>
    <n v="0"/>
    <m/>
    <m/>
    <n v="25.67"/>
    <n v="102.48"/>
    <n v="107.52"/>
    <n v="116.04"/>
    <m/>
    <n v="90.42"/>
    <n v="73.540000000000006"/>
    <n v="79.34"/>
  </r>
  <r>
    <x v="0"/>
    <x v="0"/>
    <x v="15"/>
    <x v="1"/>
    <n v="7633519"/>
    <n v="0"/>
    <n v="0"/>
    <n v="56830461"/>
    <m/>
    <m/>
    <m/>
    <m/>
    <m/>
    <m/>
    <m/>
    <m/>
    <m/>
    <m/>
    <m/>
    <n v="0"/>
    <n v="14.45"/>
    <n v="11.16"/>
    <n v="0"/>
    <n v="0"/>
    <n v="0"/>
    <m/>
    <m/>
    <n v="31.62"/>
    <n v="95.26"/>
    <n v="107.51"/>
    <n v="117.33"/>
    <m/>
    <n v="84.73"/>
    <n v="72.02"/>
    <n v="80.66"/>
  </r>
  <r>
    <x v="0"/>
    <x v="2"/>
    <x v="16"/>
    <x v="1"/>
    <n v="10553196"/>
    <n v="0"/>
    <n v="0"/>
    <n v="18517866"/>
    <m/>
    <m/>
    <m/>
    <m/>
    <m/>
    <m/>
    <m/>
    <m/>
    <m/>
    <m/>
    <m/>
    <n v="0"/>
    <n v="13.16"/>
    <n v="10.4"/>
    <n v="0"/>
    <n v="0"/>
    <n v="0"/>
    <m/>
    <m/>
    <n v="23.59"/>
    <n v="96.29"/>
    <n v="104.97"/>
    <n v="116.48"/>
    <m/>
    <n v="84.25"/>
    <n v="73.83"/>
    <n v="82"/>
  </r>
  <r>
    <x v="0"/>
    <x v="0"/>
    <x v="17"/>
    <x v="1"/>
    <n v="14578454"/>
    <n v="0"/>
    <n v="0"/>
    <n v="30604111"/>
    <m/>
    <m/>
    <m/>
    <m/>
    <m/>
    <m/>
    <m/>
    <m/>
    <m/>
    <m/>
    <m/>
    <n v="0"/>
    <n v="12.5"/>
    <n v="9.44"/>
    <n v="0"/>
    <n v="0"/>
    <n v="0"/>
    <m/>
    <m/>
    <n v="33.86"/>
    <n v="104.95"/>
    <n v="105.96"/>
    <n v="114.37"/>
    <m/>
    <n v="96.06"/>
    <n v="79.52"/>
    <n v="85.78"/>
  </r>
  <r>
    <x v="0"/>
    <x v="1"/>
    <x v="18"/>
    <x v="1"/>
    <n v="7076844"/>
    <n v="0"/>
    <n v="0"/>
    <n v="35434148"/>
    <m/>
    <m/>
    <m/>
    <m/>
    <m/>
    <m/>
    <m/>
    <m/>
    <m/>
    <m/>
    <m/>
    <n v="0"/>
    <n v="12.72"/>
    <n v="10.31"/>
    <n v="0"/>
    <n v="0"/>
    <n v="0"/>
    <m/>
    <m/>
    <n v="29.83"/>
    <n v="102.08"/>
    <n v="106.61"/>
    <n v="114.61"/>
    <m/>
    <n v="90.05"/>
    <n v="76.3"/>
    <n v="80.510000000000005"/>
  </r>
  <r>
    <x v="0"/>
    <x v="2"/>
    <x v="19"/>
    <x v="1"/>
    <n v="24807838"/>
    <n v="0"/>
    <n v="0"/>
    <n v="55277242"/>
    <m/>
    <m/>
    <m/>
    <m/>
    <m/>
    <m/>
    <m/>
    <m/>
    <m/>
    <m/>
    <m/>
    <n v="0"/>
    <n v="14.54"/>
    <n v="11"/>
    <n v="0"/>
    <n v="0"/>
    <n v="0"/>
    <m/>
    <m/>
    <n v="41.37"/>
    <n v="104.7"/>
    <n v="117.18"/>
    <n v="119.16"/>
    <m/>
    <n v="93.68"/>
    <n v="86.32"/>
    <n v="86.69"/>
  </r>
  <r>
    <x v="0"/>
    <x v="0"/>
    <x v="20"/>
    <x v="1"/>
    <n v="14051251"/>
    <n v="0"/>
    <n v="0"/>
    <n v="16398137"/>
    <m/>
    <m/>
    <m/>
    <m/>
    <m/>
    <m/>
    <m/>
    <m/>
    <m/>
    <m/>
    <m/>
    <n v="0"/>
    <n v="13.86"/>
    <n v="9.0299999999999994"/>
    <n v="0"/>
    <n v="0"/>
    <n v="0"/>
    <m/>
    <m/>
    <n v="9.98"/>
    <n v="97.92"/>
    <n v="103.95"/>
    <n v="121.55"/>
    <m/>
    <n v="85.91"/>
    <n v="73.73"/>
    <n v="84.14"/>
  </r>
  <r>
    <x v="0"/>
    <x v="2"/>
    <x v="21"/>
    <x v="1"/>
    <n v="55524315"/>
    <n v="0"/>
    <n v="4526484"/>
    <n v="64965741"/>
    <m/>
    <m/>
    <m/>
    <m/>
    <m/>
    <m/>
    <m/>
    <m/>
    <m/>
    <m/>
    <m/>
    <n v="0"/>
    <n v="12.23"/>
    <n v="5.85"/>
    <n v="0"/>
    <n v="0"/>
    <n v="0"/>
    <m/>
    <m/>
    <n v="12.72"/>
    <n v="94.55"/>
    <n v="105.62"/>
    <n v="106.83"/>
    <m/>
    <n v="79.62"/>
    <n v="67.61"/>
    <n v="67.25"/>
  </r>
  <r>
    <x v="0"/>
    <x v="2"/>
    <x v="22"/>
    <x v="1"/>
    <n v="32607890"/>
    <n v="0"/>
    <n v="0"/>
    <n v="68001401"/>
    <m/>
    <m/>
    <m/>
    <m/>
    <m/>
    <m/>
    <m/>
    <m/>
    <m/>
    <m/>
    <m/>
    <n v="0"/>
    <n v="13.28"/>
    <n v="9.5399999999999991"/>
    <n v="0"/>
    <n v="0"/>
    <n v="0"/>
    <m/>
    <m/>
    <n v="32.26"/>
    <n v="103.34"/>
    <n v="105.21"/>
    <n v="117.12"/>
    <m/>
    <n v="92.06"/>
    <n v="77.23"/>
    <n v="84.1"/>
  </r>
  <r>
    <x v="0"/>
    <x v="1"/>
    <x v="23"/>
    <x v="1"/>
    <n v="32859519"/>
    <n v="0"/>
    <n v="315000"/>
    <n v="118804819"/>
    <m/>
    <m/>
    <m/>
    <m/>
    <m/>
    <m/>
    <m/>
    <m/>
    <m/>
    <m/>
    <m/>
    <n v="0"/>
    <n v="12.6"/>
    <n v="8.5399999999999991"/>
    <n v="0"/>
    <n v="0"/>
    <n v="0"/>
    <m/>
    <m/>
    <n v="33.840000000000003"/>
    <n v="104.1"/>
    <n v="104.47"/>
    <n v="99.43"/>
    <m/>
    <n v="90.47"/>
    <n v="71.97"/>
    <n v="67.64"/>
  </r>
  <r>
    <x v="0"/>
    <x v="2"/>
    <x v="24"/>
    <x v="1"/>
    <n v="38197454"/>
    <n v="0"/>
    <n v="0"/>
    <n v="48243301"/>
    <m/>
    <m/>
    <m/>
    <m/>
    <m/>
    <m/>
    <m/>
    <m/>
    <m/>
    <m/>
    <m/>
    <n v="0"/>
    <n v="13.47"/>
    <n v="9.43"/>
    <n v="0"/>
    <n v="0"/>
    <n v="0"/>
    <m/>
    <m/>
    <n v="21.63"/>
    <n v="102.45"/>
    <n v="101.1"/>
    <n v="112.62"/>
    <m/>
    <n v="88.57"/>
    <n v="70.56"/>
    <n v="79.59"/>
  </r>
  <r>
    <x v="0"/>
    <x v="0"/>
    <x v="25"/>
    <x v="1"/>
    <n v="9782046"/>
    <n v="0"/>
    <n v="0"/>
    <n v="79965624"/>
    <m/>
    <m/>
    <m/>
    <m/>
    <m/>
    <m/>
    <m/>
    <m/>
    <m/>
    <m/>
    <m/>
    <n v="0"/>
    <n v="12.63"/>
    <n v="8.06"/>
    <n v="0"/>
    <n v="0"/>
    <n v="0"/>
    <m/>
    <m/>
    <n v="28.03"/>
    <n v="106.78"/>
    <n v="108.01"/>
    <n v="90.4"/>
    <m/>
    <n v="94.37"/>
    <n v="75.099999999999994"/>
    <n v="61.34"/>
  </r>
  <r>
    <x v="0"/>
    <x v="2"/>
    <x v="26"/>
    <x v="1"/>
    <n v="13075132"/>
    <n v="0"/>
    <n v="0"/>
    <n v="66006552"/>
    <m/>
    <m/>
    <m/>
    <m/>
    <m/>
    <m/>
    <m/>
    <m/>
    <m/>
    <m/>
    <m/>
    <n v="0"/>
    <n v="13.03"/>
    <n v="9.01"/>
    <n v="0"/>
    <n v="0"/>
    <n v="0"/>
    <m/>
    <m/>
    <n v="35.729999999999997"/>
    <n v="106.1"/>
    <n v="101.68"/>
    <n v="102.03"/>
    <m/>
    <n v="95.75"/>
    <n v="74.19"/>
    <n v="72.09"/>
  </r>
  <r>
    <x v="0"/>
    <x v="2"/>
    <x v="27"/>
    <x v="1"/>
    <n v="40990282"/>
    <n v="0"/>
    <n v="0"/>
    <n v="60766290"/>
    <m/>
    <m/>
    <m/>
    <m/>
    <m/>
    <m/>
    <m/>
    <m/>
    <m/>
    <m/>
    <m/>
    <n v="0"/>
    <n v="12.87"/>
    <n v="9.3699999999999992"/>
    <n v="0"/>
    <n v="0"/>
    <n v="0"/>
    <m/>
    <m/>
    <n v="26.66"/>
    <n v="104.2"/>
    <n v="109.45"/>
    <n v="87.77"/>
    <m/>
    <n v="92.98"/>
    <n v="80.53"/>
    <n v="62.42"/>
  </r>
  <r>
    <x v="0"/>
    <x v="2"/>
    <x v="28"/>
    <x v="1"/>
    <n v="15020001"/>
    <n v="0"/>
    <n v="0"/>
    <n v="48431627"/>
    <m/>
    <m/>
    <m/>
    <m/>
    <m/>
    <m/>
    <m/>
    <m/>
    <m/>
    <m/>
    <m/>
    <n v="0"/>
    <n v="13"/>
    <n v="8.75"/>
    <n v="0"/>
    <n v="0"/>
    <n v="0"/>
    <m/>
    <m/>
    <n v="29.24"/>
    <n v="94.71"/>
    <n v="107.47"/>
    <n v="81.290000000000006"/>
    <m/>
    <n v="86.02"/>
    <n v="83.15"/>
    <n v="61.14"/>
  </r>
  <r>
    <x v="0"/>
    <x v="2"/>
    <x v="29"/>
    <x v="1"/>
    <n v="18662624"/>
    <n v="0"/>
    <n v="0"/>
    <n v="72557064"/>
    <m/>
    <m/>
    <m/>
    <m/>
    <m/>
    <m/>
    <m/>
    <m/>
    <m/>
    <m/>
    <m/>
    <n v="0"/>
    <n v="13.04"/>
    <n v="8.4"/>
    <n v="0"/>
    <n v="0"/>
    <n v="0"/>
    <m/>
    <m/>
    <n v="25.3"/>
    <n v="98.1"/>
    <n v="109.15"/>
    <n v="90.62"/>
    <m/>
    <n v="88.63"/>
    <n v="81.61"/>
    <n v="67.28"/>
  </r>
  <r>
    <x v="0"/>
    <x v="2"/>
    <x v="30"/>
    <x v="1"/>
    <n v="27315630"/>
    <n v="0"/>
    <n v="911400"/>
    <n v="47792339"/>
    <m/>
    <m/>
    <m/>
    <m/>
    <m/>
    <m/>
    <m/>
    <m/>
    <m/>
    <m/>
    <m/>
    <n v="0"/>
    <n v="13.03"/>
    <n v="6.58"/>
    <n v="0"/>
    <n v="0"/>
    <n v="0"/>
    <m/>
    <m/>
    <n v="34.409999999999997"/>
    <n v="89.17"/>
    <n v="105.71"/>
    <n v="79.81"/>
    <m/>
    <n v="77.489999999999995"/>
    <n v="72.8"/>
    <n v="55.75"/>
  </r>
  <r>
    <x v="0"/>
    <x v="2"/>
    <x v="31"/>
    <x v="1"/>
    <n v="37464482"/>
    <n v="0"/>
    <n v="2235434"/>
    <n v="29105466"/>
    <m/>
    <m/>
    <m/>
    <m/>
    <m/>
    <m/>
    <m/>
    <m/>
    <m/>
    <m/>
    <m/>
    <n v="0"/>
    <n v="12.94"/>
    <n v="6.49"/>
    <n v="0"/>
    <n v="0"/>
    <n v="0"/>
    <m/>
    <m/>
    <n v="14.9"/>
    <n v="94.98"/>
    <n v="101.76"/>
    <n v="105.31"/>
    <m/>
    <n v="80.81"/>
    <n v="68.819999999999993"/>
    <n v="71.42"/>
  </r>
  <r>
    <x v="0"/>
    <x v="2"/>
    <x v="32"/>
    <x v="1"/>
    <n v="11147262"/>
    <n v="0"/>
    <n v="0"/>
    <n v="44430718"/>
    <m/>
    <m/>
    <m/>
    <m/>
    <m/>
    <m/>
    <m/>
    <m/>
    <m/>
    <m/>
    <m/>
    <n v="0"/>
    <n v="13.74"/>
    <n v="8.61"/>
    <n v="0"/>
    <n v="0"/>
    <n v="0"/>
    <m/>
    <m/>
    <n v="29.89"/>
    <n v="103.32"/>
    <n v="108.33"/>
    <n v="120.37"/>
    <m/>
    <n v="90"/>
    <n v="72.61"/>
    <n v="81.63"/>
  </r>
  <r>
    <x v="0"/>
    <x v="0"/>
    <x v="0"/>
    <x v="2"/>
    <n v="12099332"/>
    <n v="5566841"/>
    <n v="0"/>
    <n v="31323773"/>
    <m/>
    <m/>
    <m/>
    <m/>
    <m/>
    <m/>
    <m/>
    <m/>
    <m/>
    <m/>
    <m/>
    <n v="68.260000000000005"/>
    <m/>
    <m/>
    <m/>
    <m/>
    <m/>
    <m/>
    <m/>
    <m/>
    <m/>
    <m/>
    <m/>
    <m/>
    <m/>
    <m/>
    <m/>
  </r>
  <r>
    <x v="0"/>
    <x v="0"/>
    <x v="1"/>
    <x v="2"/>
    <n v="27147768"/>
    <n v="3692398"/>
    <n v="0"/>
    <n v="19053270"/>
    <m/>
    <m/>
    <m/>
    <m/>
    <m/>
    <m/>
    <m/>
    <m/>
    <m/>
    <m/>
    <m/>
    <n v="69"/>
    <m/>
    <m/>
    <m/>
    <m/>
    <m/>
    <m/>
    <m/>
    <m/>
    <m/>
    <m/>
    <m/>
    <m/>
    <m/>
    <m/>
    <m/>
  </r>
  <r>
    <x v="0"/>
    <x v="1"/>
    <x v="2"/>
    <x v="2"/>
    <n v="24091266"/>
    <n v="14907528"/>
    <n v="0"/>
    <n v="54037884"/>
    <m/>
    <m/>
    <m/>
    <m/>
    <m/>
    <m/>
    <m/>
    <m/>
    <m/>
    <m/>
    <m/>
    <n v="71.73"/>
    <m/>
    <m/>
    <m/>
    <m/>
    <m/>
    <m/>
    <m/>
    <m/>
    <m/>
    <m/>
    <m/>
    <m/>
    <m/>
    <m/>
    <m/>
  </r>
  <r>
    <x v="0"/>
    <x v="0"/>
    <x v="3"/>
    <x v="2"/>
    <n v="19679810"/>
    <n v="3131729"/>
    <n v="0"/>
    <n v="21140591"/>
    <m/>
    <m/>
    <m/>
    <m/>
    <m/>
    <m/>
    <m/>
    <m/>
    <m/>
    <m/>
    <m/>
    <n v="71.400000000000006"/>
    <m/>
    <m/>
    <m/>
    <m/>
    <m/>
    <m/>
    <m/>
    <m/>
    <m/>
    <m/>
    <m/>
    <m/>
    <m/>
    <m/>
    <m/>
  </r>
  <r>
    <x v="0"/>
    <x v="2"/>
    <x v="4"/>
    <x v="2"/>
    <n v="6208428"/>
    <n v="3213256"/>
    <n v="0"/>
    <n v="16538404"/>
    <m/>
    <m/>
    <m/>
    <m/>
    <m/>
    <m/>
    <m/>
    <m/>
    <m/>
    <m/>
    <m/>
    <n v="69.930000000000007"/>
    <m/>
    <m/>
    <m/>
    <m/>
    <m/>
    <m/>
    <m/>
    <m/>
    <m/>
    <m/>
    <m/>
    <m/>
    <m/>
    <m/>
    <m/>
  </r>
  <r>
    <x v="0"/>
    <x v="0"/>
    <x v="5"/>
    <x v="2"/>
    <n v="18976050"/>
    <n v="1822763"/>
    <n v="0"/>
    <n v="41771454"/>
    <m/>
    <m/>
    <m/>
    <m/>
    <m/>
    <m/>
    <m/>
    <m/>
    <m/>
    <m/>
    <m/>
    <n v="68.8"/>
    <m/>
    <m/>
    <m/>
    <m/>
    <m/>
    <m/>
    <m/>
    <m/>
    <m/>
    <m/>
    <m/>
    <m/>
    <m/>
    <m/>
    <m/>
  </r>
  <r>
    <x v="0"/>
    <x v="2"/>
    <x v="6"/>
    <x v="2"/>
    <n v="11518351"/>
    <n v="13010581"/>
    <n v="0"/>
    <n v="32222949"/>
    <m/>
    <m/>
    <m/>
    <m/>
    <m/>
    <m/>
    <m/>
    <m/>
    <m/>
    <m/>
    <m/>
    <n v="62.6"/>
    <m/>
    <m/>
    <m/>
    <m/>
    <m/>
    <m/>
    <m/>
    <m/>
    <m/>
    <m/>
    <m/>
    <m/>
    <m/>
    <m/>
    <m/>
  </r>
  <r>
    <x v="0"/>
    <x v="2"/>
    <x v="7"/>
    <x v="2"/>
    <n v="3080638"/>
    <n v="39946903"/>
    <n v="0"/>
    <n v="12644536"/>
    <m/>
    <m/>
    <m/>
    <m/>
    <m/>
    <m/>
    <m/>
    <m/>
    <m/>
    <m/>
    <m/>
    <n v="69.75"/>
    <m/>
    <m/>
    <m/>
    <m/>
    <m/>
    <m/>
    <m/>
    <m/>
    <m/>
    <m/>
    <m/>
    <m/>
    <m/>
    <m/>
    <m/>
  </r>
  <r>
    <x v="0"/>
    <x v="0"/>
    <x v="8"/>
    <x v="2"/>
    <n v="20919482"/>
    <n v="36193150"/>
    <n v="0"/>
    <n v="44935674"/>
    <m/>
    <m/>
    <m/>
    <m/>
    <m/>
    <m/>
    <m/>
    <m/>
    <m/>
    <m/>
    <m/>
    <n v="71.22"/>
    <m/>
    <m/>
    <m/>
    <m/>
    <m/>
    <m/>
    <m/>
    <m/>
    <m/>
    <m/>
    <m/>
    <m/>
    <m/>
    <m/>
    <m/>
  </r>
  <r>
    <x v="0"/>
    <x v="2"/>
    <x v="9"/>
    <x v="2"/>
    <n v="26646973"/>
    <n v="3147221"/>
    <n v="0"/>
    <n v="19274634"/>
    <m/>
    <m/>
    <m/>
    <m/>
    <m/>
    <m/>
    <m/>
    <m/>
    <m/>
    <m/>
    <m/>
    <n v="64.91"/>
    <m/>
    <m/>
    <m/>
    <m/>
    <m/>
    <m/>
    <m/>
    <m/>
    <m/>
    <m/>
    <m/>
    <m/>
    <m/>
    <m/>
    <m/>
  </r>
  <r>
    <x v="0"/>
    <x v="2"/>
    <x v="10"/>
    <x v="2"/>
    <n v="23164851"/>
    <n v="2963604"/>
    <n v="0"/>
    <n v="25166497"/>
    <m/>
    <m/>
    <m/>
    <m/>
    <m/>
    <m/>
    <m/>
    <m/>
    <m/>
    <m/>
    <m/>
    <n v="67.150000000000006"/>
    <m/>
    <m/>
    <m/>
    <m/>
    <m/>
    <m/>
    <m/>
    <m/>
    <m/>
    <m/>
    <m/>
    <m/>
    <m/>
    <m/>
    <m/>
  </r>
  <r>
    <x v="0"/>
    <x v="2"/>
    <x v="11"/>
    <x v="2"/>
    <n v="8979625"/>
    <n v="1635874"/>
    <n v="0"/>
    <n v="20718723"/>
    <m/>
    <m/>
    <m/>
    <m/>
    <m/>
    <m/>
    <m/>
    <m/>
    <m/>
    <m/>
    <m/>
    <n v="68.63"/>
    <m/>
    <m/>
    <m/>
    <m/>
    <m/>
    <m/>
    <m/>
    <m/>
    <m/>
    <m/>
    <m/>
    <m/>
    <m/>
    <m/>
    <m/>
  </r>
  <r>
    <x v="0"/>
    <x v="2"/>
    <x v="12"/>
    <x v="2"/>
    <n v="17834327"/>
    <n v="2425942"/>
    <n v="0"/>
    <n v="22164703"/>
    <m/>
    <m/>
    <m/>
    <m/>
    <m/>
    <m/>
    <m/>
    <m/>
    <m/>
    <m/>
    <m/>
    <n v="70.08"/>
    <m/>
    <m/>
    <m/>
    <m/>
    <m/>
    <m/>
    <m/>
    <m/>
    <m/>
    <m/>
    <m/>
    <m/>
    <m/>
    <m/>
    <m/>
  </r>
  <r>
    <x v="0"/>
    <x v="0"/>
    <x v="13"/>
    <x v="2"/>
    <n v="14667111"/>
    <n v="2389416"/>
    <n v="0"/>
    <n v="7570653"/>
    <m/>
    <m/>
    <m/>
    <m/>
    <m/>
    <m/>
    <m/>
    <m/>
    <m/>
    <m/>
    <m/>
    <n v="72.38"/>
    <m/>
    <m/>
    <m/>
    <m/>
    <m/>
    <m/>
    <m/>
    <m/>
    <m/>
    <m/>
    <m/>
    <m/>
    <m/>
    <m/>
    <m/>
  </r>
  <r>
    <x v="0"/>
    <x v="1"/>
    <x v="14"/>
    <x v="2"/>
    <n v="20646527"/>
    <n v="2447463"/>
    <n v="0"/>
    <n v="31056150"/>
    <m/>
    <m/>
    <m/>
    <m/>
    <m/>
    <m/>
    <m/>
    <m/>
    <m/>
    <m/>
    <m/>
    <n v="73.14"/>
    <m/>
    <m/>
    <m/>
    <m/>
    <m/>
    <m/>
    <m/>
    <m/>
    <m/>
    <m/>
    <m/>
    <m/>
    <m/>
    <m/>
    <m/>
  </r>
  <r>
    <x v="0"/>
    <x v="0"/>
    <x v="15"/>
    <x v="2"/>
    <n v="11538600"/>
    <n v="1863414"/>
    <n v="0"/>
    <n v="14807038"/>
    <m/>
    <m/>
    <m/>
    <m/>
    <m/>
    <m/>
    <m/>
    <m/>
    <m/>
    <m/>
    <m/>
    <n v="73.55"/>
    <m/>
    <m/>
    <m/>
    <m/>
    <m/>
    <m/>
    <m/>
    <m/>
    <m/>
    <m/>
    <m/>
    <m/>
    <m/>
    <m/>
    <m/>
  </r>
  <r>
    <x v="0"/>
    <x v="2"/>
    <x v="16"/>
    <x v="2"/>
    <n v="11710091"/>
    <n v="1778758"/>
    <n v="0"/>
    <n v="5325229"/>
    <m/>
    <m/>
    <m/>
    <m/>
    <m/>
    <m/>
    <m/>
    <m/>
    <m/>
    <m/>
    <m/>
    <n v="69.010000000000005"/>
    <m/>
    <m/>
    <m/>
    <m/>
    <m/>
    <m/>
    <m/>
    <m/>
    <m/>
    <m/>
    <m/>
    <m/>
    <m/>
    <m/>
    <m/>
  </r>
  <r>
    <x v="0"/>
    <x v="0"/>
    <x v="17"/>
    <x v="2"/>
    <n v="8671172"/>
    <n v="506166"/>
    <n v="0"/>
    <n v="7128510"/>
    <m/>
    <m/>
    <m/>
    <m/>
    <m/>
    <m/>
    <m/>
    <m/>
    <m/>
    <m/>
    <m/>
    <n v="63.27"/>
    <m/>
    <m/>
    <m/>
    <m/>
    <m/>
    <m/>
    <m/>
    <m/>
    <m/>
    <m/>
    <m/>
    <m/>
    <m/>
    <m/>
    <m/>
  </r>
  <r>
    <x v="0"/>
    <x v="1"/>
    <x v="18"/>
    <x v="2"/>
    <n v="25706291"/>
    <n v="1451268"/>
    <n v="0"/>
    <n v="8613297"/>
    <m/>
    <m/>
    <m/>
    <m/>
    <m/>
    <m/>
    <m/>
    <m/>
    <m/>
    <m/>
    <m/>
    <n v="70.87"/>
    <m/>
    <m/>
    <m/>
    <m/>
    <m/>
    <m/>
    <m/>
    <m/>
    <m/>
    <m/>
    <m/>
    <m/>
    <m/>
    <m/>
    <m/>
  </r>
  <r>
    <x v="0"/>
    <x v="2"/>
    <x v="19"/>
    <x v="2"/>
    <n v="9090702"/>
    <n v="2536365"/>
    <n v="0"/>
    <n v="9167573"/>
    <m/>
    <m/>
    <m/>
    <m/>
    <m/>
    <m/>
    <m/>
    <m/>
    <m/>
    <m/>
    <m/>
    <n v="69.41"/>
    <m/>
    <m/>
    <m/>
    <m/>
    <m/>
    <m/>
    <m/>
    <m/>
    <m/>
    <m/>
    <m/>
    <m/>
    <m/>
    <m/>
    <m/>
  </r>
  <r>
    <x v="0"/>
    <x v="0"/>
    <x v="20"/>
    <x v="2"/>
    <n v="7385847"/>
    <n v="1354443"/>
    <n v="0"/>
    <n v="9153238"/>
    <m/>
    <m/>
    <m/>
    <m/>
    <m/>
    <m/>
    <m/>
    <m/>
    <m/>
    <m/>
    <m/>
    <n v="65.739999999999995"/>
    <m/>
    <m/>
    <m/>
    <m/>
    <m/>
    <m/>
    <m/>
    <m/>
    <m/>
    <m/>
    <m/>
    <m/>
    <m/>
    <m/>
    <m/>
  </r>
  <r>
    <x v="0"/>
    <x v="2"/>
    <x v="21"/>
    <x v="2"/>
    <n v="71679582"/>
    <n v="5728619"/>
    <n v="37900615"/>
    <n v="42727436"/>
    <m/>
    <m/>
    <m/>
    <m/>
    <m/>
    <m/>
    <m/>
    <m/>
    <m/>
    <m/>
    <m/>
    <n v="68.739999999999995"/>
    <m/>
    <m/>
    <m/>
    <m/>
    <m/>
    <m/>
    <m/>
    <m/>
    <m/>
    <m/>
    <m/>
    <m/>
    <m/>
    <m/>
    <m/>
  </r>
  <r>
    <x v="0"/>
    <x v="2"/>
    <x v="22"/>
    <x v="2"/>
    <n v="20539141"/>
    <n v="1101211"/>
    <n v="0"/>
    <n v="14377866"/>
    <m/>
    <m/>
    <m/>
    <m/>
    <m/>
    <m/>
    <m/>
    <m/>
    <m/>
    <m/>
    <m/>
    <n v="69.27"/>
    <m/>
    <m/>
    <m/>
    <m/>
    <m/>
    <m/>
    <m/>
    <m/>
    <m/>
    <m/>
    <m/>
    <m/>
    <m/>
    <m/>
    <m/>
  </r>
  <r>
    <x v="0"/>
    <x v="1"/>
    <x v="23"/>
    <x v="2"/>
    <n v="32850160"/>
    <n v="4063738"/>
    <n v="0"/>
    <n v="24894487"/>
    <m/>
    <m/>
    <m/>
    <m/>
    <m/>
    <m/>
    <m/>
    <m/>
    <m/>
    <m/>
    <m/>
    <n v="68.680000000000007"/>
    <m/>
    <m/>
    <m/>
    <m/>
    <m/>
    <m/>
    <m/>
    <m/>
    <m/>
    <m/>
    <m/>
    <m/>
    <m/>
    <m/>
    <m/>
  </r>
  <r>
    <x v="0"/>
    <x v="2"/>
    <x v="24"/>
    <x v="2"/>
    <n v="14064711"/>
    <n v="1912712"/>
    <n v="0"/>
    <n v="14495078"/>
    <m/>
    <m/>
    <m/>
    <m/>
    <m/>
    <m/>
    <m/>
    <m/>
    <m/>
    <m/>
    <m/>
    <n v="71.27"/>
    <m/>
    <m/>
    <m/>
    <m/>
    <m/>
    <m/>
    <m/>
    <m/>
    <m/>
    <m/>
    <m/>
    <m/>
    <m/>
    <m/>
    <m/>
  </r>
  <r>
    <x v="0"/>
    <x v="0"/>
    <x v="25"/>
    <x v="2"/>
    <n v="6174298"/>
    <n v="2315626"/>
    <n v="0"/>
    <n v="17073225"/>
    <m/>
    <m/>
    <m/>
    <m/>
    <m/>
    <m/>
    <m/>
    <m/>
    <m/>
    <m/>
    <m/>
    <n v="66.959999999999994"/>
    <m/>
    <m/>
    <m/>
    <m/>
    <m/>
    <m/>
    <m/>
    <m/>
    <m/>
    <m/>
    <m/>
    <m/>
    <m/>
    <m/>
    <m/>
  </r>
  <r>
    <x v="0"/>
    <x v="2"/>
    <x v="26"/>
    <x v="2"/>
    <n v="46272856"/>
    <n v="1553268"/>
    <n v="0"/>
    <n v="17944312"/>
    <m/>
    <m/>
    <m/>
    <m/>
    <m/>
    <m/>
    <m/>
    <m/>
    <m/>
    <m/>
    <m/>
    <n v="67.09"/>
    <m/>
    <m/>
    <m/>
    <m/>
    <m/>
    <m/>
    <m/>
    <m/>
    <m/>
    <m/>
    <m/>
    <m/>
    <m/>
    <m/>
    <m/>
  </r>
  <r>
    <x v="0"/>
    <x v="2"/>
    <x v="27"/>
    <x v="2"/>
    <n v="21900429"/>
    <n v="1462782"/>
    <n v="0"/>
    <n v="19736525"/>
    <m/>
    <m/>
    <m/>
    <m/>
    <m/>
    <m/>
    <m/>
    <m/>
    <m/>
    <m/>
    <m/>
    <n v="67.17"/>
    <m/>
    <m/>
    <m/>
    <m/>
    <m/>
    <m/>
    <m/>
    <m/>
    <m/>
    <m/>
    <m/>
    <m/>
    <m/>
    <m/>
    <m/>
  </r>
  <r>
    <x v="0"/>
    <x v="2"/>
    <x v="28"/>
    <x v="2"/>
    <n v="34659436"/>
    <n v="1948820"/>
    <n v="0"/>
    <n v="14612781"/>
    <m/>
    <m/>
    <m/>
    <m/>
    <m/>
    <m/>
    <m/>
    <m/>
    <m/>
    <m/>
    <m/>
    <n v="68.709999999999994"/>
    <m/>
    <m/>
    <m/>
    <m/>
    <m/>
    <m/>
    <m/>
    <m/>
    <m/>
    <m/>
    <m/>
    <m/>
    <m/>
    <m/>
    <m/>
  </r>
  <r>
    <x v="0"/>
    <x v="2"/>
    <x v="29"/>
    <x v="2"/>
    <n v="13128351"/>
    <n v="3740107"/>
    <n v="0"/>
    <n v="21570052"/>
    <m/>
    <m/>
    <m/>
    <m/>
    <m/>
    <m/>
    <m/>
    <m/>
    <m/>
    <m/>
    <m/>
    <n v="69.459999999999994"/>
    <m/>
    <m/>
    <m/>
    <m/>
    <m/>
    <m/>
    <m/>
    <m/>
    <m/>
    <m/>
    <m/>
    <m/>
    <m/>
    <m/>
    <m/>
  </r>
  <r>
    <x v="0"/>
    <x v="2"/>
    <x v="30"/>
    <x v="2"/>
    <n v="28337737"/>
    <n v="1259276"/>
    <n v="0"/>
    <n v="13962792"/>
    <m/>
    <m/>
    <m/>
    <m/>
    <m/>
    <m/>
    <m/>
    <m/>
    <m/>
    <m/>
    <m/>
    <n v="69.430000000000007"/>
    <m/>
    <m/>
    <m/>
    <m/>
    <m/>
    <m/>
    <m/>
    <m/>
    <m/>
    <m/>
    <m/>
    <m/>
    <m/>
    <m/>
    <m/>
  </r>
  <r>
    <x v="0"/>
    <x v="2"/>
    <x v="31"/>
    <x v="2"/>
    <n v="8677510"/>
    <n v="2400774"/>
    <n v="30165477"/>
    <n v="11483576"/>
    <m/>
    <m/>
    <m/>
    <m/>
    <m/>
    <m/>
    <m/>
    <m/>
    <m/>
    <m/>
    <m/>
    <n v="68.959999999999994"/>
    <m/>
    <m/>
    <m/>
    <m/>
    <m/>
    <m/>
    <m/>
    <m/>
    <m/>
    <m/>
    <m/>
    <m/>
    <m/>
    <m/>
    <m/>
  </r>
  <r>
    <x v="0"/>
    <x v="2"/>
    <x v="32"/>
    <x v="2"/>
    <n v="24240332"/>
    <n v="1915558"/>
    <n v="0"/>
    <n v="8793483"/>
    <m/>
    <m/>
    <m/>
    <m/>
    <m/>
    <m/>
    <m/>
    <m/>
    <m/>
    <m/>
    <m/>
    <n v="71.19"/>
    <m/>
    <m/>
    <m/>
    <m/>
    <m/>
    <m/>
    <m/>
    <m/>
    <m/>
    <m/>
    <m/>
    <m/>
    <m/>
    <m/>
    <m/>
  </r>
  <r>
    <x v="0"/>
    <x v="0"/>
    <x v="0"/>
    <x v="3"/>
    <n v="0"/>
    <n v="0"/>
    <n v="0"/>
    <n v="0"/>
    <m/>
    <m/>
    <m/>
    <m/>
    <m/>
    <m/>
    <m/>
    <m/>
    <m/>
    <m/>
    <m/>
    <m/>
    <m/>
    <m/>
    <m/>
    <m/>
    <m/>
    <m/>
    <m/>
    <m/>
    <m/>
    <m/>
    <m/>
    <m/>
    <m/>
    <m/>
    <m/>
  </r>
  <r>
    <x v="0"/>
    <x v="0"/>
    <x v="1"/>
    <x v="3"/>
    <n v="0"/>
    <n v="0"/>
    <n v="0"/>
    <n v="0"/>
    <m/>
    <m/>
    <m/>
    <m/>
    <m/>
    <m/>
    <m/>
    <m/>
    <m/>
    <m/>
    <m/>
    <m/>
    <m/>
    <m/>
    <m/>
    <m/>
    <m/>
    <m/>
    <m/>
    <m/>
    <m/>
    <m/>
    <m/>
    <m/>
    <m/>
    <m/>
    <m/>
  </r>
  <r>
    <x v="0"/>
    <x v="1"/>
    <x v="2"/>
    <x v="3"/>
    <n v="0"/>
    <n v="0"/>
    <n v="0"/>
    <n v="0"/>
    <m/>
    <m/>
    <m/>
    <m/>
    <m/>
    <m/>
    <m/>
    <m/>
    <m/>
    <m/>
    <m/>
    <m/>
    <m/>
    <m/>
    <m/>
    <m/>
    <m/>
    <m/>
    <m/>
    <m/>
    <m/>
    <m/>
    <m/>
    <m/>
    <m/>
    <m/>
    <m/>
  </r>
  <r>
    <x v="0"/>
    <x v="0"/>
    <x v="3"/>
    <x v="3"/>
    <n v="0"/>
    <n v="0"/>
    <n v="0"/>
    <n v="0"/>
    <m/>
    <m/>
    <m/>
    <m/>
    <m/>
    <m/>
    <m/>
    <m/>
    <m/>
    <m/>
    <m/>
    <m/>
    <m/>
    <m/>
    <m/>
    <m/>
    <m/>
    <m/>
    <m/>
    <m/>
    <m/>
    <m/>
    <m/>
    <m/>
    <m/>
    <m/>
    <m/>
  </r>
  <r>
    <x v="0"/>
    <x v="2"/>
    <x v="4"/>
    <x v="3"/>
    <n v="0"/>
    <n v="0"/>
    <n v="0"/>
    <n v="0"/>
    <m/>
    <m/>
    <m/>
    <m/>
    <m/>
    <m/>
    <m/>
    <m/>
    <m/>
    <m/>
    <m/>
    <m/>
    <m/>
    <m/>
    <m/>
    <m/>
    <m/>
    <m/>
    <m/>
    <m/>
    <m/>
    <m/>
    <m/>
    <m/>
    <m/>
    <m/>
    <m/>
  </r>
  <r>
    <x v="0"/>
    <x v="0"/>
    <x v="5"/>
    <x v="3"/>
    <n v="0"/>
    <n v="0"/>
    <n v="0"/>
    <n v="0"/>
    <m/>
    <m/>
    <m/>
    <m/>
    <m/>
    <m/>
    <m/>
    <m/>
    <m/>
    <m/>
    <m/>
    <m/>
    <m/>
    <m/>
    <m/>
    <m/>
    <m/>
    <m/>
    <m/>
    <m/>
    <m/>
    <m/>
    <m/>
    <m/>
    <m/>
    <m/>
    <m/>
  </r>
  <r>
    <x v="0"/>
    <x v="2"/>
    <x v="6"/>
    <x v="3"/>
    <n v="0"/>
    <n v="0"/>
    <n v="0"/>
    <n v="0"/>
    <m/>
    <m/>
    <m/>
    <m/>
    <m/>
    <m/>
    <m/>
    <m/>
    <m/>
    <m/>
    <m/>
    <m/>
    <m/>
    <m/>
    <m/>
    <m/>
    <m/>
    <m/>
    <m/>
    <m/>
    <m/>
    <m/>
    <m/>
    <m/>
    <m/>
    <m/>
    <m/>
  </r>
  <r>
    <x v="0"/>
    <x v="2"/>
    <x v="7"/>
    <x v="3"/>
    <n v="0"/>
    <n v="0"/>
    <n v="0"/>
    <n v="0"/>
    <m/>
    <m/>
    <m/>
    <m/>
    <m/>
    <m/>
    <m/>
    <m/>
    <m/>
    <m/>
    <m/>
    <m/>
    <m/>
    <m/>
    <m/>
    <m/>
    <m/>
    <m/>
    <m/>
    <m/>
    <m/>
    <m/>
    <m/>
    <m/>
    <m/>
    <m/>
    <m/>
  </r>
  <r>
    <x v="0"/>
    <x v="0"/>
    <x v="8"/>
    <x v="3"/>
    <n v="0"/>
    <n v="0"/>
    <n v="0"/>
    <n v="0"/>
    <m/>
    <m/>
    <m/>
    <m/>
    <m/>
    <m/>
    <m/>
    <m/>
    <m/>
    <m/>
    <m/>
    <m/>
    <m/>
    <m/>
    <m/>
    <m/>
    <m/>
    <m/>
    <m/>
    <m/>
    <m/>
    <m/>
    <m/>
    <m/>
    <m/>
    <m/>
    <m/>
  </r>
  <r>
    <x v="0"/>
    <x v="2"/>
    <x v="9"/>
    <x v="3"/>
    <n v="0"/>
    <n v="0"/>
    <n v="0"/>
    <n v="0"/>
    <m/>
    <m/>
    <m/>
    <m/>
    <m/>
    <m/>
    <m/>
    <m/>
    <m/>
    <m/>
    <m/>
    <m/>
    <m/>
    <m/>
    <m/>
    <m/>
    <m/>
    <m/>
    <m/>
    <m/>
    <m/>
    <m/>
    <m/>
    <m/>
    <m/>
    <m/>
    <m/>
  </r>
  <r>
    <x v="0"/>
    <x v="2"/>
    <x v="10"/>
    <x v="3"/>
    <n v="0"/>
    <n v="0"/>
    <n v="0"/>
    <n v="0"/>
    <m/>
    <m/>
    <m/>
    <m/>
    <m/>
    <m/>
    <m/>
    <m/>
    <m/>
    <m/>
    <m/>
    <m/>
    <m/>
    <m/>
    <m/>
    <m/>
    <m/>
    <m/>
    <m/>
    <m/>
    <m/>
    <m/>
    <m/>
    <m/>
    <m/>
    <m/>
    <m/>
  </r>
  <r>
    <x v="0"/>
    <x v="2"/>
    <x v="11"/>
    <x v="3"/>
    <n v="0"/>
    <n v="0"/>
    <n v="0"/>
    <n v="0"/>
    <m/>
    <m/>
    <m/>
    <m/>
    <m/>
    <m/>
    <m/>
    <m/>
    <m/>
    <m/>
    <m/>
    <m/>
    <m/>
    <m/>
    <m/>
    <m/>
    <m/>
    <m/>
    <m/>
    <m/>
    <m/>
    <m/>
    <m/>
    <m/>
    <m/>
    <m/>
    <m/>
  </r>
  <r>
    <x v="0"/>
    <x v="2"/>
    <x v="12"/>
    <x v="3"/>
    <n v="0"/>
    <n v="0"/>
    <n v="0"/>
    <n v="0"/>
    <m/>
    <m/>
    <m/>
    <m/>
    <m/>
    <m/>
    <m/>
    <m/>
    <m/>
    <m/>
    <m/>
    <m/>
    <m/>
    <m/>
    <m/>
    <m/>
    <m/>
    <m/>
    <m/>
    <m/>
    <m/>
    <m/>
    <m/>
    <m/>
    <m/>
    <m/>
    <m/>
  </r>
  <r>
    <x v="0"/>
    <x v="0"/>
    <x v="13"/>
    <x v="3"/>
    <n v="0"/>
    <n v="0"/>
    <n v="0"/>
    <n v="0"/>
    <m/>
    <m/>
    <m/>
    <m/>
    <m/>
    <m/>
    <m/>
    <m/>
    <m/>
    <m/>
    <m/>
    <m/>
    <m/>
    <m/>
    <m/>
    <m/>
    <m/>
    <m/>
    <m/>
    <m/>
    <m/>
    <m/>
    <m/>
    <m/>
    <m/>
    <m/>
    <m/>
  </r>
  <r>
    <x v="0"/>
    <x v="1"/>
    <x v="14"/>
    <x v="3"/>
    <n v="0"/>
    <n v="0"/>
    <n v="0"/>
    <n v="0"/>
    <m/>
    <m/>
    <m/>
    <m/>
    <m/>
    <m/>
    <m/>
    <m/>
    <m/>
    <m/>
    <m/>
    <m/>
    <m/>
    <m/>
    <m/>
    <m/>
    <m/>
    <m/>
    <m/>
    <m/>
    <m/>
    <m/>
    <m/>
    <m/>
    <m/>
    <m/>
    <m/>
  </r>
  <r>
    <x v="0"/>
    <x v="0"/>
    <x v="15"/>
    <x v="3"/>
    <n v="0"/>
    <n v="0"/>
    <n v="0"/>
    <n v="0"/>
    <m/>
    <m/>
    <m/>
    <m/>
    <m/>
    <m/>
    <m/>
    <m/>
    <m/>
    <m/>
    <m/>
    <m/>
    <m/>
    <m/>
    <m/>
    <m/>
    <m/>
    <m/>
    <m/>
    <m/>
    <m/>
    <m/>
    <m/>
    <m/>
    <m/>
    <m/>
    <m/>
  </r>
  <r>
    <x v="0"/>
    <x v="2"/>
    <x v="16"/>
    <x v="3"/>
    <n v="0"/>
    <n v="0"/>
    <n v="0"/>
    <n v="0"/>
    <m/>
    <m/>
    <m/>
    <m/>
    <m/>
    <m/>
    <m/>
    <m/>
    <m/>
    <m/>
    <m/>
    <m/>
    <m/>
    <m/>
    <m/>
    <m/>
    <m/>
    <m/>
    <m/>
    <m/>
    <m/>
    <m/>
    <m/>
    <m/>
    <m/>
    <m/>
    <m/>
  </r>
  <r>
    <x v="0"/>
    <x v="0"/>
    <x v="17"/>
    <x v="3"/>
    <n v="0"/>
    <n v="0"/>
    <n v="0"/>
    <n v="0"/>
    <m/>
    <m/>
    <m/>
    <m/>
    <m/>
    <m/>
    <m/>
    <m/>
    <m/>
    <m/>
    <m/>
    <m/>
    <m/>
    <m/>
    <m/>
    <m/>
    <m/>
    <m/>
    <m/>
    <m/>
    <m/>
    <m/>
    <m/>
    <m/>
    <m/>
    <m/>
    <m/>
  </r>
  <r>
    <x v="0"/>
    <x v="1"/>
    <x v="18"/>
    <x v="3"/>
    <n v="8900"/>
    <n v="0"/>
    <n v="0"/>
    <n v="0"/>
    <m/>
    <m/>
    <m/>
    <m/>
    <m/>
    <m/>
    <m/>
    <m/>
    <m/>
    <m/>
    <m/>
    <m/>
    <m/>
    <m/>
    <m/>
    <m/>
    <m/>
    <m/>
    <m/>
    <m/>
    <m/>
    <m/>
    <m/>
    <m/>
    <m/>
    <m/>
    <m/>
  </r>
  <r>
    <x v="0"/>
    <x v="2"/>
    <x v="19"/>
    <x v="3"/>
    <n v="0"/>
    <n v="0"/>
    <n v="0"/>
    <n v="0"/>
    <m/>
    <m/>
    <m/>
    <m/>
    <m/>
    <m/>
    <m/>
    <m/>
    <m/>
    <m/>
    <m/>
    <m/>
    <m/>
    <m/>
    <m/>
    <m/>
    <m/>
    <m/>
    <m/>
    <m/>
    <m/>
    <m/>
    <m/>
    <m/>
    <m/>
    <m/>
    <m/>
  </r>
  <r>
    <x v="0"/>
    <x v="0"/>
    <x v="20"/>
    <x v="3"/>
    <n v="0"/>
    <n v="0"/>
    <n v="0"/>
    <n v="0"/>
    <m/>
    <m/>
    <m/>
    <m/>
    <m/>
    <m/>
    <m/>
    <m/>
    <m/>
    <m/>
    <m/>
    <m/>
    <m/>
    <m/>
    <m/>
    <m/>
    <m/>
    <m/>
    <m/>
    <m/>
    <m/>
    <m/>
    <m/>
    <m/>
    <m/>
    <m/>
    <m/>
  </r>
  <r>
    <x v="0"/>
    <x v="2"/>
    <x v="21"/>
    <x v="3"/>
    <n v="0"/>
    <n v="0"/>
    <n v="0"/>
    <n v="0"/>
    <m/>
    <m/>
    <m/>
    <m/>
    <m/>
    <m/>
    <m/>
    <m/>
    <m/>
    <m/>
    <m/>
    <m/>
    <m/>
    <m/>
    <m/>
    <m/>
    <m/>
    <m/>
    <m/>
    <m/>
    <m/>
    <m/>
    <m/>
    <m/>
    <m/>
    <m/>
    <m/>
  </r>
  <r>
    <x v="0"/>
    <x v="2"/>
    <x v="22"/>
    <x v="3"/>
    <n v="0"/>
    <n v="0"/>
    <n v="0"/>
    <n v="0"/>
    <m/>
    <m/>
    <m/>
    <m/>
    <m/>
    <m/>
    <m/>
    <m/>
    <m/>
    <m/>
    <m/>
    <m/>
    <m/>
    <m/>
    <m/>
    <m/>
    <m/>
    <m/>
    <m/>
    <m/>
    <m/>
    <m/>
    <m/>
    <m/>
    <m/>
    <m/>
    <m/>
  </r>
  <r>
    <x v="0"/>
    <x v="1"/>
    <x v="23"/>
    <x v="3"/>
    <n v="0"/>
    <n v="0"/>
    <n v="0"/>
    <n v="0"/>
    <m/>
    <m/>
    <m/>
    <m/>
    <m/>
    <m/>
    <m/>
    <m/>
    <m/>
    <m/>
    <m/>
    <m/>
    <m/>
    <m/>
    <m/>
    <m/>
    <m/>
    <m/>
    <m/>
    <m/>
    <m/>
    <m/>
    <m/>
    <m/>
    <m/>
    <m/>
    <m/>
  </r>
  <r>
    <x v="0"/>
    <x v="2"/>
    <x v="24"/>
    <x v="3"/>
    <n v="0"/>
    <n v="0"/>
    <n v="0"/>
    <n v="0"/>
    <m/>
    <m/>
    <m/>
    <m/>
    <m/>
    <m/>
    <m/>
    <m/>
    <m/>
    <m/>
    <m/>
    <m/>
    <m/>
    <m/>
    <m/>
    <m/>
    <m/>
    <m/>
    <m/>
    <m/>
    <m/>
    <m/>
    <m/>
    <m/>
    <m/>
    <m/>
    <m/>
  </r>
  <r>
    <x v="0"/>
    <x v="0"/>
    <x v="25"/>
    <x v="3"/>
    <n v="0"/>
    <n v="0"/>
    <n v="0"/>
    <n v="0"/>
    <m/>
    <m/>
    <m/>
    <m/>
    <m/>
    <m/>
    <m/>
    <m/>
    <m/>
    <m/>
    <m/>
    <m/>
    <m/>
    <m/>
    <m/>
    <m/>
    <m/>
    <m/>
    <m/>
    <m/>
    <m/>
    <m/>
    <m/>
    <m/>
    <m/>
    <m/>
    <m/>
  </r>
  <r>
    <x v="0"/>
    <x v="2"/>
    <x v="26"/>
    <x v="3"/>
    <n v="0"/>
    <n v="0"/>
    <n v="0"/>
    <n v="0"/>
    <m/>
    <m/>
    <m/>
    <m/>
    <m/>
    <m/>
    <m/>
    <m/>
    <m/>
    <m/>
    <m/>
    <m/>
    <m/>
    <m/>
    <m/>
    <m/>
    <m/>
    <m/>
    <m/>
    <m/>
    <m/>
    <m/>
    <m/>
    <m/>
    <m/>
    <m/>
    <m/>
  </r>
  <r>
    <x v="0"/>
    <x v="2"/>
    <x v="27"/>
    <x v="3"/>
    <n v="0"/>
    <n v="0"/>
    <n v="0"/>
    <n v="0"/>
    <m/>
    <m/>
    <m/>
    <m/>
    <m/>
    <m/>
    <m/>
    <m/>
    <m/>
    <m/>
    <m/>
    <m/>
    <m/>
    <m/>
    <m/>
    <m/>
    <m/>
    <m/>
    <m/>
    <m/>
    <m/>
    <m/>
    <m/>
    <m/>
    <m/>
    <m/>
    <m/>
  </r>
  <r>
    <x v="0"/>
    <x v="2"/>
    <x v="28"/>
    <x v="3"/>
    <n v="0"/>
    <n v="0"/>
    <n v="0"/>
    <n v="0"/>
    <m/>
    <m/>
    <m/>
    <m/>
    <m/>
    <m/>
    <m/>
    <m/>
    <m/>
    <m/>
    <m/>
    <m/>
    <m/>
    <m/>
    <m/>
    <m/>
    <m/>
    <m/>
    <m/>
    <m/>
    <m/>
    <m/>
    <m/>
    <m/>
    <m/>
    <m/>
    <m/>
  </r>
  <r>
    <x v="0"/>
    <x v="2"/>
    <x v="29"/>
    <x v="3"/>
    <n v="0"/>
    <n v="0"/>
    <n v="0"/>
    <n v="0"/>
    <m/>
    <m/>
    <m/>
    <m/>
    <m/>
    <m/>
    <m/>
    <m/>
    <m/>
    <m/>
    <m/>
    <m/>
    <m/>
    <m/>
    <m/>
    <m/>
    <m/>
    <m/>
    <m/>
    <m/>
    <m/>
    <m/>
    <m/>
    <m/>
    <m/>
    <m/>
    <m/>
  </r>
  <r>
    <x v="0"/>
    <x v="2"/>
    <x v="30"/>
    <x v="3"/>
    <n v="0"/>
    <n v="0"/>
    <n v="0"/>
    <n v="0"/>
    <m/>
    <m/>
    <m/>
    <m/>
    <m/>
    <m/>
    <m/>
    <m/>
    <m/>
    <m/>
    <m/>
    <m/>
    <m/>
    <m/>
    <m/>
    <m/>
    <m/>
    <m/>
    <m/>
    <m/>
    <m/>
    <m/>
    <m/>
    <m/>
    <m/>
    <m/>
    <m/>
  </r>
  <r>
    <x v="0"/>
    <x v="2"/>
    <x v="31"/>
    <x v="3"/>
    <n v="0"/>
    <n v="0"/>
    <n v="0"/>
    <n v="0"/>
    <m/>
    <m/>
    <m/>
    <m/>
    <m/>
    <m/>
    <m/>
    <m/>
    <m/>
    <m/>
    <m/>
    <m/>
    <m/>
    <m/>
    <m/>
    <m/>
    <m/>
    <m/>
    <m/>
    <m/>
    <m/>
    <m/>
    <m/>
    <m/>
    <m/>
    <m/>
    <m/>
  </r>
  <r>
    <x v="0"/>
    <x v="2"/>
    <x v="32"/>
    <x v="3"/>
    <n v="0"/>
    <n v="0"/>
    <n v="0"/>
    <n v="0"/>
    <m/>
    <m/>
    <m/>
    <m/>
    <m/>
    <m/>
    <m/>
    <m/>
    <m/>
    <m/>
    <m/>
    <m/>
    <m/>
    <m/>
    <m/>
    <m/>
    <m/>
    <m/>
    <m/>
    <m/>
    <m/>
    <m/>
    <m/>
    <m/>
    <m/>
    <m/>
    <m/>
  </r>
  <r>
    <x v="0"/>
    <x v="0"/>
    <x v="0"/>
    <x v="4"/>
    <n v="0"/>
    <n v="0"/>
    <n v="0"/>
    <n v="0"/>
    <m/>
    <m/>
    <m/>
    <m/>
    <m/>
    <m/>
    <m/>
    <m/>
    <m/>
    <m/>
    <m/>
    <m/>
    <m/>
    <m/>
    <m/>
    <m/>
    <m/>
    <m/>
    <m/>
    <m/>
    <m/>
    <m/>
    <m/>
    <m/>
    <m/>
    <m/>
    <m/>
  </r>
  <r>
    <x v="0"/>
    <x v="0"/>
    <x v="1"/>
    <x v="4"/>
    <n v="0"/>
    <n v="0"/>
    <n v="0"/>
    <n v="0"/>
    <m/>
    <m/>
    <m/>
    <m/>
    <m/>
    <m/>
    <m/>
    <m/>
    <m/>
    <m/>
    <m/>
    <m/>
    <m/>
    <m/>
    <m/>
    <m/>
    <m/>
    <m/>
    <m/>
    <m/>
    <m/>
    <m/>
    <m/>
    <m/>
    <m/>
    <m/>
    <m/>
  </r>
  <r>
    <x v="0"/>
    <x v="1"/>
    <x v="2"/>
    <x v="4"/>
    <n v="0"/>
    <n v="0"/>
    <n v="0"/>
    <n v="0"/>
    <m/>
    <m/>
    <m/>
    <m/>
    <m/>
    <m/>
    <m/>
    <m/>
    <m/>
    <m/>
    <m/>
    <m/>
    <m/>
    <m/>
    <m/>
    <m/>
    <m/>
    <m/>
    <m/>
    <m/>
    <m/>
    <m/>
    <m/>
    <m/>
    <m/>
    <m/>
    <m/>
  </r>
  <r>
    <x v="0"/>
    <x v="0"/>
    <x v="3"/>
    <x v="4"/>
    <n v="0"/>
    <n v="0"/>
    <n v="0"/>
    <n v="0"/>
    <m/>
    <m/>
    <m/>
    <m/>
    <m/>
    <m/>
    <m/>
    <m/>
    <m/>
    <m/>
    <m/>
    <m/>
    <m/>
    <m/>
    <m/>
    <m/>
    <m/>
    <m/>
    <m/>
    <m/>
    <m/>
    <m/>
    <m/>
    <m/>
    <m/>
    <m/>
    <m/>
  </r>
  <r>
    <x v="0"/>
    <x v="2"/>
    <x v="4"/>
    <x v="4"/>
    <n v="0"/>
    <n v="0"/>
    <n v="0"/>
    <n v="0"/>
    <m/>
    <m/>
    <m/>
    <m/>
    <m/>
    <m/>
    <m/>
    <m/>
    <m/>
    <m/>
    <m/>
    <m/>
    <m/>
    <m/>
    <m/>
    <m/>
    <m/>
    <m/>
    <m/>
    <m/>
    <m/>
    <m/>
    <m/>
    <m/>
    <m/>
    <m/>
    <m/>
  </r>
  <r>
    <x v="0"/>
    <x v="0"/>
    <x v="5"/>
    <x v="4"/>
    <n v="0"/>
    <n v="0"/>
    <n v="0"/>
    <n v="0"/>
    <m/>
    <m/>
    <m/>
    <m/>
    <m/>
    <m/>
    <m/>
    <m/>
    <m/>
    <m/>
    <m/>
    <m/>
    <m/>
    <m/>
    <m/>
    <m/>
    <m/>
    <m/>
    <m/>
    <m/>
    <m/>
    <m/>
    <m/>
    <m/>
    <m/>
    <m/>
    <m/>
  </r>
  <r>
    <x v="0"/>
    <x v="2"/>
    <x v="6"/>
    <x v="4"/>
    <n v="8000000"/>
    <n v="0"/>
    <n v="0"/>
    <n v="0"/>
    <m/>
    <m/>
    <m/>
    <m/>
    <m/>
    <m/>
    <m/>
    <m/>
    <m/>
    <m/>
    <m/>
    <m/>
    <m/>
    <m/>
    <m/>
    <m/>
    <m/>
    <m/>
    <m/>
    <m/>
    <m/>
    <m/>
    <m/>
    <m/>
    <m/>
    <m/>
    <m/>
  </r>
  <r>
    <x v="0"/>
    <x v="2"/>
    <x v="7"/>
    <x v="4"/>
    <n v="0"/>
    <n v="0"/>
    <n v="3536052"/>
    <n v="0"/>
    <m/>
    <m/>
    <m/>
    <m/>
    <m/>
    <m/>
    <m/>
    <m/>
    <m/>
    <m/>
    <m/>
    <m/>
    <m/>
    <m/>
    <m/>
    <m/>
    <m/>
    <m/>
    <m/>
    <m/>
    <m/>
    <m/>
    <m/>
    <m/>
    <m/>
    <m/>
    <m/>
  </r>
  <r>
    <x v="0"/>
    <x v="0"/>
    <x v="8"/>
    <x v="4"/>
    <n v="0"/>
    <n v="0"/>
    <n v="0"/>
    <n v="0"/>
    <m/>
    <m/>
    <m/>
    <m/>
    <m/>
    <m/>
    <m/>
    <m/>
    <m/>
    <m/>
    <m/>
    <m/>
    <m/>
    <m/>
    <m/>
    <m/>
    <m/>
    <m/>
    <m/>
    <m/>
    <m/>
    <m/>
    <m/>
    <m/>
    <m/>
    <m/>
    <m/>
  </r>
  <r>
    <x v="0"/>
    <x v="2"/>
    <x v="9"/>
    <x v="4"/>
    <n v="0"/>
    <n v="0"/>
    <n v="0"/>
    <n v="0"/>
    <m/>
    <m/>
    <m/>
    <m/>
    <m/>
    <m/>
    <m/>
    <m/>
    <m/>
    <m/>
    <m/>
    <m/>
    <m/>
    <m/>
    <m/>
    <m/>
    <m/>
    <m/>
    <m/>
    <m/>
    <m/>
    <m/>
    <m/>
    <m/>
    <m/>
    <m/>
    <m/>
  </r>
  <r>
    <x v="0"/>
    <x v="2"/>
    <x v="10"/>
    <x v="4"/>
    <n v="23311398"/>
    <n v="0"/>
    <n v="0"/>
    <n v="0"/>
    <m/>
    <m/>
    <m/>
    <m/>
    <m/>
    <m/>
    <m/>
    <m/>
    <m/>
    <m/>
    <m/>
    <m/>
    <m/>
    <m/>
    <m/>
    <m/>
    <m/>
    <m/>
    <m/>
    <m/>
    <m/>
    <m/>
    <m/>
    <m/>
    <m/>
    <m/>
    <m/>
  </r>
  <r>
    <x v="0"/>
    <x v="2"/>
    <x v="11"/>
    <x v="4"/>
    <n v="6507180"/>
    <n v="9154486"/>
    <n v="0"/>
    <n v="0"/>
    <m/>
    <m/>
    <m/>
    <m/>
    <m/>
    <m/>
    <m/>
    <m/>
    <m/>
    <m/>
    <m/>
    <m/>
    <m/>
    <m/>
    <m/>
    <m/>
    <m/>
    <m/>
    <m/>
    <m/>
    <m/>
    <m/>
    <m/>
    <m/>
    <m/>
    <m/>
    <m/>
  </r>
  <r>
    <x v="0"/>
    <x v="2"/>
    <x v="12"/>
    <x v="4"/>
    <n v="0"/>
    <n v="0"/>
    <n v="0"/>
    <n v="0"/>
    <m/>
    <m/>
    <m/>
    <m/>
    <m/>
    <m/>
    <m/>
    <m/>
    <m/>
    <m/>
    <m/>
    <m/>
    <m/>
    <m/>
    <m/>
    <m/>
    <m/>
    <m/>
    <m/>
    <m/>
    <m/>
    <m/>
    <m/>
    <m/>
    <m/>
    <m/>
    <m/>
  </r>
  <r>
    <x v="0"/>
    <x v="0"/>
    <x v="13"/>
    <x v="4"/>
    <n v="0"/>
    <n v="0"/>
    <n v="0"/>
    <n v="0"/>
    <m/>
    <m/>
    <m/>
    <m/>
    <m/>
    <m/>
    <m/>
    <m/>
    <m/>
    <m/>
    <m/>
    <m/>
    <m/>
    <m/>
    <m/>
    <m/>
    <m/>
    <m/>
    <m/>
    <m/>
    <m/>
    <m/>
    <m/>
    <m/>
    <m/>
    <m/>
    <m/>
  </r>
  <r>
    <x v="0"/>
    <x v="1"/>
    <x v="14"/>
    <x v="4"/>
    <n v="35936700"/>
    <n v="0"/>
    <n v="0"/>
    <n v="0"/>
    <m/>
    <m/>
    <m/>
    <m/>
    <m/>
    <m/>
    <m/>
    <m/>
    <m/>
    <m/>
    <m/>
    <m/>
    <m/>
    <m/>
    <m/>
    <m/>
    <m/>
    <m/>
    <m/>
    <m/>
    <m/>
    <m/>
    <m/>
    <m/>
    <m/>
    <m/>
    <m/>
  </r>
  <r>
    <x v="0"/>
    <x v="0"/>
    <x v="15"/>
    <x v="4"/>
    <n v="0"/>
    <n v="0"/>
    <n v="0"/>
    <n v="0"/>
    <m/>
    <m/>
    <m/>
    <m/>
    <m/>
    <m/>
    <m/>
    <m/>
    <m/>
    <m/>
    <m/>
    <m/>
    <m/>
    <m/>
    <m/>
    <m/>
    <m/>
    <m/>
    <m/>
    <m/>
    <m/>
    <m/>
    <m/>
    <m/>
    <m/>
    <m/>
    <m/>
  </r>
  <r>
    <x v="0"/>
    <x v="2"/>
    <x v="16"/>
    <x v="4"/>
    <n v="8057816"/>
    <n v="0"/>
    <n v="0"/>
    <n v="0"/>
    <m/>
    <m/>
    <m/>
    <m/>
    <m/>
    <m/>
    <m/>
    <m/>
    <m/>
    <m/>
    <m/>
    <m/>
    <m/>
    <m/>
    <m/>
    <m/>
    <m/>
    <m/>
    <m/>
    <m/>
    <m/>
    <m/>
    <m/>
    <m/>
    <m/>
    <m/>
    <m/>
  </r>
  <r>
    <x v="0"/>
    <x v="0"/>
    <x v="17"/>
    <x v="4"/>
    <n v="0"/>
    <n v="0"/>
    <n v="0"/>
    <n v="0"/>
    <m/>
    <m/>
    <m/>
    <m/>
    <m/>
    <m/>
    <m/>
    <m/>
    <m/>
    <m/>
    <m/>
    <m/>
    <m/>
    <m/>
    <m/>
    <m/>
    <m/>
    <m/>
    <m/>
    <m/>
    <m/>
    <m/>
    <m/>
    <m/>
    <m/>
    <m/>
    <m/>
  </r>
  <r>
    <x v="0"/>
    <x v="1"/>
    <x v="18"/>
    <x v="4"/>
    <n v="11653414"/>
    <n v="205400"/>
    <n v="0"/>
    <n v="0"/>
    <m/>
    <m/>
    <m/>
    <m/>
    <m/>
    <m/>
    <m/>
    <m/>
    <m/>
    <m/>
    <m/>
    <m/>
    <m/>
    <m/>
    <m/>
    <m/>
    <m/>
    <m/>
    <m/>
    <m/>
    <m/>
    <m/>
    <m/>
    <m/>
    <m/>
    <m/>
    <m/>
  </r>
  <r>
    <x v="0"/>
    <x v="2"/>
    <x v="19"/>
    <x v="4"/>
    <n v="0"/>
    <n v="0"/>
    <n v="0"/>
    <n v="0"/>
    <m/>
    <m/>
    <m/>
    <m/>
    <m/>
    <m/>
    <m/>
    <m/>
    <m/>
    <m/>
    <m/>
    <m/>
    <m/>
    <m/>
    <m/>
    <m/>
    <m/>
    <m/>
    <m/>
    <m/>
    <m/>
    <m/>
    <m/>
    <m/>
    <m/>
    <m/>
    <m/>
  </r>
  <r>
    <x v="0"/>
    <x v="0"/>
    <x v="20"/>
    <x v="4"/>
    <n v="4802942"/>
    <n v="0"/>
    <n v="0"/>
    <n v="0"/>
    <m/>
    <m/>
    <m/>
    <m/>
    <m/>
    <m/>
    <m/>
    <m/>
    <m/>
    <m/>
    <m/>
    <m/>
    <m/>
    <m/>
    <m/>
    <m/>
    <m/>
    <m/>
    <m/>
    <m/>
    <m/>
    <m/>
    <m/>
    <m/>
    <m/>
    <m/>
    <m/>
  </r>
  <r>
    <x v="0"/>
    <x v="2"/>
    <x v="21"/>
    <x v="4"/>
    <n v="21124225"/>
    <n v="8347137"/>
    <n v="4677323"/>
    <n v="0"/>
    <m/>
    <m/>
    <m/>
    <m/>
    <m/>
    <m/>
    <m/>
    <m/>
    <m/>
    <m/>
    <m/>
    <m/>
    <m/>
    <m/>
    <m/>
    <m/>
    <m/>
    <m/>
    <m/>
    <m/>
    <m/>
    <m/>
    <m/>
    <m/>
    <m/>
    <m/>
    <m/>
  </r>
  <r>
    <x v="0"/>
    <x v="2"/>
    <x v="22"/>
    <x v="4"/>
    <n v="0"/>
    <n v="0"/>
    <n v="0"/>
    <n v="0"/>
    <m/>
    <m/>
    <m/>
    <m/>
    <m/>
    <m/>
    <m/>
    <m/>
    <m/>
    <m/>
    <m/>
    <m/>
    <m/>
    <m/>
    <m/>
    <m/>
    <m/>
    <m/>
    <m/>
    <m/>
    <m/>
    <m/>
    <m/>
    <m/>
    <m/>
    <m/>
    <m/>
  </r>
  <r>
    <x v="0"/>
    <x v="1"/>
    <x v="23"/>
    <x v="4"/>
    <n v="0"/>
    <n v="0"/>
    <n v="3565390"/>
    <n v="0"/>
    <m/>
    <m/>
    <m/>
    <m/>
    <m/>
    <m/>
    <m/>
    <m/>
    <m/>
    <m/>
    <m/>
    <m/>
    <m/>
    <m/>
    <m/>
    <m/>
    <m/>
    <m/>
    <m/>
    <m/>
    <m/>
    <m/>
    <m/>
    <m/>
    <m/>
    <m/>
    <m/>
  </r>
  <r>
    <x v="0"/>
    <x v="2"/>
    <x v="24"/>
    <x v="4"/>
    <n v="0"/>
    <n v="0"/>
    <n v="0"/>
    <n v="0"/>
    <m/>
    <m/>
    <m/>
    <m/>
    <m/>
    <m/>
    <m/>
    <m/>
    <m/>
    <m/>
    <m/>
    <m/>
    <m/>
    <m/>
    <m/>
    <m/>
    <m/>
    <m/>
    <m/>
    <m/>
    <m/>
    <m/>
    <m/>
    <m/>
    <m/>
    <m/>
    <m/>
  </r>
  <r>
    <x v="0"/>
    <x v="0"/>
    <x v="25"/>
    <x v="4"/>
    <n v="0"/>
    <n v="0"/>
    <n v="0"/>
    <n v="0"/>
    <m/>
    <m/>
    <m/>
    <m/>
    <m/>
    <m/>
    <m/>
    <m/>
    <m/>
    <m/>
    <m/>
    <m/>
    <m/>
    <m/>
    <m/>
    <m/>
    <m/>
    <m/>
    <m/>
    <m/>
    <m/>
    <m/>
    <m/>
    <m/>
    <m/>
    <m/>
    <m/>
  </r>
  <r>
    <x v="0"/>
    <x v="2"/>
    <x v="26"/>
    <x v="4"/>
    <n v="0"/>
    <n v="0"/>
    <n v="0"/>
    <n v="0"/>
    <m/>
    <m/>
    <m/>
    <m/>
    <m/>
    <m/>
    <m/>
    <m/>
    <m/>
    <m/>
    <m/>
    <m/>
    <m/>
    <m/>
    <m/>
    <m/>
    <m/>
    <m/>
    <m/>
    <m/>
    <m/>
    <m/>
    <m/>
    <m/>
    <m/>
    <m/>
    <m/>
  </r>
  <r>
    <x v="0"/>
    <x v="2"/>
    <x v="27"/>
    <x v="4"/>
    <n v="0"/>
    <n v="0"/>
    <n v="0"/>
    <n v="0"/>
    <m/>
    <m/>
    <m/>
    <m/>
    <m/>
    <m/>
    <m/>
    <m/>
    <m/>
    <m/>
    <m/>
    <m/>
    <m/>
    <m/>
    <m/>
    <m/>
    <m/>
    <m/>
    <m/>
    <m/>
    <m/>
    <m/>
    <m/>
    <m/>
    <m/>
    <m/>
    <m/>
  </r>
  <r>
    <x v="0"/>
    <x v="2"/>
    <x v="28"/>
    <x v="4"/>
    <n v="0"/>
    <n v="0"/>
    <n v="0"/>
    <n v="0"/>
    <m/>
    <m/>
    <m/>
    <m/>
    <m/>
    <m/>
    <m/>
    <m/>
    <m/>
    <m/>
    <m/>
    <m/>
    <m/>
    <m/>
    <m/>
    <m/>
    <m/>
    <m/>
    <m/>
    <m/>
    <m/>
    <m/>
    <m/>
    <m/>
    <m/>
    <m/>
    <m/>
  </r>
  <r>
    <x v="0"/>
    <x v="2"/>
    <x v="29"/>
    <x v="4"/>
    <n v="0"/>
    <n v="0"/>
    <n v="0"/>
    <n v="0"/>
    <m/>
    <m/>
    <m/>
    <m/>
    <m/>
    <m/>
    <m/>
    <m/>
    <m/>
    <m/>
    <m/>
    <m/>
    <m/>
    <m/>
    <m/>
    <m/>
    <m/>
    <m/>
    <m/>
    <m/>
    <m/>
    <m/>
    <m/>
    <m/>
    <m/>
    <m/>
    <m/>
  </r>
  <r>
    <x v="0"/>
    <x v="2"/>
    <x v="30"/>
    <x v="4"/>
    <n v="19594000"/>
    <n v="0"/>
    <n v="4178229"/>
    <n v="0"/>
    <m/>
    <m/>
    <m/>
    <m/>
    <m/>
    <m/>
    <m/>
    <m/>
    <m/>
    <m/>
    <m/>
    <m/>
    <m/>
    <m/>
    <m/>
    <m/>
    <m/>
    <m/>
    <m/>
    <m/>
    <m/>
    <m/>
    <m/>
    <m/>
    <m/>
    <m/>
    <m/>
  </r>
  <r>
    <x v="0"/>
    <x v="2"/>
    <x v="31"/>
    <x v="4"/>
    <n v="0"/>
    <n v="0"/>
    <n v="3634899"/>
    <n v="0"/>
    <m/>
    <m/>
    <m/>
    <m/>
    <m/>
    <m/>
    <m/>
    <m/>
    <m/>
    <m/>
    <m/>
    <m/>
    <m/>
    <m/>
    <m/>
    <m/>
    <m/>
    <m/>
    <m/>
    <m/>
    <m/>
    <m/>
    <m/>
    <m/>
    <m/>
    <m/>
    <m/>
  </r>
  <r>
    <x v="0"/>
    <x v="2"/>
    <x v="32"/>
    <x v="4"/>
    <n v="6721225"/>
    <n v="0"/>
    <n v="0"/>
    <n v="0"/>
    <m/>
    <m/>
    <m/>
    <m/>
    <m/>
    <m/>
    <m/>
    <m/>
    <m/>
    <m/>
    <m/>
    <m/>
    <m/>
    <m/>
    <m/>
    <m/>
    <m/>
    <m/>
    <m/>
    <m/>
    <m/>
    <m/>
    <m/>
    <m/>
    <m/>
    <m/>
    <m/>
  </r>
  <r>
    <x v="0"/>
    <x v="0"/>
    <x v="0"/>
    <x v="5"/>
    <n v="0"/>
    <n v="4812277"/>
    <n v="0"/>
    <n v="0"/>
    <m/>
    <m/>
    <m/>
    <m/>
    <m/>
    <m/>
    <m/>
    <m/>
    <m/>
    <m/>
    <m/>
    <m/>
    <m/>
    <m/>
    <m/>
    <m/>
    <m/>
    <m/>
    <m/>
    <m/>
    <m/>
    <m/>
    <m/>
    <m/>
    <m/>
    <m/>
    <m/>
  </r>
  <r>
    <x v="0"/>
    <x v="0"/>
    <x v="1"/>
    <x v="5"/>
    <n v="0"/>
    <n v="3706476"/>
    <n v="0"/>
    <n v="0"/>
    <m/>
    <m/>
    <m/>
    <m/>
    <m/>
    <m/>
    <m/>
    <m/>
    <m/>
    <m/>
    <m/>
    <m/>
    <m/>
    <m/>
    <m/>
    <m/>
    <m/>
    <m/>
    <m/>
    <m/>
    <m/>
    <m/>
    <m/>
    <m/>
    <m/>
    <m/>
    <m/>
  </r>
  <r>
    <x v="0"/>
    <x v="1"/>
    <x v="2"/>
    <x v="5"/>
    <n v="0"/>
    <n v="7097000"/>
    <n v="0"/>
    <n v="0"/>
    <m/>
    <m/>
    <m/>
    <m/>
    <m/>
    <m/>
    <m/>
    <m/>
    <m/>
    <m/>
    <m/>
    <m/>
    <m/>
    <m/>
    <m/>
    <m/>
    <m/>
    <m/>
    <m/>
    <m/>
    <m/>
    <m/>
    <m/>
    <m/>
    <m/>
    <m/>
    <m/>
  </r>
  <r>
    <x v="0"/>
    <x v="0"/>
    <x v="3"/>
    <x v="5"/>
    <n v="0"/>
    <n v="6794917"/>
    <n v="0"/>
    <n v="0"/>
    <m/>
    <m/>
    <m/>
    <m/>
    <m/>
    <m/>
    <m/>
    <m/>
    <m/>
    <m/>
    <m/>
    <m/>
    <m/>
    <m/>
    <m/>
    <m/>
    <m/>
    <m/>
    <m/>
    <m/>
    <m/>
    <m/>
    <m/>
    <m/>
    <m/>
    <m/>
    <m/>
  </r>
  <r>
    <x v="0"/>
    <x v="2"/>
    <x v="4"/>
    <x v="5"/>
    <n v="0"/>
    <n v="4667235"/>
    <n v="0"/>
    <n v="0"/>
    <m/>
    <m/>
    <m/>
    <m/>
    <m/>
    <m/>
    <m/>
    <m/>
    <m/>
    <m/>
    <m/>
    <m/>
    <m/>
    <m/>
    <m/>
    <m/>
    <m/>
    <m/>
    <m/>
    <m/>
    <m/>
    <m/>
    <m/>
    <m/>
    <m/>
    <m/>
    <m/>
  </r>
  <r>
    <x v="0"/>
    <x v="0"/>
    <x v="5"/>
    <x v="5"/>
    <n v="0"/>
    <n v="3710081"/>
    <n v="0"/>
    <n v="0"/>
    <m/>
    <m/>
    <m/>
    <m/>
    <m/>
    <m/>
    <m/>
    <m/>
    <m/>
    <m/>
    <m/>
    <m/>
    <m/>
    <m/>
    <m/>
    <m/>
    <m/>
    <m/>
    <m/>
    <m/>
    <m/>
    <m/>
    <m/>
    <m/>
    <m/>
    <m/>
    <m/>
  </r>
  <r>
    <x v="0"/>
    <x v="2"/>
    <x v="6"/>
    <x v="5"/>
    <n v="0"/>
    <n v="5320355"/>
    <n v="0"/>
    <n v="0"/>
    <m/>
    <m/>
    <m/>
    <m/>
    <m/>
    <m/>
    <m/>
    <m/>
    <m/>
    <m/>
    <m/>
    <m/>
    <m/>
    <m/>
    <m/>
    <m/>
    <m/>
    <m/>
    <m/>
    <m/>
    <m/>
    <m/>
    <m/>
    <m/>
    <m/>
    <m/>
    <m/>
  </r>
  <r>
    <x v="0"/>
    <x v="2"/>
    <x v="7"/>
    <x v="5"/>
    <n v="0"/>
    <n v="6236097"/>
    <n v="0"/>
    <n v="0"/>
    <m/>
    <m/>
    <m/>
    <m/>
    <m/>
    <m/>
    <m/>
    <m/>
    <m/>
    <m/>
    <m/>
    <m/>
    <m/>
    <m/>
    <m/>
    <m/>
    <m/>
    <m/>
    <m/>
    <m/>
    <m/>
    <m/>
    <m/>
    <m/>
    <m/>
    <m/>
    <m/>
  </r>
  <r>
    <x v="0"/>
    <x v="0"/>
    <x v="8"/>
    <x v="5"/>
    <n v="0"/>
    <n v="2052500"/>
    <n v="0"/>
    <n v="0"/>
    <m/>
    <m/>
    <m/>
    <m/>
    <m/>
    <m/>
    <m/>
    <m/>
    <m/>
    <m/>
    <m/>
    <m/>
    <m/>
    <m/>
    <m/>
    <m/>
    <m/>
    <m/>
    <m/>
    <m/>
    <m/>
    <m/>
    <m/>
    <m/>
    <m/>
    <m/>
    <m/>
  </r>
  <r>
    <x v="0"/>
    <x v="2"/>
    <x v="9"/>
    <x v="5"/>
    <n v="0"/>
    <n v="5929349"/>
    <n v="0"/>
    <n v="0"/>
    <m/>
    <m/>
    <m/>
    <m/>
    <m/>
    <m/>
    <m/>
    <m/>
    <m/>
    <m/>
    <m/>
    <m/>
    <m/>
    <m/>
    <m/>
    <m/>
    <m/>
    <m/>
    <m/>
    <m/>
    <m/>
    <m/>
    <m/>
    <m/>
    <m/>
    <m/>
    <m/>
  </r>
  <r>
    <x v="0"/>
    <x v="2"/>
    <x v="10"/>
    <x v="5"/>
    <n v="0"/>
    <n v="6738272"/>
    <n v="0"/>
    <n v="0"/>
    <m/>
    <m/>
    <m/>
    <m/>
    <m/>
    <m/>
    <m/>
    <m/>
    <m/>
    <m/>
    <m/>
    <m/>
    <m/>
    <m/>
    <m/>
    <m/>
    <m/>
    <m/>
    <m/>
    <m/>
    <m/>
    <m/>
    <m/>
    <m/>
    <m/>
    <m/>
    <m/>
  </r>
  <r>
    <x v="0"/>
    <x v="2"/>
    <x v="11"/>
    <x v="5"/>
    <n v="0"/>
    <n v="2654041"/>
    <n v="0"/>
    <n v="0"/>
    <m/>
    <m/>
    <m/>
    <m/>
    <m/>
    <m/>
    <m/>
    <m/>
    <m/>
    <m/>
    <m/>
    <m/>
    <m/>
    <m/>
    <m/>
    <m/>
    <m/>
    <m/>
    <m/>
    <m/>
    <m/>
    <m/>
    <m/>
    <m/>
    <m/>
    <m/>
    <m/>
  </r>
  <r>
    <x v="0"/>
    <x v="2"/>
    <x v="12"/>
    <x v="5"/>
    <n v="0"/>
    <n v="2146778"/>
    <n v="0"/>
    <n v="0"/>
    <m/>
    <m/>
    <m/>
    <m/>
    <m/>
    <m/>
    <m/>
    <m/>
    <m/>
    <m/>
    <m/>
    <m/>
    <m/>
    <m/>
    <m/>
    <m/>
    <m/>
    <m/>
    <m/>
    <m/>
    <m/>
    <m/>
    <m/>
    <m/>
    <m/>
    <m/>
    <m/>
  </r>
  <r>
    <x v="0"/>
    <x v="0"/>
    <x v="13"/>
    <x v="5"/>
    <n v="0"/>
    <n v="0"/>
    <n v="0"/>
    <n v="0"/>
    <m/>
    <m/>
    <m/>
    <m/>
    <m/>
    <m/>
    <m/>
    <m/>
    <m/>
    <m/>
    <m/>
    <m/>
    <m/>
    <m/>
    <m/>
    <m/>
    <m/>
    <m/>
    <m/>
    <m/>
    <m/>
    <m/>
    <m/>
    <m/>
    <m/>
    <m/>
    <m/>
  </r>
  <r>
    <x v="0"/>
    <x v="1"/>
    <x v="14"/>
    <x v="5"/>
    <n v="0"/>
    <n v="0"/>
    <n v="0"/>
    <n v="0"/>
    <m/>
    <m/>
    <m/>
    <m/>
    <m/>
    <m/>
    <m/>
    <m/>
    <m/>
    <m/>
    <m/>
    <m/>
    <m/>
    <m/>
    <m/>
    <m/>
    <m/>
    <m/>
    <m/>
    <m/>
    <m/>
    <m/>
    <m/>
    <m/>
    <m/>
    <m/>
    <m/>
  </r>
  <r>
    <x v="0"/>
    <x v="0"/>
    <x v="15"/>
    <x v="5"/>
    <n v="0"/>
    <n v="0"/>
    <n v="0"/>
    <n v="0"/>
    <m/>
    <m/>
    <m/>
    <m/>
    <m/>
    <m/>
    <m/>
    <m/>
    <m/>
    <m/>
    <m/>
    <m/>
    <m/>
    <m/>
    <m/>
    <m/>
    <m/>
    <m/>
    <m/>
    <m/>
    <m/>
    <m/>
    <m/>
    <m/>
    <m/>
    <m/>
    <m/>
  </r>
  <r>
    <x v="0"/>
    <x v="2"/>
    <x v="16"/>
    <x v="5"/>
    <n v="0"/>
    <n v="0"/>
    <n v="0"/>
    <n v="0"/>
    <m/>
    <m/>
    <m/>
    <m/>
    <m/>
    <m/>
    <m/>
    <m/>
    <m/>
    <m/>
    <m/>
    <m/>
    <m/>
    <m/>
    <m/>
    <m/>
    <m/>
    <m/>
    <m/>
    <m/>
    <m/>
    <m/>
    <m/>
    <m/>
    <m/>
    <m/>
    <m/>
  </r>
  <r>
    <x v="0"/>
    <x v="0"/>
    <x v="17"/>
    <x v="5"/>
    <n v="0"/>
    <n v="0"/>
    <n v="0"/>
    <n v="0"/>
    <m/>
    <m/>
    <m/>
    <m/>
    <m/>
    <m/>
    <m/>
    <m/>
    <m/>
    <m/>
    <m/>
    <m/>
    <m/>
    <m/>
    <m/>
    <m/>
    <m/>
    <m/>
    <m/>
    <m/>
    <m/>
    <m/>
    <m/>
    <m/>
    <m/>
    <m/>
    <m/>
  </r>
  <r>
    <x v="0"/>
    <x v="1"/>
    <x v="18"/>
    <x v="5"/>
    <n v="0"/>
    <n v="0"/>
    <n v="0"/>
    <n v="0"/>
    <m/>
    <m/>
    <m/>
    <m/>
    <m/>
    <m/>
    <m/>
    <m/>
    <m/>
    <m/>
    <m/>
    <m/>
    <m/>
    <m/>
    <m/>
    <m/>
    <m/>
    <m/>
    <m/>
    <m/>
    <m/>
    <m/>
    <m/>
    <m/>
    <m/>
    <m/>
    <m/>
  </r>
  <r>
    <x v="0"/>
    <x v="2"/>
    <x v="19"/>
    <x v="5"/>
    <n v="0"/>
    <n v="4348166"/>
    <n v="0"/>
    <n v="0"/>
    <m/>
    <m/>
    <m/>
    <m/>
    <m/>
    <m/>
    <m/>
    <m/>
    <m/>
    <m/>
    <m/>
    <m/>
    <m/>
    <m/>
    <m/>
    <m/>
    <m/>
    <m/>
    <m/>
    <m/>
    <m/>
    <m/>
    <m/>
    <m/>
    <m/>
    <m/>
    <m/>
  </r>
  <r>
    <x v="0"/>
    <x v="0"/>
    <x v="20"/>
    <x v="5"/>
    <n v="0"/>
    <n v="6208313"/>
    <n v="0"/>
    <n v="0"/>
    <m/>
    <m/>
    <m/>
    <m/>
    <m/>
    <m/>
    <m/>
    <m/>
    <m/>
    <m/>
    <m/>
    <m/>
    <m/>
    <m/>
    <m/>
    <m/>
    <m/>
    <m/>
    <m/>
    <m/>
    <m/>
    <m/>
    <m/>
    <m/>
    <m/>
    <m/>
    <m/>
  </r>
  <r>
    <x v="0"/>
    <x v="2"/>
    <x v="21"/>
    <x v="5"/>
    <n v="0"/>
    <n v="7485007"/>
    <n v="0"/>
    <n v="0"/>
    <m/>
    <m/>
    <m/>
    <m/>
    <m/>
    <m/>
    <m/>
    <m/>
    <m/>
    <m/>
    <m/>
    <m/>
    <m/>
    <m/>
    <m/>
    <m/>
    <m/>
    <m/>
    <m/>
    <m/>
    <m/>
    <m/>
    <m/>
    <m/>
    <m/>
    <m/>
    <m/>
  </r>
  <r>
    <x v="0"/>
    <x v="2"/>
    <x v="22"/>
    <x v="5"/>
    <n v="0"/>
    <n v="2411649"/>
    <n v="0"/>
    <n v="0"/>
    <m/>
    <m/>
    <m/>
    <m/>
    <m/>
    <m/>
    <m/>
    <m/>
    <m/>
    <m/>
    <m/>
    <m/>
    <m/>
    <m/>
    <m/>
    <m/>
    <m/>
    <m/>
    <m/>
    <m/>
    <m/>
    <m/>
    <m/>
    <m/>
    <m/>
    <m/>
    <m/>
  </r>
  <r>
    <x v="0"/>
    <x v="1"/>
    <x v="23"/>
    <x v="5"/>
    <n v="0"/>
    <n v="4172097"/>
    <n v="0"/>
    <n v="0"/>
    <m/>
    <m/>
    <m/>
    <m/>
    <m/>
    <m/>
    <m/>
    <m/>
    <m/>
    <m/>
    <m/>
    <m/>
    <m/>
    <m/>
    <m/>
    <m/>
    <m/>
    <m/>
    <m/>
    <m/>
    <m/>
    <m/>
    <m/>
    <m/>
    <m/>
    <m/>
    <m/>
  </r>
  <r>
    <x v="0"/>
    <x v="2"/>
    <x v="24"/>
    <x v="5"/>
    <n v="0"/>
    <n v="8381840"/>
    <n v="0"/>
    <n v="0"/>
    <m/>
    <m/>
    <m/>
    <m/>
    <m/>
    <m/>
    <m/>
    <m/>
    <m/>
    <m/>
    <m/>
    <m/>
    <m/>
    <m/>
    <m/>
    <m/>
    <m/>
    <m/>
    <m/>
    <m/>
    <m/>
    <m/>
    <m/>
    <m/>
    <m/>
    <m/>
    <m/>
  </r>
  <r>
    <x v="0"/>
    <x v="0"/>
    <x v="25"/>
    <x v="5"/>
    <n v="0"/>
    <n v="1825869"/>
    <n v="0"/>
    <n v="0"/>
    <m/>
    <m/>
    <m/>
    <m/>
    <m/>
    <m/>
    <m/>
    <m/>
    <m/>
    <m/>
    <m/>
    <m/>
    <m/>
    <m/>
    <m/>
    <m/>
    <m/>
    <m/>
    <m/>
    <m/>
    <m/>
    <m/>
    <m/>
    <m/>
    <m/>
    <m/>
    <m/>
  </r>
  <r>
    <x v="0"/>
    <x v="2"/>
    <x v="26"/>
    <x v="5"/>
    <n v="0"/>
    <n v="600000"/>
    <n v="0"/>
    <n v="0"/>
    <m/>
    <m/>
    <m/>
    <m/>
    <m/>
    <m/>
    <m/>
    <m/>
    <m/>
    <m/>
    <m/>
    <m/>
    <m/>
    <m/>
    <m/>
    <m/>
    <m/>
    <m/>
    <m/>
    <m/>
    <m/>
    <m/>
    <m/>
    <m/>
    <m/>
    <m/>
    <m/>
  </r>
  <r>
    <x v="0"/>
    <x v="2"/>
    <x v="27"/>
    <x v="5"/>
    <n v="0"/>
    <n v="3588796"/>
    <n v="0"/>
    <n v="0"/>
    <m/>
    <m/>
    <m/>
    <m/>
    <m/>
    <m/>
    <m/>
    <m/>
    <m/>
    <m/>
    <m/>
    <m/>
    <m/>
    <m/>
    <m/>
    <m/>
    <m/>
    <m/>
    <m/>
    <m/>
    <m/>
    <m/>
    <m/>
    <m/>
    <m/>
    <m/>
    <m/>
  </r>
  <r>
    <x v="0"/>
    <x v="2"/>
    <x v="28"/>
    <x v="5"/>
    <n v="0"/>
    <n v="669745"/>
    <n v="0"/>
    <n v="0"/>
    <m/>
    <m/>
    <m/>
    <m/>
    <m/>
    <m/>
    <m/>
    <m/>
    <m/>
    <m/>
    <m/>
    <m/>
    <m/>
    <m/>
    <m/>
    <m/>
    <m/>
    <m/>
    <m/>
    <m/>
    <m/>
    <m/>
    <m/>
    <m/>
    <m/>
    <m/>
    <m/>
  </r>
  <r>
    <x v="0"/>
    <x v="2"/>
    <x v="29"/>
    <x v="5"/>
    <n v="0"/>
    <n v="1724561"/>
    <n v="0"/>
    <n v="0"/>
    <m/>
    <m/>
    <m/>
    <m/>
    <m/>
    <m/>
    <m/>
    <m/>
    <m/>
    <m/>
    <m/>
    <m/>
    <m/>
    <m/>
    <m/>
    <m/>
    <m/>
    <m/>
    <m/>
    <m/>
    <m/>
    <m/>
    <m/>
    <m/>
    <m/>
    <m/>
    <m/>
  </r>
  <r>
    <x v="0"/>
    <x v="2"/>
    <x v="30"/>
    <x v="5"/>
    <n v="0"/>
    <n v="789102"/>
    <n v="0"/>
    <n v="0"/>
    <m/>
    <m/>
    <m/>
    <m/>
    <m/>
    <m/>
    <m/>
    <m/>
    <m/>
    <m/>
    <m/>
    <m/>
    <m/>
    <m/>
    <m/>
    <m/>
    <m/>
    <m/>
    <m/>
    <m/>
    <m/>
    <m/>
    <m/>
    <m/>
    <m/>
    <m/>
    <m/>
  </r>
  <r>
    <x v="0"/>
    <x v="2"/>
    <x v="31"/>
    <x v="5"/>
    <n v="0"/>
    <n v="278250"/>
    <n v="0"/>
    <n v="0"/>
    <m/>
    <m/>
    <m/>
    <m/>
    <m/>
    <m/>
    <m/>
    <m/>
    <m/>
    <m/>
    <m/>
    <m/>
    <m/>
    <m/>
    <m/>
    <m/>
    <m/>
    <m/>
    <m/>
    <m/>
    <m/>
    <m/>
    <m/>
    <m/>
    <m/>
    <m/>
    <m/>
  </r>
  <r>
    <x v="0"/>
    <x v="2"/>
    <x v="32"/>
    <x v="5"/>
    <n v="0"/>
    <n v="2756388"/>
    <n v="0"/>
    <n v="0"/>
    <m/>
    <m/>
    <m/>
    <m/>
    <m/>
    <m/>
    <m/>
    <m/>
    <m/>
    <m/>
    <m/>
    <m/>
    <m/>
    <m/>
    <m/>
    <m/>
    <m/>
    <m/>
    <m/>
    <m/>
    <m/>
    <m/>
    <m/>
    <m/>
    <m/>
    <m/>
    <m/>
  </r>
  <r>
    <x v="0"/>
    <x v="0"/>
    <x v="0"/>
    <x v="6"/>
    <n v="0"/>
    <n v="0"/>
    <n v="0"/>
    <n v="0"/>
    <m/>
    <m/>
    <m/>
    <m/>
    <m/>
    <m/>
    <m/>
    <m/>
    <m/>
    <m/>
    <m/>
    <n v="0"/>
    <n v="0"/>
    <n v="0"/>
    <n v="10890"/>
    <n v="7.24"/>
    <n v="59.62"/>
    <m/>
    <m/>
    <m/>
    <m/>
    <m/>
    <m/>
    <m/>
    <m/>
    <m/>
    <m/>
  </r>
  <r>
    <x v="0"/>
    <x v="0"/>
    <x v="1"/>
    <x v="6"/>
    <n v="0"/>
    <n v="0"/>
    <n v="0"/>
    <n v="0"/>
    <m/>
    <m/>
    <m/>
    <m/>
    <m/>
    <m/>
    <m/>
    <m/>
    <m/>
    <m/>
    <m/>
    <n v="0"/>
    <n v="0"/>
    <n v="0"/>
    <n v="10350"/>
    <n v="1.75"/>
    <n v="70.22"/>
    <m/>
    <m/>
    <m/>
    <m/>
    <m/>
    <m/>
    <m/>
    <m/>
    <m/>
    <m/>
  </r>
  <r>
    <x v="0"/>
    <x v="1"/>
    <x v="2"/>
    <x v="6"/>
    <n v="0"/>
    <n v="0"/>
    <n v="0"/>
    <n v="417358"/>
    <m/>
    <m/>
    <m/>
    <m/>
    <m/>
    <m/>
    <m/>
    <m/>
    <m/>
    <m/>
    <m/>
    <n v="0"/>
    <n v="0"/>
    <n v="0"/>
    <n v="12225"/>
    <n v="9.5"/>
    <n v="67.23"/>
    <m/>
    <m/>
    <m/>
    <m/>
    <m/>
    <m/>
    <m/>
    <m/>
    <m/>
    <m/>
  </r>
  <r>
    <x v="0"/>
    <x v="0"/>
    <x v="3"/>
    <x v="6"/>
    <n v="0"/>
    <n v="0"/>
    <n v="0"/>
    <n v="491010"/>
    <m/>
    <m/>
    <m/>
    <m/>
    <m/>
    <m/>
    <m/>
    <m/>
    <m/>
    <m/>
    <m/>
    <n v="0"/>
    <n v="0"/>
    <n v="0"/>
    <n v="12349"/>
    <n v="1.83"/>
    <n v="83.93"/>
    <m/>
    <m/>
    <m/>
    <m/>
    <m/>
    <m/>
    <m/>
    <m/>
    <m/>
    <m/>
  </r>
  <r>
    <x v="0"/>
    <x v="2"/>
    <x v="4"/>
    <x v="6"/>
    <n v="0"/>
    <n v="0"/>
    <n v="0"/>
    <n v="0"/>
    <m/>
    <m/>
    <m/>
    <m/>
    <m/>
    <m/>
    <m/>
    <m/>
    <m/>
    <m/>
    <m/>
    <n v="0"/>
    <n v="0"/>
    <n v="0"/>
    <n v="11150"/>
    <n v="6.05"/>
    <n v="64.91"/>
    <m/>
    <m/>
    <m/>
    <m/>
    <m/>
    <m/>
    <m/>
    <m/>
    <m/>
    <m/>
  </r>
  <r>
    <x v="0"/>
    <x v="0"/>
    <x v="5"/>
    <x v="6"/>
    <n v="0"/>
    <n v="200000"/>
    <n v="0"/>
    <n v="0"/>
    <m/>
    <m/>
    <m/>
    <m/>
    <m/>
    <m/>
    <m/>
    <m/>
    <m/>
    <m/>
    <m/>
    <n v="0"/>
    <n v="0"/>
    <n v="0"/>
    <n v="11071"/>
    <n v="7.02"/>
    <n v="69.92"/>
    <m/>
    <m/>
    <m/>
    <m/>
    <m/>
    <m/>
    <m/>
    <m/>
    <m/>
    <m/>
  </r>
  <r>
    <x v="0"/>
    <x v="2"/>
    <x v="6"/>
    <x v="6"/>
    <n v="0"/>
    <n v="0"/>
    <n v="0"/>
    <n v="0"/>
    <m/>
    <m/>
    <m/>
    <m/>
    <m/>
    <m/>
    <m/>
    <m/>
    <m/>
    <m/>
    <m/>
    <n v="0"/>
    <n v="0"/>
    <n v="0"/>
    <n v="9684"/>
    <n v="6.5"/>
    <n v="65.94"/>
    <m/>
    <m/>
    <m/>
    <m/>
    <m/>
    <m/>
    <m/>
    <m/>
    <m/>
    <m/>
  </r>
  <r>
    <x v="0"/>
    <x v="2"/>
    <x v="7"/>
    <x v="6"/>
    <n v="0"/>
    <n v="0"/>
    <n v="0"/>
    <n v="0"/>
    <m/>
    <m/>
    <m/>
    <m/>
    <m/>
    <m/>
    <m/>
    <m/>
    <m/>
    <m/>
    <m/>
    <n v="0"/>
    <n v="0"/>
    <n v="0"/>
    <n v="6898"/>
    <n v="3.49"/>
    <n v="81.16"/>
    <m/>
    <m/>
    <m/>
    <m/>
    <m/>
    <m/>
    <m/>
    <m/>
    <m/>
    <m/>
  </r>
  <r>
    <x v="0"/>
    <x v="0"/>
    <x v="8"/>
    <x v="6"/>
    <n v="0"/>
    <n v="0"/>
    <n v="0"/>
    <n v="0"/>
    <m/>
    <m/>
    <m/>
    <m/>
    <m/>
    <m/>
    <m/>
    <m/>
    <m/>
    <m/>
    <m/>
    <n v="0"/>
    <n v="0"/>
    <n v="0"/>
    <n v="11308"/>
    <n v="4.58"/>
    <n v="71.83"/>
    <m/>
    <m/>
    <m/>
    <m/>
    <m/>
    <m/>
    <m/>
    <m/>
    <m/>
    <m/>
  </r>
  <r>
    <x v="0"/>
    <x v="2"/>
    <x v="9"/>
    <x v="6"/>
    <n v="0"/>
    <n v="0"/>
    <n v="0"/>
    <n v="0"/>
    <m/>
    <m/>
    <m/>
    <m/>
    <m/>
    <m/>
    <m/>
    <m/>
    <m/>
    <m/>
    <m/>
    <n v="0"/>
    <n v="0"/>
    <n v="0"/>
    <n v="11236"/>
    <n v="4.42"/>
    <n v="78.540000000000006"/>
    <m/>
    <m/>
    <m/>
    <m/>
    <m/>
    <m/>
    <m/>
    <m/>
    <m/>
    <m/>
  </r>
  <r>
    <x v="0"/>
    <x v="2"/>
    <x v="10"/>
    <x v="6"/>
    <n v="0"/>
    <n v="0"/>
    <n v="0"/>
    <n v="417358"/>
    <m/>
    <m/>
    <m/>
    <m/>
    <m/>
    <m/>
    <m/>
    <m/>
    <m/>
    <m/>
    <m/>
    <n v="0"/>
    <n v="0"/>
    <n v="0"/>
    <n v="10071"/>
    <n v="7.54"/>
    <n v="70.91"/>
    <m/>
    <m/>
    <m/>
    <m/>
    <m/>
    <m/>
    <m/>
    <m/>
    <m/>
    <m/>
  </r>
  <r>
    <x v="0"/>
    <x v="2"/>
    <x v="11"/>
    <x v="6"/>
    <n v="0"/>
    <n v="0"/>
    <n v="0"/>
    <n v="0"/>
    <m/>
    <m/>
    <m/>
    <m/>
    <m/>
    <m/>
    <m/>
    <m/>
    <m/>
    <m/>
    <m/>
    <n v="0"/>
    <n v="0"/>
    <n v="0"/>
    <n v="11648"/>
    <n v="2.94"/>
    <n v="82.18"/>
    <m/>
    <m/>
    <m/>
    <m/>
    <m/>
    <m/>
    <m/>
    <m/>
    <m/>
    <m/>
  </r>
  <r>
    <x v="0"/>
    <x v="2"/>
    <x v="12"/>
    <x v="6"/>
    <n v="0"/>
    <n v="0"/>
    <n v="0"/>
    <n v="0"/>
    <m/>
    <m/>
    <m/>
    <m/>
    <m/>
    <m/>
    <m/>
    <m/>
    <m/>
    <m/>
    <m/>
    <n v="0"/>
    <n v="0"/>
    <n v="0"/>
    <n v="12154"/>
    <n v="2.5"/>
    <n v="81.209999999999994"/>
    <m/>
    <m/>
    <m/>
    <m/>
    <m/>
    <m/>
    <m/>
    <m/>
    <m/>
    <m/>
  </r>
  <r>
    <x v="0"/>
    <x v="0"/>
    <x v="13"/>
    <x v="6"/>
    <n v="0"/>
    <n v="0"/>
    <n v="0"/>
    <n v="417358"/>
    <m/>
    <m/>
    <m/>
    <m/>
    <m/>
    <m/>
    <m/>
    <m/>
    <m/>
    <m/>
    <m/>
    <n v="0"/>
    <n v="0"/>
    <n v="0"/>
    <n v="10997"/>
    <n v="8.67"/>
    <n v="65.14"/>
    <m/>
    <m/>
    <m/>
    <m/>
    <m/>
    <m/>
    <m/>
    <m/>
    <m/>
    <m/>
  </r>
  <r>
    <x v="0"/>
    <x v="1"/>
    <x v="14"/>
    <x v="6"/>
    <n v="0"/>
    <n v="0"/>
    <n v="0"/>
    <n v="417358"/>
    <m/>
    <m/>
    <m/>
    <m/>
    <m/>
    <m/>
    <m/>
    <m/>
    <m/>
    <m/>
    <m/>
    <n v="0"/>
    <n v="0"/>
    <n v="0"/>
    <n v="14890"/>
    <n v="10.74"/>
    <n v="63.62"/>
    <m/>
    <m/>
    <m/>
    <m/>
    <m/>
    <m/>
    <m/>
    <m/>
    <m/>
    <m/>
  </r>
  <r>
    <x v="0"/>
    <x v="0"/>
    <x v="15"/>
    <x v="6"/>
    <n v="0"/>
    <n v="0"/>
    <n v="0"/>
    <n v="491010"/>
    <m/>
    <m/>
    <m/>
    <m/>
    <m/>
    <m/>
    <m/>
    <m/>
    <m/>
    <m/>
    <m/>
    <n v="0"/>
    <n v="0"/>
    <n v="0"/>
    <n v="12372"/>
    <n v="11.5"/>
    <n v="70.45"/>
    <m/>
    <m/>
    <m/>
    <m/>
    <m/>
    <m/>
    <m/>
    <m/>
    <m/>
    <m/>
  </r>
  <r>
    <x v="0"/>
    <x v="2"/>
    <x v="16"/>
    <x v="6"/>
    <n v="0"/>
    <n v="252500"/>
    <n v="0"/>
    <n v="417358"/>
    <m/>
    <m/>
    <m/>
    <m/>
    <m/>
    <m/>
    <m/>
    <m/>
    <m/>
    <m/>
    <m/>
    <n v="0"/>
    <n v="0"/>
    <n v="0"/>
    <n v="11473"/>
    <n v="8"/>
    <n v="70.38"/>
    <m/>
    <m/>
    <m/>
    <m/>
    <m/>
    <m/>
    <m/>
    <m/>
    <m/>
    <m/>
  </r>
  <r>
    <x v="0"/>
    <x v="0"/>
    <x v="17"/>
    <x v="6"/>
    <n v="0"/>
    <n v="0"/>
    <n v="0"/>
    <n v="417358"/>
    <m/>
    <m/>
    <m/>
    <m/>
    <m/>
    <m/>
    <m/>
    <m/>
    <m/>
    <m/>
    <m/>
    <n v="0"/>
    <n v="0"/>
    <n v="0"/>
    <n v="11132"/>
    <n v="6.97"/>
    <n v="65.84"/>
    <m/>
    <m/>
    <m/>
    <m/>
    <m/>
    <m/>
    <m/>
    <m/>
    <m/>
    <m/>
  </r>
  <r>
    <x v="0"/>
    <x v="1"/>
    <x v="18"/>
    <x v="6"/>
    <n v="0"/>
    <n v="0"/>
    <n v="0"/>
    <n v="417358"/>
    <m/>
    <m/>
    <m/>
    <m/>
    <m/>
    <m/>
    <m/>
    <m/>
    <m/>
    <m/>
    <m/>
    <n v="0"/>
    <n v="0"/>
    <n v="0"/>
    <n v="12876"/>
    <n v="9.98"/>
    <n v="69.27"/>
    <m/>
    <m/>
    <m/>
    <m/>
    <m/>
    <m/>
    <m/>
    <m/>
    <m/>
    <m/>
  </r>
  <r>
    <x v="0"/>
    <x v="2"/>
    <x v="19"/>
    <x v="6"/>
    <n v="0"/>
    <n v="0"/>
    <n v="0"/>
    <n v="417358"/>
    <m/>
    <m/>
    <m/>
    <m/>
    <m/>
    <m/>
    <m/>
    <m/>
    <m/>
    <m/>
    <m/>
    <n v="0"/>
    <n v="0"/>
    <n v="0"/>
    <n v="10856"/>
    <n v="7.45"/>
    <n v="73.239999999999995"/>
    <m/>
    <m/>
    <m/>
    <m/>
    <m/>
    <m/>
    <m/>
    <m/>
    <m/>
    <m/>
  </r>
  <r>
    <x v="0"/>
    <x v="0"/>
    <x v="20"/>
    <x v="6"/>
    <n v="0"/>
    <n v="0"/>
    <n v="0"/>
    <n v="0"/>
    <m/>
    <m/>
    <m/>
    <m/>
    <m/>
    <m/>
    <m/>
    <m/>
    <m/>
    <m/>
    <m/>
    <n v="0"/>
    <n v="0"/>
    <n v="0"/>
    <n v="8170"/>
    <n v="1.93"/>
    <n v="88.95"/>
    <m/>
    <m/>
    <m/>
    <m/>
    <m/>
    <m/>
    <m/>
    <m/>
    <m/>
    <m/>
  </r>
  <r>
    <x v="0"/>
    <x v="2"/>
    <x v="21"/>
    <x v="6"/>
    <n v="0"/>
    <n v="0"/>
    <n v="0"/>
    <n v="417358"/>
    <m/>
    <m/>
    <m/>
    <m/>
    <m/>
    <m/>
    <m/>
    <m/>
    <m/>
    <m/>
    <m/>
    <n v="0"/>
    <n v="0"/>
    <n v="0"/>
    <n v="6974"/>
    <n v="4.1500000000000004"/>
    <n v="77.14"/>
    <m/>
    <m/>
    <m/>
    <m/>
    <m/>
    <m/>
    <m/>
    <m/>
    <m/>
    <m/>
  </r>
  <r>
    <x v="0"/>
    <x v="2"/>
    <x v="22"/>
    <x v="6"/>
    <n v="0"/>
    <n v="0"/>
    <n v="0"/>
    <n v="0"/>
    <m/>
    <m/>
    <m/>
    <m/>
    <m/>
    <m/>
    <m/>
    <m/>
    <m/>
    <m/>
    <m/>
    <n v="0"/>
    <n v="0"/>
    <n v="0"/>
    <n v="7850"/>
    <n v="0.84"/>
    <n v="87.13"/>
    <m/>
    <m/>
    <m/>
    <m/>
    <m/>
    <m/>
    <m/>
    <m/>
    <m/>
    <m/>
  </r>
  <r>
    <x v="0"/>
    <x v="1"/>
    <x v="23"/>
    <x v="6"/>
    <n v="0"/>
    <n v="0"/>
    <n v="0"/>
    <n v="417358"/>
    <m/>
    <m/>
    <m/>
    <m/>
    <m/>
    <m/>
    <m/>
    <m/>
    <m/>
    <m/>
    <m/>
    <n v="0"/>
    <n v="0"/>
    <n v="0"/>
    <n v="10950"/>
    <n v="5.54"/>
    <n v="69.819999999999993"/>
    <m/>
    <m/>
    <m/>
    <m/>
    <m/>
    <m/>
    <m/>
    <m/>
    <m/>
    <m/>
  </r>
  <r>
    <x v="0"/>
    <x v="2"/>
    <x v="24"/>
    <x v="6"/>
    <n v="0"/>
    <n v="0"/>
    <n v="0"/>
    <n v="417358"/>
    <m/>
    <m/>
    <m/>
    <m/>
    <m/>
    <m/>
    <m/>
    <m/>
    <m/>
    <m/>
    <m/>
    <n v="0"/>
    <n v="0"/>
    <n v="0"/>
    <n v="8422"/>
    <n v="1.2"/>
    <n v="52.17"/>
    <m/>
    <m/>
    <m/>
    <m/>
    <m/>
    <m/>
    <m/>
    <m/>
    <m/>
    <m/>
  </r>
  <r>
    <x v="0"/>
    <x v="0"/>
    <x v="25"/>
    <x v="6"/>
    <n v="0"/>
    <n v="0"/>
    <n v="0"/>
    <n v="417358"/>
    <m/>
    <m/>
    <m/>
    <m/>
    <m/>
    <m/>
    <m/>
    <m/>
    <m/>
    <m/>
    <m/>
    <n v="0"/>
    <n v="0"/>
    <n v="0"/>
    <n v="10410"/>
    <n v="6.48"/>
    <n v="69.099999999999994"/>
    <m/>
    <m/>
    <m/>
    <m/>
    <m/>
    <m/>
    <m/>
    <m/>
    <m/>
    <m/>
  </r>
  <r>
    <x v="0"/>
    <x v="2"/>
    <x v="26"/>
    <x v="6"/>
    <n v="0"/>
    <n v="0"/>
    <n v="0"/>
    <n v="0"/>
    <m/>
    <m/>
    <m/>
    <m/>
    <m/>
    <m/>
    <m/>
    <m/>
    <m/>
    <m/>
    <m/>
    <n v="0"/>
    <n v="0"/>
    <n v="0"/>
    <n v="8807"/>
    <n v="4.1100000000000003"/>
    <n v="76.930000000000007"/>
    <m/>
    <m/>
    <m/>
    <m/>
    <m/>
    <m/>
    <m/>
    <m/>
    <m/>
    <m/>
  </r>
  <r>
    <x v="0"/>
    <x v="2"/>
    <x v="27"/>
    <x v="6"/>
    <n v="0"/>
    <n v="1000000"/>
    <n v="0"/>
    <n v="0"/>
    <m/>
    <m/>
    <m/>
    <m/>
    <m/>
    <m/>
    <m/>
    <m/>
    <m/>
    <m/>
    <m/>
    <n v="0"/>
    <n v="0"/>
    <n v="0"/>
    <n v="9987"/>
    <n v="3.11"/>
    <n v="66.040000000000006"/>
    <m/>
    <m/>
    <m/>
    <m/>
    <m/>
    <m/>
    <m/>
    <m/>
    <m/>
    <m/>
  </r>
  <r>
    <x v="0"/>
    <x v="2"/>
    <x v="28"/>
    <x v="6"/>
    <n v="0"/>
    <n v="0"/>
    <n v="0"/>
    <n v="0"/>
    <m/>
    <m/>
    <m/>
    <m/>
    <m/>
    <m/>
    <m/>
    <m/>
    <m/>
    <m/>
    <m/>
    <n v="0"/>
    <n v="0"/>
    <n v="0"/>
    <n v="11495"/>
    <n v="4.9000000000000004"/>
    <n v="60.94"/>
    <m/>
    <m/>
    <m/>
    <m/>
    <m/>
    <m/>
    <m/>
    <m/>
    <m/>
    <m/>
  </r>
  <r>
    <x v="0"/>
    <x v="2"/>
    <x v="29"/>
    <x v="6"/>
    <n v="0"/>
    <n v="0"/>
    <n v="0"/>
    <n v="0"/>
    <m/>
    <m/>
    <m/>
    <m/>
    <m/>
    <m/>
    <m/>
    <m/>
    <m/>
    <m/>
    <m/>
    <n v="0"/>
    <n v="0"/>
    <n v="0"/>
    <n v="11779"/>
    <n v="6.82"/>
    <n v="68.08"/>
    <m/>
    <m/>
    <m/>
    <m/>
    <m/>
    <m/>
    <m/>
    <m/>
    <m/>
    <m/>
  </r>
  <r>
    <x v="0"/>
    <x v="2"/>
    <x v="30"/>
    <x v="6"/>
    <n v="0"/>
    <n v="0"/>
    <n v="0"/>
    <n v="0"/>
    <m/>
    <m/>
    <m/>
    <m/>
    <m/>
    <m/>
    <m/>
    <m/>
    <m/>
    <m/>
    <m/>
    <n v="0"/>
    <n v="0"/>
    <n v="0"/>
    <n v="6064"/>
    <n v="4.54"/>
    <n v="73.709999999999994"/>
    <m/>
    <m/>
    <m/>
    <m/>
    <m/>
    <m/>
    <m/>
    <m/>
    <m/>
    <m/>
  </r>
  <r>
    <x v="0"/>
    <x v="2"/>
    <x v="31"/>
    <x v="6"/>
    <n v="0"/>
    <n v="0"/>
    <n v="0"/>
    <n v="0"/>
    <m/>
    <m/>
    <m/>
    <m/>
    <m/>
    <m/>
    <m/>
    <m/>
    <m/>
    <m/>
    <m/>
    <n v="0"/>
    <n v="0"/>
    <n v="0"/>
    <n v="5830"/>
    <n v="1.71"/>
    <n v="51.83"/>
    <m/>
    <m/>
    <m/>
    <m/>
    <m/>
    <m/>
    <m/>
    <m/>
    <m/>
    <m/>
  </r>
  <r>
    <x v="0"/>
    <x v="2"/>
    <x v="32"/>
    <x v="6"/>
    <n v="0"/>
    <n v="0"/>
    <n v="0"/>
    <n v="417358"/>
    <m/>
    <m/>
    <m/>
    <m/>
    <m/>
    <m/>
    <m/>
    <m/>
    <m/>
    <m/>
    <m/>
    <n v="0"/>
    <n v="0"/>
    <n v="0"/>
    <n v="7980"/>
    <n v="5.94"/>
    <n v="62.82"/>
    <m/>
    <m/>
    <m/>
    <m/>
    <m/>
    <m/>
    <m/>
    <m/>
    <m/>
    <m/>
  </r>
  <r>
    <x v="0"/>
    <x v="0"/>
    <x v="0"/>
    <x v="7"/>
    <n v="0"/>
    <n v="1025272"/>
    <n v="0"/>
    <n v="0"/>
    <m/>
    <m/>
    <m/>
    <m/>
    <m/>
    <m/>
    <m/>
    <m/>
    <m/>
    <m/>
    <m/>
    <m/>
    <m/>
    <m/>
    <m/>
    <m/>
    <m/>
    <m/>
    <m/>
    <m/>
    <m/>
    <m/>
    <m/>
    <m/>
    <m/>
    <m/>
    <m/>
  </r>
  <r>
    <x v="0"/>
    <x v="0"/>
    <x v="1"/>
    <x v="7"/>
    <n v="0"/>
    <n v="0"/>
    <n v="0"/>
    <n v="0"/>
    <m/>
    <m/>
    <m/>
    <m/>
    <m/>
    <m/>
    <m/>
    <m/>
    <m/>
    <m/>
    <m/>
    <m/>
    <m/>
    <m/>
    <m/>
    <m/>
    <m/>
    <m/>
    <m/>
    <m/>
    <m/>
    <m/>
    <m/>
    <m/>
    <m/>
    <m/>
    <m/>
  </r>
  <r>
    <x v="0"/>
    <x v="1"/>
    <x v="2"/>
    <x v="7"/>
    <n v="0"/>
    <n v="300000"/>
    <n v="0"/>
    <n v="0"/>
    <m/>
    <m/>
    <m/>
    <m/>
    <m/>
    <m/>
    <m/>
    <m/>
    <m/>
    <m/>
    <m/>
    <m/>
    <m/>
    <m/>
    <m/>
    <m/>
    <m/>
    <m/>
    <m/>
    <m/>
    <m/>
    <m/>
    <m/>
    <m/>
    <m/>
    <m/>
    <m/>
  </r>
  <r>
    <x v="0"/>
    <x v="0"/>
    <x v="3"/>
    <x v="7"/>
    <n v="0"/>
    <n v="0"/>
    <n v="0"/>
    <n v="0"/>
    <m/>
    <m/>
    <m/>
    <m/>
    <m/>
    <m/>
    <m/>
    <m/>
    <m/>
    <m/>
    <m/>
    <m/>
    <m/>
    <m/>
    <m/>
    <m/>
    <m/>
    <m/>
    <m/>
    <m/>
    <m/>
    <m/>
    <m/>
    <m/>
    <m/>
    <m/>
    <m/>
  </r>
  <r>
    <x v="0"/>
    <x v="2"/>
    <x v="4"/>
    <x v="7"/>
    <n v="0"/>
    <n v="760949"/>
    <n v="0"/>
    <n v="0"/>
    <m/>
    <m/>
    <m/>
    <m/>
    <m/>
    <m/>
    <m/>
    <m/>
    <m/>
    <m/>
    <m/>
    <m/>
    <m/>
    <m/>
    <m/>
    <m/>
    <m/>
    <m/>
    <m/>
    <m/>
    <m/>
    <m/>
    <m/>
    <m/>
    <m/>
    <m/>
    <m/>
  </r>
  <r>
    <x v="0"/>
    <x v="0"/>
    <x v="5"/>
    <x v="7"/>
    <n v="0"/>
    <n v="540000"/>
    <n v="0"/>
    <n v="0"/>
    <m/>
    <m/>
    <m/>
    <m/>
    <m/>
    <m/>
    <m/>
    <m/>
    <m/>
    <m/>
    <m/>
    <m/>
    <m/>
    <m/>
    <m/>
    <m/>
    <m/>
    <m/>
    <m/>
    <m/>
    <m/>
    <m/>
    <m/>
    <m/>
    <m/>
    <m/>
    <m/>
  </r>
  <r>
    <x v="0"/>
    <x v="2"/>
    <x v="6"/>
    <x v="7"/>
    <n v="0"/>
    <n v="537000"/>
    <n v="0"/>
    <n v="0"/>
    <m/>
    <m/>
    <m/>
    <m/>
    <m/>
    <m/>
    <m/>
    <m/>
    <m/>
    <m/>
    <m/>
    <m/>
    <m/>
    <m/>
    <m/>
    <m/>
    <m/>
    <m/>
    <m/>
    <m/>
    <m/>
    <m/>
    <m/>
    <m/>
    <m/>
    <m/>
    <m/>
  </r>
  <r>
    <x v="0"/>
    <x v="2"/>
    <x v="7"/>
    <x v="7"/>
    <n v="0"/>
    <n v="614983"/>
    <n v="0"/>
    <n v="0"/>
    <m/>
    <m/>
    <m/>
    <m/>
    <m/>
    <m/>
    <m/>
    <m/>
    <m/>
    <m/>
    <m/>
    <m/>
    <m/>
    <m/>
    <m/>
    <m/>
    <m/>
    <m/>
    <m/>
    <m/>
    <m/>
    <m/>
    <m/>
    <m/>
    <m/>
    <m/>
    <m/>
  </r>
  <r>
    <x v="0"/>
    <x v="0"/>
    <x v="8"/>
    <x v="7"/>
    <n v="0"/>
    <n v="0"/>
    <n v="0"/>
    <n v="0"/>
    <m/>
    <m/>
    <m/>
    <m/>
    <m/>
    <m/>
    <m/>
    <m/>
    <m/>
    <m/>
    <m/>
    <m/>
    <m/>
    <m/>
    <m/>
    <m/>
    <m/>
    <m/>
    <m/>
    <m/>
    <m/>
    <m/>
    <m/>
    <m/>
    <m/>
    <m/>
    <m/>
  </r>
  <r>
    <x v="0"/>
    <x v="2"/>
    <x v="9"/>
    <x v="7"/>
    <n v="0"/>
    <n v="260807"/>
    <n v="0"/>
    <n v="0"/>
    <m/>
    <m/>
    <m/>
    <m/>
    <m/>
    <m/>
    <m/>
    <m/>
    <m/>
    <m/>
    <m/>
    <m/>
    <m/>
    <m/>
    <m/>
    <m/>
    <m/>
    <m/>
    <m/>
    <m/>
    <m/>
    <m/>
    <m/>
    <m/>
    <m/>
    <m/>
    <m/>
  </r>
  <r>
    <x v="0"/>
    <x v="2"/>
    <x v="10"/>
    <x v="7"/>
    <n v="0"/>
    <n v="689981"/>
    <n v="0"/>
    <n v="0"/>
    <m/>
    <m/>
    <m/>
    <m/>
    <m/>
    <m/>
    <m/>
    <m/>
    <m/>
    <m/>
    <m/>
    <m/>
    <m/>
    <m/>
    <m/>
    <m/>
    <m/>
    <m/>
    <m/>
    <m/>
    <m/>
    <m/>
    <m/>
    <m/>
    <m/>
    <m/>
    <m/>
  </r>
  <r>
    <x v="0"/>
    <x v="2"/>
    <x v="11"/>
    <x v="7"/>
    <n v="0"/>
    <n v="652995"/>
    <n v="0"/>
    <n v="0"/>
    <m/>
    <m/>
    <m/>
    <m/>
    <m/>
    <m/>
    <m/>
    <m/>
    <m/>
    <m/>
    <m/>
    <m/>
    <m/>
    <m/>
    <m/>
    <m/>
    <m/>
    <m/>
    <m/>
    <m/>
    <m/>
    <m/>
    <m/>
    <m/>
    <m/>
    <m/>
    <m/>
  </r>
  <r>
    <x v="0"/>
    <x v="2"/>
    <x v="12"/>
    <x v="7"/>
    <n v="0"/>
    <n v="878976"/>
    <n v="0"/>
    <n v="0"/>
    <m/>
    <m/>
    <m/>
    <m/>
    <m/>
    <m/>
    <m/>
    <m/>
    <m/>
    <m/>
    <m/>
    <m/>
    <m/>
    <m/>
    <m/>
    <m/>
    <m/>
    <m/>
    <m/>
    <m/>
    <m/>
    <m/>
    <m/>
    <m/>
    <m/>
    <m/>
    <m/>
  </r>
  <r>
    <x v="0"/>
    <x v="0"/>
    <x v="13"/>
    <x v="7"/>
    <n v="0"/>
    <n v="618783"/>
    <n v="0"/>
    <n v="0"/>
    <m/>
    <m/>
    <m/>
    <m/>
    <m/>
    <m/>
    <m/>
    <m/>
    <m/>
    <m/>
    <m/>
    <m/>
    <m/>
    <m/>
    <m/>
    <m/>
    <m/>
    <m/>
    <m/>
    <m/>
    <m/>
    <m/>
    <m/>
    <m/>
    <m/>
    <m/>
    <m/>
  </r>
  <r>
    <x v="0"/>
    <x v="1"/>
    <x v="14"/>
    <x v="7"/>
    <n v="0"/>
    <n v="0"/>
    <n v="0"/>
    <n v="0"/>
    <m/>
    <m/>
    <m/>
    <m/>
    <m/>
    <m/>
    <m/>
    <m/>
    <m/>
    <m/>
    <m/>
    <m/>
    <m/>
    <m/>
    <m/>
    <m/>
    <m/>
    <m/>
    <m/>
    <m/>
    <m/>
    <m/>
    <m/>
    <m/>
    <m/>
    <m/>
    <m/>
  </r>
  <r>
    <x v="0"/>
    <x v="0"/>
    <x v="15"/>
    <x v="7"/>
    <n v="0"/>
    <n v="0"/>
    <n v="0"/>
    <n v="0"/>
    <m/>
    <m/>
    <m/>
    <m/>
    <m/>
    <m/>
    <m/>
    <m/>
    <m/>
    <m/>
    <m/>
    <m/>
    <m/>
    <m/>
    <m/>
    <m/>
    <m/>
    <m/>
    <m/>
    <m/>
    <m/>
    <m/>
    <m/>
    <m/>
    <m/>
    <m/>
    <m/>
  </r>
  <r>
    <x v="0"/>
    <x v="2"/>
    <x v="16"/>
    <x v="7"/>
    <n v="0"/>
    <n v="0"/>
    <n v="0"/>
    <n v="0"/>
    <m/>
    <m/>
    <m/>
    <m/>
    <m/>
    <m/>
    <m/>
    <m/>
    <m/>
    <m/>
    <m/>
    <m/>
    <m/>
    <m/>
    <m/>
    <m/>
    <m/>
    <m/>
    <m/>
    <m/>
    <m/>
    <m/>
    <m/>
    <m/>
    <m/>
    <m/>
    <m/>
  </r>
  <r>
    <x v="0"/>
    <x v="0"/>
    <x v="17"/>
    <x v="7"/>
    <n v="0"/>
    <n v="388000"/>
    <n v="0"/>
    <n v="0"/>
    <m/>
    <m/>
    <m/>
    <m/>
    <m/>
    <m/>
    <m/>
    <m/>
    <m/>
    <m/>
    <m/>
    <m/>
    <m/>
    <m/>
    <m/>
    <m/>
    <m/>
    <m/>
    <m/>
    <m/>
    <m/>
    <m/>
    <m/>
    <m/>
    <m/>
    <m/>
    <m/>
  </r>
  <r>
    <x v="0"/>
    <x v="1"/>
    <x v="18"/>
    <x v="7"/>
    <n v="0"/>
    <n v="0"/>
    <n v="0"/>
    <n v="0"/>
    <m/>
    <m/>
    <m/>
    <m/>
    <m/>
    <m/>
    <m/>
    <m/>
    <m/>
    <m/>
    <m/>
    <m/>
    <m/>
    <m/>
    <m/>
    <m/>
    <m/>
    <m/>
    <m/>
    <m/>
    <m/>
    <m/>
    <m/>
    <m/>
    <m/>
    <m/>
    <m/>
  </r>
  <r>
    <x v="0"/>
    <x v="2"/>
    <x v="19"/>
    <x v="7"/>
    <n v="0"/>
    <n v="0"/>
    <n v="0"/>
    <n v="0"/>
    <m/>
    <m/>
    <m/>
    <m/>
    <m/>
    <m/>
    <m/>
    <m/>
    <m/>
    <m/>
    <m/>
    <m/>
    <m/>
    <m/>
    <m/>
    <m/>
    <m/>
    <m/>
    <m/>
    <m/>
    <m/>
    <m/>
    <m/>
    <m/>
    <m/>
    <m/>
    <m/>
  </r>
  <r>
    <x v="0"/>
    <x v="0"/>
    <x v="20"/>
    <x v="7"/>
    <n v="0"/>
    <n v="0"/>
    <n v="0"/>
    <n v="0"/>
    <m/>
    <m/>
    <m/>
    <m/>
    <m/>
    <m/>
    <m/>
    <m/>
    <m/>
    <m/>
    <m/>
    <m/>
    <m/>
    <m/>
    <m/>
    <m/>
    <m/>
    <m/>
    <m/>
    <m/>
    <m/>
    <m/>
    <m/>
    <m/>
    <m/>
    <m/>
    <m/>
  </r>
  <r>
    <x v="0"/>
    <x v="2"/>
    <x v="21"/>
    <x v="7"/>
    <n v="0"/>
    <n v="1520234"/>
    <n v="0"/>
    <n v="0"/>
    <m/>
    <m/>
    <m/>
    <m/>
    <m/>
    <m/>
    <m/>
    <m/>
    <m/>
    <m/>
    <m/>
    <m/>
    <m/>
    <m/>
    <m/>
    <m/>
    <m/>
    <m/>
    <m/>
    <m/>
    <m/>
    <m/>
    <m/>
    <m/>
    <m/>
    <m/>
    <m/>
  </r>
  <r>
    <x v="0"/>
    <x v="2"/>
    <x v="22"/>
    <x v="7"/>
    <n v="0"/>
    <n v="0"/>
    <n v="0"/>
    <n v="0"/>
    <m/>
    <m/>
    <m/>
    <m/>
    <m/>
    <m/>
    <m/>
    <m/>
    <m/>
    <m/>
    <m/>
    <m/>
    <m/>
    <m/>
    <m/>
    <m/>
    <m/>
    <m/>
    <m/>
    <m/>
    <m/>
    <m/>
    <m/>
    <m/>
    <m/>
    <m/>
    <m/>
  </r>
  <r>
    <x v="0"/>
    <x v="1"/>
    <x v="23"/>
    <x v="7"/>
    <n v="0"/>
    <n v="1505829"/>
    <n v="0"/>
    <n v="0"/>
    <m/>
    <m/>
    <m/>
    <m/>
    <m/>
    <m/>
    <m/>
    <m/>
    <m/>
    <m/>
    <m/>
    <m/>
    <m/>
    <m/>
    <m/>
    <m/>
    <m/>
    <m/>
    <m/>
    <m/>
    <m/>
    <m/>
    <m/>
    <m/>
    <m/>
    <m/>
    <m/>
  </r>
  <r>
    <x v="0"/>
    <x v="2"/>
    <x v="24"/>
    <x v="7"/>
    <n v="0"/>
    <n v="327808"/>
    <n v="0"/>
    <n v="0"/>
    <m/>
    <m/>
    <m/>
    <m/>
    <m/>
    <m/>
    <m/>
    <m/>
    <m/>
    <m/>
    <m/>
    <m/>
    <m/>
    <m/>
    <m/>
    <m/>
    <m/>
    <m/>
    <m/>
    <m/>
    <m/>
    <m/>
    <m/>
    <m/>
    <m/>
    <m/>
    <m/>
  </r>
  <r>
    <x v="0"/>
    <x v="0"/>
    <x v="25"/>
    <x v="7"/>
    <n v="0"/>
    <n v="1603956"/>
    <n v="0"/>
    <n v="0"/>
    <m/>
    <m/>
    <m/>
    <m/>
    <m/>
    <m/>
    <m/>
    <m/>
    <m/>
    <m/>
    <m/>
    <m/>
    <m/>
    <m/>
    <m/>
    <m/>
    <m/>
    <m/>
    <m/>
    <m/>
    <m/>
    <m/>
    <m/>
    <m/>
    <m/>
    <m/>
    <m/>
  </r>
  <r>
    <x v="0"/>
    <x v="2"/>
    <x v="26"/>
    <x v="7"/>
    <n v="0"/>
    <n v="109997"/>
    <n v="0"/>
    <n v="0"/>
    <m/>
    <m/>
    <m/>
    <m/>
    <m/>
    <m/>
    <m/>
    <m/>
    <m/>
    <m/>
    <m/>
    <m/>
    <m/>
    <m/>
    <m/>
    <m/>
    <m/>
    <m/>
    <m/>
    <m/>
    <m/>
    <m/>
    <m/>
    <m/>
    <m/>
    <m/>
    <m/>
  </r>
  <r>
    <x v="0"/>
    <x v="2"/>
    <x v="27"/>
    <x v="7"/>
    <n v="0"/>
    <n v="0"/>
    <n v="0"/>
    <n v="0"/>
    <m/>
    <m/>
    <m/>
    <m/>
    <m/>
    <m/>
    <m/>
    <m/>
    <m/>
    <m/>
    <m/>
    <m/>
    <m/>
    <m/>
    <m/>
    <m/>
    <m/>
    <m/>
    <m/>
    <m/>
    <m/>
    <m/>
    <m/>
    <m/>
    <m/>
    <m/>
    <m/>
  </r>
  <r>
    <x v="0"/>
    <x v="2"/>
    <x v="28"/>
    <x v="7"/>
    <n v="0"/>
    <n v="755247"/>
    <n v="0"/>
    <n v="0"/>
    <m/>
    <m/>
    <m/>
    <m/>
    <m/>
    <m/>
    <m/>
    <m/>
    <m/>
    <m/>
    <m/>
    <m/>
    <m/>
    <m/>
    <m/>
    <m/>
    <m/>
    <m/>
    <m/>
    <m/>
    <m/>
    <m/>
    <m/>
    <m/>
    <m/>
    <m/>
    <m/>
  </r>
  <r>
    <x v="0"/>
    <x v="2"/>
    <x v="29"/>
    <x v="7"/>
    <n v="0"/>
    <n v="0"/>
    <n v="0"/>
    <n v="0"/>
    <m/>
    <m/>
    <m/>
    <m/>
    <m/>
    <m/>
    <m/>
    <m/>
    <m/>
    <m/>
    <m/>
    <m/>
    <m/>
    <m/>
    <m/>
    <m/>
    <m/>
    <m/>
    <m/>
    <m/>
    <m/>
    <m/>
    <m/>
    <m/>
    <m/>
    <m/>
    <m/>
  </r>
  <r>
    <x v="0"/>
    <x v="2"/>
    <x v="30"/>
    <x v="7"/>
    <n v="0"/>
    <n v="1653332"/>
    <n v="0"/>
    <n v="0"/>
    <m/>
    <m/>
    <m/>
    <m/>
    <m/>
    <m/>
    <m/>
    <m/>
    <m/>
    <m/>
    <m/>
    <m/>
    <m/>
    <m/>
    <m/>
    <m/>
    <m/>
    <m/>
    <m/>
    <m/>
    <m/>
    <m/>
    <m/>
    <m/>
    <m/>
    <m/>
    <m/>
  </r>
  <r>
    <x v="0"/>
    <x v="2"/>
    <x v="31"/>
    <x v="7"/>
    <n v="0"/>
    <n v="723273"/>
    <n v="0"/>
    <n v="0"/>
    <m/>
    <m/>
    <m/>
    <m/>
    <m/>
    <m/>
    <m/>
    <m/>
    <m/>
    <m/>
    <m/>
    <m/>
    <m/>
    <m/>
    <m/>
    <m/>
    <m/>
    <m/>
    <m/>
    <m/>
    <m/>
    <m/>
    <m/>
    <m/>
    <m/>
    <m/>
    <m/>
  </r>
  <r>
    <x v="0"/>
    <x v="2"/>
    <x v="32"/>
    <x v="7"/>
    <n v="0"/>
    <n v="1618550"/>
    <n v="0"/>
    <n v="0"/>
    <m/>
    <m/>
    <m/>
    <m/>
    <m/>
    <m/>
    <m/>
    <m/>
    <m/>
    <m/>
    <m/>
    <m/>
    <m/>
    <m/>
    <m/>
    <m/>
    <m/>
    <m/>
    <m/>
    <m/>
    <m/>
    <m/>
    <m/>
    <m/>
    <m/>
    <m/>
    <m/>
  </r>
  <r>
    <x v="0"/>
    <x v="0"/>
    <x v="0"/>
    <x v="8"/>
    <n v="0"/>
    <n v="0"/>
    <n v="0"/>
    <n v="0"/>
    <m/>
    <m/>
    <m/>
    <m/>
    <m/>
    <m/>
    <m/>
    <m/>
    <m/>
    <m/>
    <m/>
    <m/>
    <m/>
    <m/>
    <m/>
    <m/>
    <m/>
    <m/>
    <m/>
    <m/>
    <m/>
    <m/>
    <m/>
    <m/>
    <m/>
    <m/>
    <m/>
  </r>
  <r>
    <x v="0"/>
    <x v="0"/>
    <x v="1"/>
    <x v="8"/>
    <n v="0"/>
    <n v="0"/>
    <n v="0"/>
    <n v="344050"/>
    <m/>
    <m/>
    <m/>
    <m/>
    <m/>
    <m/>
    <m/>
    <m/>
    <m/>
    <m/>
    <m/>
    <m/>
    <m/>
    <m/>
    <m/>
    <m/>
    <m/>
    <m/>
    <m/>
    <m/>
    <m/>
    <m/>
    <m/>
    <m/>
    <m/>
    <m/>
    <m/>
  </r>
  <r>
    <x v="0"/>
    <x v="1"/>
    <x v="2"/>
    <x v="8"/>
    <n v="0"/>
    <n v="2779663"/>
    <n v="0"/>
    <n v="355870"/>
    <m/>
    <m/>
    <m/>
    <m/>
    <m/>
    <m/>
    <m/>
    <m/>
    <m/>
    <m/>
    <m/>
    <m/>
    <m/>
    <m/>
    <m/>
    <m/>
    <m/>
    <m/>
    <m/>
    <m/>
    <m/>
    <m/>
    <m/>
    <m/>
    <m/>
    <m/>
    <m/>
  </r>
  <r>
    <x v="0"/>
    <x v="0"/>
    <x v="3"/>
    <x v="8"/>
    <n v="0"/>
    <n v="0"/>
    <n v="0"/>
    <n v="344050"/>
    <m/>
    <m/>
    <m/>
    <m/>
    <m/>
    <m/>
    <m/>
    <m/>
    <m/>
    <m/>
    <m/>
    <m/>
    <m/>
    <m/>
    <m/>
    <m/>
    <m/>
    <m/>
    <m/>
    <m/>
    <m/>
    <m/>
    <m/>
    <m/>
    <m/>
    <m/>
    <m/>
  </r>
  <r>
    <x v="0"/>
    <x v="2"/>
    <x v="4"/>
    <x v="8"/>
    <n v="0"/>
    <n v="0"/>
    <n v="0"/>
    <n v="0"/>
    <m/>
    <m/>
    <m/>
    <m/>
    <m/>
    <m/>
    <m/>
    <m/>
    <m/>
    <m/>
    <m/>
    <m/>
    <m/>
    <m/>
    <m/>
    <m/>
    <m/>
    <m/>
    <m/>
    <m/>
    <m/>
    <m/>
    <m/>
    <m/>
    <m/>
    <m/>
    <m/>
  </r>
  <r>
    <x v="0"/>
    <x v="0"/>
    <x v="5"/>
    <x v="8"/>
    <n v="0"/>
    <n v="0"/>
    <n v="0"/>
    <n v="664050"/>
    <m/>
    <m/>
    <m/>
    <m/>
    <m/>
    <m/>
    <m/>
    <m/>
    <m/>
    <m/>
    <m/>
    <m/>
    <m/>
    <m/>
    <m/>
    <m/>
    <m/>
    <m/>
    <m/>
    <m/>
    <m/>
    <m/>
    <m/>
    <m/>
    <m/>
    <m/>
    <m/>
  </r>
  <r>
    <x v="0"/>
    <x v="2"/>
    <x v="6"/>
    <x v="8"/>
    <n v="0"/>
    <n v="0"/>
    <n v="0"/>
    <n v="0"/>
    <m/>
    <m/>
    <m/>
    <m/>
    <m/>
    <m/>
    <m/>
    <m/>
    <m/>
    <m/>
    <m/>
    <m/>
    <m/>
    <m/>
    <m/>
    <m/>
    <m/>
    <m/>
    <m/>
    <m/>
    <m/>
    <m/>
    <m/>
    <m/>
    <m/>
    <m/>
    <m/>
  </r>
  <r>
    <x v="0"/>
    <x v="2"/>
    <x v="7"/>
    <x v="8"/>
    <n v="0"/>
    <n v="0"/>
    <n v="0"/>
    <n v="575870"/>
    <m/>
    <m/>
    <m/>
    <m/>
    <m/>
    <m/>
    <m/>
    <m/>
    <m/>
    <m/>
    <m/>
    <m/>
    <m/>
    <m/>
    <m/>
    <m/>
    <m/>
    <m/>
    <m/>
    <m/>
    <m/>
    <m/>
    <m/>
    <m/>
    <m/>
    <m/>
    <m/>
  </r>
  <r>
    <x v="0"/>
    <x v="0"/>
    <x v="8"/>
    <x v="8"/>
    <n v="0"/>
    <n v="0"/>
    <n v="0"/>
    <n v="344050"/>
    <m/>
    <m/>
    <m/>
    <m/>
    <m/>
    <m/>
    <m/>
    <m/>
    <m/>
    <m/>
    <m/>
    <m/>
    <m/>
    <m/>
    <m/>
    <m/>
    <m/>
    <m/>
    <m/>
    <m/>
    <m/>
    <m/>
    <m/>
    <m/>
    <m/>
    <m/>
    <m/>
  </r>
  <r>
    <x v="0"/>
    <x v="2"/>
    <x v="9"/>
    <x v="8"/>
    <n v="0"/>
    <n v="0"/>
    <n v="0"/>
    <n v="344050"/>
    <m/>
    <m/>
    <m/>
    <m/>
    <m/>
    <m/>
    <m/>
    <m/>
    <m/>
    <m/>
    <m/>
    <m/>
    <m/>
    <m/>
    <m/>
    <m/>
    <m/>
    <m/>
    <m/>
    <m/>
    <m/>
    <m/>
    <m/>
    <m/>
    <m/>
    <m/>
    <m/>
  </r>
  <r>
    <x v="0"/>
    <x v="2"/>
    <x v="10"/>
    <x v="8"/>
    <n v="0"/>
    <n v="3084934"/>
    <n v="0"/>
    <n v="575870"/>
    <m/>
    <m/>
    <m/>
    <m/>
    <m/>
    <m/>
    <m/>
    <m/>
    <m/>
    <m/>
    <m/>
    <m/>
    <m/>
    <m/>
    <m/>
    <m/>
    <m/>
    <m/>
    <m/>
    <m/>
    <m/>
    <m/>
    <m/>
    <m/>
    <m/>
    <m/>
    <m/>
  </r>
  <r>
    <x v="0"/>
    <x v="2"/>
    <x v="11"/>
    <x v="8"/>
    <n v="0"/>
    <n v="0"/>
    <n v="0"/>
    <n v="344050"/>
    <m/>
    <m/>
    <m/>
    <m/>
    <m/>
    <m/>
    <m/>
    <m/>
    <m/>
    <m/>
    <m/>
    <m/>
    <m/>
    <m/>
    <m/>
    <m/>
    <m/>
    <m/>
    <m/>
    <m/>
    <m/>
    <m/>
    <m/>
    <m/>
    <m/>
    <m/>
    <m/>
  </r>
  <r>
    <x v="0"/>
    <x v="2"/>
    <x v="12"/>
    <x v="8"/>
    <n v="0"/>
    <n v="0"/>
    <n v="0"/>
    <n v="344050"/>
    <m/>
    <m/>
    <m/>
    <m/>
    <m/>
    <m/>
    <m/>
    <m/>
    <m/>
    <m/>
    <m/>
    <m/>
    <m/>
    <m/>
    <m/>
    <m/>
    <m/>
    <m/>
    <m/>
    <m/>
    <m/>
    <m/>
    <m/>
    <m/>
    <m/>
    <m/>
    <m/>
  </r>
  <r>
    <x v="0"/>
    <x v="0"/>
    <x v="13"/>
    <x v="8"/>
    <n v="0"/>
    <n v="0"/>
    <n v="0"/>
    <n v="0"/>
    <m/>
    <m/>
    <m/>
    <m/>
    <m/>
    <m/>
    <m/>
    <m/>
    <m/>
    <m/>
    <m/>
    <m/>
    <m/>
    <m/>
    <m/>
    <m/>
    <m/>
    <m/>
    <m/>
    <m/>
    <m/>
    <m/>
    <m/>
    <m/>
    <m/>
    <m/>
    <m/>
  </r>
  <r>
    <x v="0"/>
    <x v="1"/>
    <x v="14"/>
    <x v="8"/>
    <n v="0"/>
    <n v="0"/>
    <n v="0"/>
    <n v="255870"/>
    <m/>
    <m/>
    <m/>
    <m/>
    <m/>
    <m/>
    <m/>
    <m/>
    <m/>
    <m/>
    <m/>
    <m/>
    <m/>
    <m/>
    <m/>
    <m/>
    <m/>
    <m/>
    <m/>
    <m/>
    <m/>
    <m/>
    <m/>
    <m/>
    <m/>
    <m/>
    <m/>
  </r>
  <r>
    <x v="0"/>
    <x v="0"/>
    <x v="15"/>
    <x v="8"/>
    <n v="0"/>
    <n v="0"/>
    <n v="0"/>
    <n v="100000"/>
    <m/>
    <m/>
    <m/>
    <m/>
    <m/>
    <m/>
    <m/>
    <m/>
    <m/>
    <m/>
    <m/>
    <m/>
    <m/>
    <m/>
    <m/>
    <m/>
    <m/>
    <m/>
    <m/>
    <m/>
    <m/>
    <m/>
    <m/>
    <m/>
    <m/>
    <m/>
    <m/>
  </r>
  <r>
    <x v="0"/>
    <x v="2"/>
    <x v="16"/>
    <x v="8"/>
    <n v="0"/>
    <n v="0"/>
    <n v="0"/>
    <n v="255870"/>
    <m/>
    <m/>
    <m/>
    <m/>
    <m/>
    <m/>
    <m/>
    <m/>
    <m/>
    <m/>
    <m/>
    <m/>
    <m/>
    <m/>
    <m/>
    <m/>
    <m/>
    <m/>
    <m/>
    <m/>
    <m/>
    <m/>
    <m/>
    <m/>
    <m/>
    <m/>
    <m/>
  </r>
  <r>
    <x v="0"/>
    <x v="0"/>
    <x v="17"/>
    <x v="8"/>
    <n v="0"/>
    <n v="0"/>
    <n v="0"/>
    <n v="0"/>
    <m/>
    <m/>
    <m/>
    <m/>
    <m/>
    <m/>
    <m/>
    <m/>
    <m/>
    <m/>
    <m/>
    <m/>
    <m/>
    <m/>
    <m/>
    <m/>
    <m/>
    <m/>
    <m/>
    <m/>
    <m/>
    <m/>
    <m/>
    <m/>
    <m/>
    <m/>
    <m/>
  </r>
  <r>
    <x v="0"/>
    <x v="1"/>
    <x v="18"/>
    <x v="8"/>
    <n v="0"/>
    <n v="0"/>
    <n v="0"/>
    <n v="100000"/>
    <m/>
    <m/>
    <m/>
    <m/>
    <m/>
    <m/>
    <m/>
    <m/>
    <m/>
    <m/>
    <m/>
    <m/>
    <m/>
    <m/>
    <m/>
    <m/>
    <m/>
    <m/>
    <m/>
    <m/>
    <m/>
    <m/>
    <m/>
    <m/>
    <m/>
    <m/>
    <m/>
  </r>
  <r>
    <x v="0"/>
    <x v="2"/>
    <x v="19"/>
    <x v="8"/>
    <n v="0"/>
    <n v="0"/>
    <n v="0"/>
    <n v="0"/>
    <m/>
    <m/>
    <m/>
    <m/>
    <m/>
    <m/>
    <m/>
    <m/>
    <m/>
    <m/>
    <m/>
    <m/>
    <m/>
    <m/>
    <m/>
    <m/>
    <m/>
    <m/>
    <m/>
    <m/>
    <m/>
    <m/>
    <m/>
    <m/>
    <m/>
    <m/>
    <m/>
  </r>
  <r>
    <x v="0"/>
    <x v="0"/>
    <x v="20"/>
    <x v="8"/>
    <n v="0"/>
    <n v="4311969"/>
    <n v="0"/>
    <n v="344050"/>
    <m/>
    <m/>
    <m/>
    <m/>
    <m/>
    <m/>
    <m/>
    <m/>
    <m/>
    <m/>
    <m/>
    <m/>
    <m/>
    <m/>
    <m/>
    <m/>
    <m/>
    <m/>
    <m/>
    <m/>
    <m/>
    <m/>
    <m/>
    <m/>
    <m/>
    <m/>
    <m/>
  </r>
  <r>
    <x v="0"/>
    <x v="2"/>
    <x v="21"/>
    <x v="8"/>
    <n v="0"/>
    <n v="4731885"/>
    <n v="0"/>
    <n v="444050"/>
    <m/>
    <m/>
    <m/>
    <m/>
    <m/>
    <m/>
    <m/>
    <m/>
    <m/>
    <m/>
    <m/>
    <m/>
    <m/>
    <m/>
    <m/>
    <m/>
    <m/>
    <m/>
    <m/>
    <m/>
    <m/>
    <m/>
    <m/>
    <m/>
    <m/>
    <m/>
    <m/>
  </r>
  <r>
    <x v="0"/>
    <x v="2"/>
    <x v="22"/>
    <x v="8"/>
    <n v="0"/>
    <n v="0"/>
    <n v="0"/>
    <n v="344050"/>
    <m/>
    <m/>
    <m/>
    <m/>
    <m/>
    <m/>
    <m/>
    <m/>
    <m/>
    <m/>
    <m/>
    <m/>
    <m/>
    <m/>
    <m/>
    <m/>
    <m/>
    <m/>
    <m/>
    <m/>
    <m/>
    <m/>
    <m/>
    <m/>
    <m/>
    <m/>
    <m/>
  </r>
  <r>
    <x v="0"/>
    <x v="1"/>
    <x v="23"/>
    <x v="8"/>
    <n v="0"/>
    <n v="0"/>
    <n v="0"/>
    <n v="0"/>
    <m/>
    <m/>
    <m/>
    <m/>
    <m/>
    <m/>
    <m/>
    <m/>
    <m/>
    <m/>
    <m/>
    <m/>
    <m/>
    <m/>
    <m/>
    <m/>
    <m/>
    <m/>
    <m/>
    <m/>
    <m/>
    <m/>
    <m/>
    <m/>
    <m/>
    <m/>
    <m/>
  </r>
  <r>
    <x v="0"/>
    <x v="2"/>
    <x v="24"/>
    <x v="8"/>
    <n v="0"/>
    <n v="5006081"/>
    <n v="0"/>
    <n v="664050"/>
    <m/>
    <m/>
    <m/>
    <m/>
    <m/>
    <m/>
    <m/>
    <m/>
    <m/>
    <m/>
    <m/>
    <m/>
    <m/>
    <m/>
    <m/>
    <m/>
    <m/>
    <m/>
    <m/>
    <m/>
    <m/>
    <m/>
    <m/>
    <m/>
    <m/>
    <m/>
    <m/>
  </r>
  <r>
    <x v="0"/>
    <x v="0"/>
    <x v="25"/>
    <x v="8"/>
    <n v="0"/>
    <n v="0"/>
    <n v="0"/>
    <n v="0"/>
    <m/>
    <m/>
    <m/>
    <m/>
    <m/>
    <m/>
    <m/>
    <m/>
    <m/>
    <m/>
    <m/>
    <m/>
    <m/>
    <m/>
    <m/>
    <m/>
    <m/>
    <m/>
    <m/>
    <m/>
    <m/>
    <m/>
    <m/>
    <m/>
    <m/>
    <m/>
    <m/>
  </r>
  <r>
    <x v="0"/>
    <x v="2"/>
    <x v="26"/>
    <x v="8"/>
    <n v="0"/>
    <n v="0"/>
    <n v="0"/>
    <n v="0"/>
    <m/>
    <m/>
    <m/>
    <m/>
    <m/>
    <m/>
    <m/>
    <m/>
    <m/>
    <m/>
    <m/>
    <m/>
    <m/>
    <m/>
    <m/>
    <m/>
    <m/>
    <m/>
    <m/>
    <m/>
    <m/>
    <m/>
    <m/>
    <m/>
    <m/>
    <m/>
    <m/>
  </r>
  <r>
    <x v="0"/>
    <x v="2"/>
    <x v="27"/>
    <x v="8"/>
    <n v="0"/>
    <n v="0"/>
    <n v="0"/>
    <n v="0"/>
    <m/>
    <m/>
    <m/>
    <m/>
    <m/>
    <m/>
    <m/>
    <m/>
    <m/>
    <m/>
    <m/>
    <m/>
    <m/>
    <m/>
    <m/>
    <m/>
    <m/>
    <m/>
    <m/>
    <m/>
    <m/>
    <m/>
    <m/>
    <m/>
    <m/>
    <m/>
    <m/>
  </r>
  <r>
    <x v="0"/>
    <x v="2"/>
    <x v="28"/>
    <x v="8"/>
    <n v="0"/>
    <n v="0"/>
    <n v="0"/>
    <n v="0"/>
    <m/>
    <m/>
    <m/>
    <m/>
    <m/>
    <m/>
    <m/>
    <m/>
    <m/>
    <m/>
    <m/>
    <m/>
    <m/>
    <m/>
    <m/>
    <m/>
    <m/>
    <m/>
    <m/>
    <m/>
    <m/>
    <m/>
    <m/>
    <m/>
    <m/>
    <m/>
    <m/>
  </r>
  <r>
    <x v="0"/>
    <x v="2"/>
    <x v="29"/>
    <x v="8"/>
    <n v="0"/>
    <n v="0"/>
    <n v="0"/>
    <n v="0"/>
    <m/>
    <m/>
    <m/>
    <m/>
    <m/>
    <m/>
    <m/>
    <m/>
    <m/>
    <m/>
    <m/>
    <m/>
    <m/>
    <m/>
    <m/>
    <m/>
    <m/>
    <m/>
    <m/>
    <m/>
    <m/>
    <m/>
    <m/>
    <m/>
    <m/>
    <m/>
    <m/>
  </r>
  <r>
    <x v="0"/>
    <x v="2"/>
    <x v="30"/>
    <x v="8"/>
    <n v="0"/>
    <n v="2419308"/>
    <n v="0"/>
    <n v="575870"/>
    <m/>
    <m/>
    <m/>
    <m/>
    <m/>
    <m/>
    <m/>
    <m/>
    <m/>
    <m/>
    <m/>
    <m/>
    <m/>
    <m/>
    <m/>
    <m/>
    <m/>
    <m/>
    <m/>
    <m/>
    <m/>
    <m/>
    <m/>
    <m/>
    <m/>
    <m/>
    <m/>
  </r>
  <r>
    <x v="0"/>
    <x v="2"/>
    <x v="31"/>
    <x v="8"/>
    <n v="0"/>
    <n v="2335016"/>
    <n v="0"/>
    <n v="764050"/>
    <m/>
    <m/>
    <m/>
    <m/>
    <m/>
    <m/>
    <m/>
    <m/>
    <m/>
    <m/>
    <m/>
    <m/>
    <m/>
    <m/>
    <m/>
    <m/>
    <m/>
    <m/>
    <m/>
    <m/>
    <m/>
    <m/>
    <m/>
    <m/>
    <m/>
    <m/>
    <m/>
  </r>
  <r>
    <x v="0"/>
    <x v="2"/>
    <x v="32"/>
    <x v="8"/>
    <n v="0"/>
    <n v="2700677"/>
    <n v="0"/>
    <n v="355870"/>
    <m/>
    <m/>
    <m/>
    <m/>
    <m/>
    <m/>
    <m/>
    <m/>
    <m/>
    <m/>
    <m/>
    <m/>
    <m/>
    <m/>
    <m/>
    <m/>
    <m/>
    <m/>
    <m/>
    <m/>
    <m/>
    <m/>
    <m/>
    <m/>
    <m/>
    <m/>
    <m/>
  </r>
  <r>
    <x v="0"/>
    <x v="0"/>
    <x v="0"/>
    <x v="9"/>
    <n v="2894559"/>
    <n v="588272"/>
    <n v="0"/>
    <n v="0"/>
    <m/>
    <m/>
    <m/>
    <m/>
    <m/>
    <m/>
    <m/>
    <m/>
    <m/>
    <m/>
    <m/>
    <m/>
    <m/>
    <m/>
    <m/>
    <m/>
    <m/>
    <m/>
    <m/>
    <m/>
    <m/>
    <m/>
    <m/>
    <m/>
    <m/>
    <m/>
    <m/>
  </r>
  <r>
    <x v="0"/>
    <x v="0"/>
    <x v="1"/>
    <x v="9"/>
    <n v="4258841"/>
    <n v="3970988"/>
    <n v="0"/>
    <n v="0"/>
    <m/>
    <m/>
    <m/>
    <m/>
    <m/>
    <m/>
    <m/>
    <m/>
    <m/>
    <m/>
    <m/>
    <m/>
    <m/>
    <m/>
    <m/>
    <m/>
    <m/>
    <m/>
    <m/>
    <m/>
    <m/>
    <m/>
    <m/>
    <m/>
    <m/>
    <m/>
    <m/>
  </r>
  <r>
    <x v="0"/>
    <x v="1"/>
    <x v="2"/>
    <x v="9"/>
    <n v="1797994"/>
    <n v="3477880"/>
    <n v="0"/>
    <n v="0"/>
    <m/>
    <m/>
    <m/>
    <m/>
    <m/>
    <m/>
    <m/>
    <m/>
    <m/>
    <m/>
    <m/>
    <m/>
    <m/>
    <m/>
    <m/>
    <m/>
    <m/>
    <m/>
    <m/>
    <m/>
    <m/>
    <m/>
    <m/>
    <m/>
    <m/>
    <m/>
    <m/>
  </r>
  <r>
    <x v="0"/>
    <x v="0"/>
    <x v="3"/>
    <x v="9"/>
    <n v="1412308"/>
    <n v="3129000"/>
    <n v="0"/>
    <n v="0"/>
    <m/>
    <m/>
    <m/>
    <m/>
    <m/>
    <m/>
    <m/>
    <m/>
    <m/>
    <m/>
    <m/>
    <m/>
    <m/>
    <m/>
    <m/>
    <m/>
    <m/>
    <m/>
    <m/>
    <m/>
    <m/>
    <m/>
    <m/>
    <m/>
    <m/>
    <m/>
    <m/>
  </r>
  <r>
    <x v="0"/>
    <x v="2"/>
    <x v="4"/>
    <x v="9"/>
    <n v="0"/>
    <n v="0"/>
    <n v="0"/>
    <n v="0"/>
    <m/>
    <m/>
    <m/>
    <m/>
    <m/>
    <m/>
    <m/>
    <m/>
    <m/>
    <m/>
    <m/>
    <m/>
    <m/>
    <m/>
    <m/>
    <m/>
    <m/>
    <m/>
    <m/>
    <m/>
    <m/>
    <m/>
    <m/>
    <m/>
    <m/>
    <m/>
    <m/>
  </r>
  <r>
    <x v="0"/>
    <x v="0"/>
    <x v="5"/>
    <x v="9"/>
    <n v="1837500"/>
    <n v="0"/>
    <n v="0"/>
    <n v="0"/>
    <m/>
    <m/>
    <m/>
    <m/>
    <m/>
    <m/>
    <m/>
    <m/>
    <m/>
    <m/>
    <m/>
    <m/>
    <m/>
    <m/>
    <m/>
    <m/>
    <m/>
    <m/>
    <m/>
    <m/>
    <m/>
    <m/>
    <m/>
    <m/>
    <m/>
    <m/>
    <m/>
  </r>
  <r>
    <x v="0"/>
    <x v="2"/>
    <x v="6"/>
    <x v="9"/>
    <n v="593880"/>
    <n v="1815000"/>
    <n v="0"/>
    <n v="0"/>
    <m/>
    <m/>
    <m/>
    <m/>
    <m/>
    <m/>
    <m/>
    <m/>
    <m/>
    <m/>
    <m/>
    <m/>
    <m/>
    <m/>
    <m/>
    <m/>
    <m/>
    <m/>
    <m/>
    <m/>
    <m/>
    <m/>
    <m/>
    <m/>
    <m/>
    <m/>
    <m/>
  </r>
  <r>
    <x v="0"/>
    <x v="2"/>
    <x v="7"/>
    <x v="9"/>
    <n v="0"/>
    <n v="0"/>
    <n v="2677430"/>
    <n v="0"/>
    <m/>
    <m/>
    <m/>
    <m/>
    <m/>
    <m/>
    <m/>
    <m/>
    <m/>
    <m/>
    <m/>
    <m/>
    <m/>
    <m/>
    <m/>
    <m/>
    <m/>
    <m/>
    <m/>
    <m/>
    <m/>
    <m/>
    <m/>
    <m/>
    <m/>
    <m/>
    <m/>
  </r>
  <r>
    <x v="0"/>
    <x v="0"/>
    <x v="8"/>
    <x v="9"/>
    <n v="8483715"/>
    <n v="1247756"/>
    <n v="0"/>
    <n v="0"/>
    <m/>
    <m/>
    <m/>
    <m/>
    <m/>
    <m/>
    <m/>
    <m/>
    <m/>
    <m/>
    <m/>
    <m/>
    <m/>
    <m/>
    <m/>
    <m/>
    <m/>
    <m/>
    <m/>
    <m/>
    <m/>
    <m/>
    <m/>
    <m/>
    <m/>
    <m/>
    <m/>
  </r>
  <r>
    <x v="0"/>
    <x v="2"/>
    <x v="9"/>
    <x v="9"/>
    <n v="3149088"/>
    <n v="0"/>
    <n v="0"/>
    <n v="0"/>
    <m/>
    <m/>
    <m/>
    <m/>
    <m/>
    <m/>
    <m/>
    <m/>
    <m/>
    <m/>
    <m/>
    <m/>
    <m/>
    <m/>
    <m/>
    <m/>
    <m/>
    <m/>
    <m/>
    <m/>
    <m/>
    <m/>
    <m/>
    <m/>
    <m/>
    <m/>
    <m/>
  </r>
  <r>
    <x v="0"/>
    <x v="2"/>
    <x v="10"/>
    <x v="9"/>
    <n v="5872650"/>
    <n v="0"/>
    <n v="0"/>
    <n v="0"/>
    <m/>
    <m/>
    <m/>
    <m/>
    <m/>
    <m/>
    <m/>
    <m/>
    <m/>
    <m/>
    <m/>
    <m/>
    <m/>
    <m/>
    <m/>
    <m/>
    <m/>
    <m/>
    <m/>
    <m/>
    <m/>
    <m/>
    <m/>
    <m/>
    <m/>
    <m/>
    <m/>
  </r>
  <r>
    <x v="0"/>
    <x v="2"/>
    <x v="11"/>
    <x v="9"/>
    <n v="6454690"/>
    <n v="618321"/>
    <n v="0"/>
    <n v="0"/>
    <m/>
    <m/>
    <m/>
    <m/>
    <m/>
    <m/>
    <m/>
    <m/>
    <m/>
    <m/>
    <m/>
    <m/>
    <m/>
    <m/>
    <m/>
    <m/>
    <m/>
    <m/>
    <m/>
    <m/>
    <m/>
    <m/>
    <m/>
    <m/>
    <m/>
    <m/>
    <m/>
  </r>
  <r>
    <x v="0"/>
    <x v="2"/>
    <x v="12"/>
    <x v="9"/>
    <n v="0"/>
    <n v="921829"/>
    <n v="0"/>
    <n v="0"/>
    <m/>
    <m/>
    <m/>
    <m/>
    <m/>
    <m/>
    <m/>
    <m/>
    <m/>
    <m/>
    <m/>
    <m/>
    <m/>
    <m/>
    <m/>
    <m/>
    <m/>
    <m/>
    <m/>
    <m/>
    <m/>
    <m/>
    <m/>
    <m/>
    <m/>
    <m/>
    <m/>
  </r>
  <r>
    <x v="0"/>
    <x v="0"/>
    <x v="13"/>
    <x v="9"/>
    <n v="0"/>
    <n v="0"/>
    <n v="0"/>
    <n v="0"/>
    <m/>
    <m/>
    <m/>
    <m/>
    <m/>
    <m/>
    <m/>
    <m/>
    <m/>
    <m/>
    <m/>
    <m/>
    <m/>
    <m/>
    <m/>
    <m/>
    <m/>
    <m/>
    <m/>
    <m/>
    <m/>
    <m/>
    <m/>
    <m/>
    <m/>
    <m/>
    <m/>
  </r>
  <r>
    <x v="0"/>
    <x v="1"/>
    <x v="14"/>
    <x v="9"/>
    <n v="0"/>
    <n v="0"/>
    <n v="0"/>
    <n v="0"/>
    <m/>
    <m/>
    <m/>
    <m/>
    <m/>
    <m/>
    <m/>
    <m/>
    <m/>
    <m/>
    <m/>
    <m/>
    <m/>
    <m/>
    <m/>
    <m/>
    <m/>
    <m/>
    <m/>
    <m/>
    <m/>
    <m/>
    <m/>
    <m/>
    <m/>
    <m/>
    <m/>
  </r>
  <r>
    <x v="0"/>
    <x v="0"/>
    <x v="15"/>
    <x v="9"/>
    <n v="2381293"/>
    <n v="1050000"/>
    <n v="0"/>
    <n v="0"/>
    <m/>
    <m/>
    <m/>
    <m/>
    <m/>
    <m/>
    <m/>
    <m/>
    <m/>
    <m/>
    <m/>
    <m/>
    <m/>
    <m/>
    <m/>
    <m/>
    <m/>
    <m/>
    <m/>
    <m/>
    <m/>
    <m/>
    <m/>
    <m/>
    <m/>
    <m/>
    <m/>
  </r>
  <r>
    <x v="0"/>
    <x v="2"/>
    <x v="16"/>
    <x v="9"/>
    <n v="2612734"/>
    <n v="0"/>
    <n v="0"/>
    <n v="0"/>
    <m/>
    <m/>
    <m/>
    <m/>
    <m/>
    <m/>
    <m/>
    <m/>
    <m/>
    <m/>
    <m/>
    <m/>
    <m/>
    <m/>
    <m/>
    <m/>
    <m/>
    <m/>
    <m/>
    <m/>
    <m/>
    <m/>
    <m/>
    <m/>
    <m/>
    <m/>
    <m/>
  </r>
  <r>
    <x v="0"/>
    <x v="0"/>
    <x v="17"/>
    <x v="9"/>
    <n v="2494359"/>
    <n v="2741200"/>
    <n v="0"/>
    <n v="0"/>
    <m/>
    <m/>
    <m/>
    <m/>
    <m/>
    <m/>
    <m/>
    <m/>
    <m/>
    <m/>
    <m/>
    <m/>
    <m/>
    <m/>
    <m/>
    <m/>
    <m/>
    <m/>
    <m/>
    <m/>
    <m/>
    <m/>
    <m/>
    <m/>
    <m/>
    <m/>
    <m/>
  </r>
  <r>
    <x v="0"/>
    <x v="1"/>
    <x v="18"/>
    <x v="9"/>
    <n v="9868575"/>
    <n v="0"/>
    <n v="0"/>
    <n v="0"/>
    <m/>
    <m/>
    <m/>
    <m/>
    <m/>
    <m/>
    <m/>
    <m/>
    <m/>
    <m/>
    <m/>
    <m/>
    <m/>
    <m/>
    <m/>
    <m/>
    <m/>
    <m/>
    <m/>
    <m/>
    <m/>
    <m/>
    <m/>
    <m/>
    <m/>
    <m/>
    <m/>
  </r>
  <r>
    <x v="0"/>
    <x v="2"/>
    <x v="19"/>
    <x v="9"/>
    <n v="4835102"/>
    <n v="0"/>
    <n v="0"/>
    <n v="0"/>
    <m/>
    <m/>
    <m/>
    <m/>
    <m/>
    <m/>
    <m/>
    <m/>
    <m/>
    <m/>
    <m/>
    <m/>
    <m/>
    <m/>
    <m/>
    <m/>
    <m/>
    <m/>
    <m/>
    <m/>
    <m/>
    <m/>
    <m/>
    <m/>
    <m/>
    <m/>
    <m/>
  </r>
  <r>
    <x v="0"/>
    <x v="0"/>
    <x v="20"/>
    <x v="9"/>
    <n v="1491198"/>
    <n v="400000"/>
    <n v="0"/>
    <n v="0"/>
    <m/>
    <m/>
    <m/>
    <m/>
    <m/>
    <m/>
    <m/>
    <m/>
    <m/>
    <m/>
    <m/>
    <m/>
    <m/>
    <m/>
    <m/>
    <m/>
    <m/>
    <m/>
    <m/>
    <m/>
    <m/>
    <m/>
    <m/>
    <m/>
    <m/>
    <m/>
    <m/>
  </r>
  <r>
    <x v="0"/>
    <x v="2"/>
    <x v="21"/>
    <x v="9"/>
    <n v="0"/>
    <n v="0"/>
    <n v="13314120"/>
    <n v="0"/>
    <m/>
    <m/>
    <m/>
    <m/>
    <m/>
    <m/>
    <m/>
    <m/>
    <m/>
    <m/>
    <m/>
    <m/>
    <m/>
    <m/>
    <m/>
    <m/>
    <m/>
    <m/>
    <m/>
    <m/>
    <m/>
    <m/>
    <m/>
    <m/>
    <m/>
    <m/>
    <m/>
  </r>
  <r>
    <x v="0"/>
    <x v="2"/>
    <x v="22"/>
    <x v="9"/>
    <n v="10922051"/>
    <n v="0"/>
    <n v="0"/>
    <n v="0"/>
    <m/>
    <m/>
    <m/>
    <m/>
    <m/>
    <m/>
    <m/>
    <m/>
    <m/>
    <m/>
    <m/>
    <m/>
    <m/>
    <m/>
    <m/>
    <m/>
    <m/>
    <m/>
    <m/>
    <m/>
    <m/>
    <m/>
    <m/>
    <m/>
    <m/>
    <m/>
    <m/>
  </r>
  <r>
    <x v="0"/>
    <x v="1"/>
    <x v="23"/>
    <x v="9"/>
    <n v="17682528"/>
    <n v="6908233"/>
    <n v="7478333"/>
    <n v="0"/>
    <m/>
    <m/>
    <m/>
    <m/>
    <m/>
    <m/>
    <m/>
    <m/>
    <m/>
    <m/>
    <m/>
    <m/>
    <m/>
    <m/>
    <m/>
    <m/>
    <m/>
    <m/>
    <m/>
    <m/>
    <m/>
    <m/>
    <m/>
    <m/>
    <m/>
    <m/>
    <m/>
  </r>
  <r>
    <x v="0"/>
    <x v="2"/>
    <x v="24"/>
    <x v="9"/>
    <n v="9012251"/>
    <n v="0"/>
    <n v="0"/>
    <n v="0"/>
    <m/>
    <m/>
    <m/>
    <m/>
    <m/>
    <m/>
    <m/>
    <m/>
    <m/>
    <m/>
    <m/>
    <m/>
    <m/>
    <m/>
    <m/>
    <m/>
    <m/>
    <m/>
    <m/>
    <m/>
    <m/>
    <m/>
    <m/>
    <m/>
    <m/>
    <m/>
    <m/>
  </r>
  <r>
    <x v="0"/>
    <x v="0"/>
    <x v="25"/>
    <x v="9"/>
    <n v="12907643"/>
    <n v="0"/>
    <n v="0"/>
    <n v="0"/>
    <m/>
    <m/>
    <m/>
    <m/>
    <m/>
    <m/>
    <m/>
    <m/>
    <m/>
    <m/>
    <m/>
    <m/>
    <m/>
    <m/>
    <m/>
    <m/>
    <m/>
    <m/>
    <m/>
    <m/>
    <m/>
    <m/>
    <m/>
    <m/>
    <m/>
    <m/>
    <m/>
  </r>
  <r>
    <x v="0"/>
    <x v="2"/>
    <x v="26"/>
    <x v="9"/>
    <n v="6202585"/>
    <n v="0"/>
    <n v="0"/>
    <n v="0"/>
    <m/>
    <m/>
    <m/>
    <m/>
    <m/>
    <m/>
    <m/>
    <m/>
    <m/>
    <m/>
    <m/>
    <m/>
    <m/>
    <m/>
    <m/>
    <m/>
    <m/>
    <m/>
    <m/>
    <m/>
    <m/>
    <m/>
    <m/>
    <m/>
    <m/>
    <m/>
    <m/>
  </r>
  <r>
    <x v="0"/>
    <x v="2"/>
    <x v="27"/>
    <x v="9"/>
    <n v="5378362"/>
    <n v="400000"/>
    <n v="0"/>
    <n v="0"/>
    <m/>
    <m/>
    <m/>
    <m/>
    <m/>
    <m/>
    <m/>
    <m/>
    <m/>
    <m/>
    <m/>
    <m/>
    <m/>
    <m/>
    <m/>
    <m/>
    <m/>
    <m/>
    <m/>
    <m/>
    <m/>
    <m/>
    <m/>
    <m/>
    <m/>
    <m/>
    <m/>
  </r>
  <r>
    <x v="0"/>
    <x v="2"/>
    <x v="28"/>
    <x v="9"/>
    <n v="8762910"/>
    <n v="1580000"/>
    <n v="0"/>
    <n v="0"/>
    <m/>
    <m/>
    <m/>
    <m/>
    <m/>
    <m/>
    <m/>
    <m/>
    <m/>
    <m/>
    <m/>
    <m/>
    <m/>
    <m/>
    <m/>
    <m/>
    <m/>
    <m/>
    <m/>
    <m/>
    <m/>
    <m/>
    <m/>
    <m/>
    <m/>
    <m/>
    <m/>
  </r>
  <r>
    <x v="0"/>
    <x v="2"/>
    <x v="29"/>
    <x v="9"/>
    <n v="0"/>
    <n v="0"/>
    <n v="0"/>
    <n v="0"/>
    <m/>
    <m/>
    <m/>
    <m/>
    <m/>
    <m/>
    <m/>
    <m/>
    <m/>
    <m/>
    <m/>
    <m/>
    <m/>
    <m/>
    <m/>
    <m/>
    <m/>
    <m/>
    <m/>
    <m/>
    <m/>
    <m/>
    <m/>
    <m/>
    <m/>
    <m/>
    <m/>
  </r>
  <r>
    <x v="0"/>
    <x v="2"/>
    <x v="30"/>
    <x v="9"/>
    <n v="0"/>
    <n v="3950000"/>
    <n v="7386841"/>
    <n v="0"/>
    <m/>
    <m/>
    <m/>
    <m/>
    <m/>
    <m/>
    <m/>
    <m/>
    <m/>
    <m/>
    <m/>
    <m/>
    <m/>
    <m/>
    <m/>
    <m/>
    <m/>
    <m/>
    <m/>
    <m/>
    <m/>
    <m/>
    <m/>
    <m/>
    <m/>
    <m/>
    <m/>
  </r>
  <r>
    <x v="0"/>
    <x v="2"/>
    <x v="31"/>
    <x v="9"/>
    <n v="0"/>
    <n v="4555127"/>
    <n v="9471182"/>
    <n v="0"/>
    <m/>
    <m/>
    <m/>
    <m/>
    <m/>
    <m/>
    <m/>
    <m/>
    <m/>
    <m/>
    <m/>
    <m/>
    <m/>
    <m/>
    <m/>
    <m/>
    <m/>
    <m/>
    <m/>
    <m/>
    <m/>
    <m/>
    <m/>
    <m/>
    <m/>
    <m/>
    <m/>
  </r>
  <r>
    <x v="0"/>
    <x v="2"/>
    <x v="32"/>
    <x v="9"/>
    <n v="3148931"/>
    <n v="0"/>
    <n v="0"/>
    <n v="0"/>
    <m/>
    <m/>
    <m/>
    <m/>
    <m/>
    <m/>
    <m/>
    <m/>
    <m/>
    <m/>
    <m/>
    <m/>
    <m/>
    <m/>
    <m/>
    <m/>
    <m/>
    <m/>
    <m/>
    <m/>
    <m/>
    <m/>
    <m/>
    <m/>
    <m/>
    <m/>
    <m/>
  </r>
  <r>
    <x v="0"/>
    <x v="0"/>
    <x v="0"/>
    <x v="10"/>
    <n v="0"/>
    <n v="0"/>
    <n v="0"/>
    <n v="0"/>
    <m/>
    <m/>
    <m/>
    <m/>
    <m/>
    <m/>
    <m/>
    <m/>
    <m/>
    <m/>
    <m/>
    <m/>
    <m/>
    <m/>
    <m/>
    <m/>
    <m/>
    <m/>
    <m/>
    <m/>
    <m/>
    <m/>
    <m/>
    <m/>
    <m/>
    <m/>
    <m/>
  </r>
  <r>
    <x v="0"/>
    <x v="0"/>
    <x v="1"/>
    <x v="10"/>
    <n v="0"/>
    <n v="0"/>
    <n v="0"/>
    <n v="0"/>
    <m/>
    <m/>
    <m/>
    <m/>
    <m/>
    <m/>
    <m/>
    <m/>
    <m/>
    <m/>
    <m/>
    <m/>
    <m/>
    <m/>
    <m/>
    <m/>
    <m/>
    <m/>
    <m/>
    <m/>
    <m/>
    <m/>
    <m/>
    <m/>
    <m/>
    <m/>
    <m/>
  </r>
  <r>
    <x v="0"/>
    <x v="1"/>
    <x v="2"/>
    <x v="10"/>
    <n v="0"/>
    <n v="0"/>
    <n v="0"/>
    <n v="0"/>
    <m/>
    <m/>
    <m/>
    <m/>
    <m/>
    <m/>
    <m/>
    <m/>
    <m/>
    <m/>
    <m/>
    <m/>
    <m/>
    <m/>
    <m/>
    <m/>
    <m/>
    <m/>
    <m/>
    <m/>
    <m/>
    <m/>
    <m/>
    <m/>
    <m/>
    <m/>
    <m/>
  </r>
  <r>
    <x v="0"/>
    <x v="0"/>
    <x v="3"/>
    <x v="10"/>
    <n v="0"/>
    <n v="0"/>
    <n v="0"/>
    <n v="0"/>
    <m/>
    <m/>
    <m/>
    <m/>
    <m/>
    <m/>
    <m/>
    <m/>
    <m/>
    <m/>
    <m/>
    <m/>
    <m/>
    <m/>
    <m/>
    <m/>
    <m/>
    <m/>
    <m/>
    <m/>
    <m/>
    <m/>
    <m/>
    <m/>
    <m/>
    <m/>
    <m/>
  </r>
  <r>
    <x v="0"/>
    <x v="2"/>
    <x v="4"/>
    <x v="10"/>
    <n v="0"/>
    <n v="0"/>
    <n v="0"/>
    <n v="0"/>
    <m/>
    <m/>
    <m/>
    <m/>
    <m/>
    <m/>
    <m/>
    <m/>
    <m/>
    <m/>
    <m/>
    <m/>
    <m/>
    <m/>
    <m/>
    <m/>
    <m/>
    <m/>
    <m/>
    <m/>
    <m/>
    <m/>
    <m/>
    <m/>
    <m/>
    <m/>
    <m/>
  </r>
  <r>
    <x v="0"/>
    <x v="0"/>
    <x v="5"/>
    <x v="10"/>
    <n v="0"/>
    <n v="0"/>
    <n v="0"/>
    <n v="600000"/>
    <m/>
    <m/>
    <m/>
    <m/>
    <m/>
    <m/>
    <m/>
    <m/>
    <m/>
    <m/>
    <m/>
    <m/>
    <m/>
    <m/>
    <m/>
    <m/>
    <m/>
    <m/>
    <m/>
    <m/>
    <m/>
    <m/>
    <m/>
    <m/>
    <m/>
    <m/>
    <m/>
  </r>
  <r>
    <x v="0"/>
    <x v="2"/>
    <x v="6"/>
    <x v="10"/>
    <n v="0"/>
    <n v="0"/>
    <n v="0"/>
    <n v="0"/>
    <m/>
    <m/>
    <m/>
    <m/>
    <m/>
    <m/>
    <m/>
    <m/>
    <m/>
    <m/>
    <m/>
    <m/>
    <m/>
    <m/>
    <m/>
    <m/>
    <m/>
    <m/>
    <m/>
    <m/>
    <m/>
    <m/>
    <m/>
    <m/>
    <m/>
    <m/>
    <m/>
  </r>
  <r>
    <x v="0"/>
    <x v="2"/>
    <x v="7"/>
    <x v="10"/>
    <n v="0"/>
    <n v="0"/>
    <n v="0"/>
    <n v="0"/>
    <m/>
    <m/>
    <m/>
    <m/>
    <m/>
    <m/>
    <m/>
    <m/>
    <m/>
    <m/>
    <m/>
    <m/>
    <m/>
    <m/>
    <m/>
    <m/>
    <m/>
    <m/>
    <m/>
    <m/>
    <m/>
    <m/>
    <m/>
    <m/>
    <m/>
    <m/>
    <m/>
  </r>
  <r>
    <x v="0"/>
    <x v="0"/>
    <x v="8"/>
    <x v="10"/>
    <n v="0"/>
    <n v="0"/>
    <n v="0"/>
    <n v="0"/>
    <m/>
    <m/>
    <m/>
    <m/>
    <m/>
    <m/>
    <m/>
    <m/>
    <m/>
    <m/>
    <m/>
    <m/>
    <m/>
    <m/>
    <m/>
    <m/>
    <m/>
    <m/>
    <m/>
    <m/>
    <m/>
    <m/>
    <m/>
    <m/>
    <m/>
    <m/>
    <m/>
  </r>
  <r>
    <x v="0"/>
    <x v="2"/>
    <x v="9"/>
    <x v="10"/>
    <n v="0"/>
    <n v="0"/>
    <n v="0"/>
    <n v="0"/>
    <m/>
    <m/>
    <m/>
    <m/>
    <m/>
    <m/>
    <m/>
    <m/>
    <m/>
    <m/>
    <m/>
    <m/>
    <m/>
    <m/>
    <m/>
    <m/>
    <m/>
    <m/>
    <m/>
    <m/>
    <m/>
    <m/>
    <m/>
    <m/>
    <m/>
    <m/>
    <m/>
  </r>
  <r>
    <x v="0"/>
    <x v="2"/>
    <x v="10"/>
    <x v="10"/>
    <n v="0"/>
    <n v="0"/>
    <n v="0"/>
    <n v="0"/>
    <m/>
    <m/>
    <m/>
    <m/>
    <m/>
    <m/>
    <m/>
    <m/>
    <m/>
    <m/>
    <m/>
    <m/>
    <m/>
    <m/>
    <m/>
    <m/>
    <m/>
    <m/>
    <m/>
    <m/>
    <m/>
    <m/>
    <m/>
    <m/>
    <m/>
    <m/>
    <m/>
  </r>
  <r>
    <x v="0"/>
    <x v="2"/>
    <x v="11"/>
    <x v="10"/>
    <n v="0"/>
    <n v="0"/>
    <n v="0"/>
    <n v="0"/>
    <m/>
    <m/>
    <m/>
    <m/>
    <m/>
    <m/>
    <m/>
    <m/>
    <m/>
    <m/>
    <m/>
    <m/>
    <m/>
    <m/>
    <m/>
    <m/>
    <m/>
    <m/>
    <m/>
    <m/>
    <m/>
    <m/>
    <m/>
    <m/>
    <m/>
    <m/>
    <m/>
  </r>
  <r>
    <x v="0"/>
    <x v="2"/>
    <x v="12"/>
    <x v="10"/>
    <n v="0"/>
    <n v="0"/>
    <n v="0"/>
    <n v="0"/>
    <m/>
    <m/>
    <m/>
    <m/>
    <m/>
    <m/>
    <m/>
    <m/>
    <m/>
    <m/>
    <m/>
    <m/>
    <m/>
    <m/>
    <m/>
    <m/>
    <m/>
    <m/>
    <m/>
    <m/>
    <m/>
    <m/>
    <m/>
    <m/>
    <m/>
    <m/>
    <m/>
  </r>
  <r>
    <x v="0"/>
    <x v="0"/>
    <x v="13"/>
    <x v="10"/>
    <n v="0"/>
    <n v="0"/>
    <n v="0"/>
    <n v="0"/>
    <m/>
    <m/>
    <m/>
    <m/>
    <m/>
    <m/>
    <m/>
    <m/>
    <m/>
    <m/>
    <m/>
    <m/>
    <m/>
    <m/>
    <m/>
    <m/>
    <m/>
    <m/>
    <m/>
    <m/>
    <m/>
    <m/>
    <m/>
    <m/>
    <m/>
    <m/>
    <m/>
  </r>
  <r>
    <x v="0"/>
    <x v="1"/>
    <x v="14"/>
    <x v="10"/>
    <n v="0"/>
    <n v="0"/>
    <n v="0"/>
    <n v="0"/>
    <m/>
    <m/>
    <m/>
    <m/>
    <m/>
    <m/>
    <m/>
    <m/>
    <m/>
    <m/>
    <m/>
    <m/>
    <m/>
    <m/>
    <m/>
    <m/>
    <m/>
    <m/>
    <m/>
    <m/>
    <m/>
    <m/>
    <m/>
    <m/>
    <m/>
    <m/>
    <m/>
  </r>
  <r>
    <x v="0"/>
    <x v="0"/>
    <x v="15"/>
    <x v="10"/>
    <n v="0"/>
    <n v="0"/>
    <n v="0"/>
    <n v="0"/>
    <m/>
    <m/>
    <m/>
    <m/>
    <m/>
    <m/>
    <m/>
    <m/>
    <m/>
    <m/>
    <m/>
    <m/>
    <m/>
    <m/>
    <m/>
    <m/>
    <m/>
    <m/>
    <m/>
    <m/>
    <m/>
    <m/>
    <m/>
    <m/>
    <m/>
    <m/>
    <m/>
  </r>
  <r>
    <x v="0"/>
    <x v="2"/>
    <x v="16"/>
    <x v="10"/>
    <n v="0"/>
    <n v="0"/>
    <n v="0"/>
    <n v="0"/>
    <m/>
    <m/>
    <m/>
    <m/>
    <m/>
    <m/>
    <m/>
    <m/>
    <m/>
    <m/>
    <m/>
    <m/>
    <m/>
    <m/>
    <m/>
    <m/>
    <m/>
    <m/>
    <m/>
    <m/>
    <m/>
    <m/>
    <m/>
    <m/>
    <m/>
    <m/>
    <m/>
  </r>
  <r>
    <x v="0"/>
    <x v="0"/>
    <x v="17"/>
    <x v="10"/>
    <n v="0"/>
    <n v="0"/>
    <n v="0"/>
    <n v="0"/>
    <m/>
    <m/>
    <m/>
    <m/>
    <m/>
    <m/>
    <m/>
    <m/>
    <m/>
    <m/>
    <m/>
    <m/>
    <m/>
    <m/>
    <m/>
    <m/>
    <m/>
    <m/>
    <m/>
    <m/>
    <m/>
    <m/>
    <m/>
    <m/>
    <m/>
    <m/>
    <m/>
  </r>
  <r>
    <x v="0"/>
    <x v="1"/>
    <x v="18"/>
    <x v="10"/>
    <n v="0"/>
    <n v="0"/>
    <n v="0"/>
    <n v="0"/>
    <m/>
    <m/>
    <m/>
    <m/>
    <m/>
    <m/>
    <m/>
    <m/>
    <m/>
    <m/>
    <m/>
    <m/>
    <m/>
    <m/>
    <m/>
    <m/>
    <m/>
    <m/>
    <m/>
    <m/>
    <m/>
    <m/>
    <m/>
    <m/>
    <m/>
    <m/>
    <m/>
  </r>
  <r>
    <x v="0"/>
    <x v="2"/>
    <x v="19"/>
    <x v="10"/>
    <n v="0"/>
    <n v="0"/>
    <n v="0"/>
    <n v="0"/>
    <m/>
    <m/>
    <m/>
    <m/>
    <m/>
    <m/>
    <m/>
    <m/>
    <m/>
    <m/>
    <m/>
    <m/>
    <m/>
    <m/>
    <m/>
    <m/>
    <m/>
    <m/>
    <m/>
    <m/>
    <m/>
    <m/>
    <m/>
    <m/>
    <m/>
    <m/>
    <m/>
  </r>
  <r>
    <x v="0"/>
    <x v="0"/>
    <x v="20"/>
    <x v="10"/>
    <n v="0"/>
    <n v="0"/>
    <n v="0"/>
    <n v="0"/>
    <m/>
    <m/>
    <m/>
    <m/>
    <m/>
    <m/>
    <m/>
    <m/>
    <m/>
    <m/>
    <m/>
    <m/>
    <m/>
    <m/>
    <m/>
    <m/>
    <m/>
    <m/>
    <m/>
    <m/>
    <m/>
    <m/>
    <m/>
    <m/>
    <m/>
    <m/>
    <m/>
  </r>
  <r>
    <x v="0"/>
    <x v="2"/>
    <x v="21"/>
    <x v="10"/>
    <n v="0"/>
    <n v="0"/>
    <n v="0"/>
    <n v="0"/>
    <m/>
    <m/>
    <m/>
    <m/>
    <m/>
    <m/>
    <m/>
    <m/>
    <m/>
    <m/>
    <m/>
    <m/>
    <m/>
    <m/>
    <m/>
    <m/>
    <m/>
    <m/>
    <m/>
    <m/>
    <m/>
    <m/>
    <m/>
    <m/>
    <m/>
    <m/>
    <m/>
  </r>
  <r>
    <x v="0"/>
    <x v="2"/>
    <x v="22"/>
    <x v="10"/>
    <n v="0"/>
    <n v="0"/>
    <n v="0"/>
    <n v="0"/>
    <m/>
    <m/>
    <m/>
    <m/>
    <m/>
    <m/>
    <m/>
    <m/>
    <m/>
    <m/>
    <m/>
    <m/>
    <m/>
    <m/>
    <m/>
    <m/>
    <m/>
    <m/>
    <m/>
    <m/>
    <m/>
    <m/>
    <m/>
    <m/>
    <m/>
    <m/>
    <m/>
  </r>
  <r>
    <x v="0"/>
    <x v="1"/>
    <x v="23"/>
    <x v="10"/>
    <n v="0"/>
    <n v="0"/>
    <n v="0"/>
    <n v="0"/>
    <m/>
    <m/>
    <m/>
    <m/>
    <m/>
    <m/>
    <m/>
    <m/>
    <m/>
    <m/>
    <m/>
    <m/>
    <m/>
    <m/>
    <m/>
    <m/>
    <m/>
    <m/>
    <m/>
    <m/>
    <m/>
    <m/>
    <m/>
    <m/>
    <m/>
    <m/>
    <m/>
  </r>
  <r>
    <x v="0"/>
    <x v="2"/>
    <x v="24"/>
    <x v="10"/>
    <n v="0"/>
    <n v="0"/>
    <n v="0"/>
    <n v="0"/>
    <m/>
    <m/>
    <m/>
    <m/>
    <m/>
    <m/>
    <m/>
    <m/>
    <m/>
    <m/>
    <m/>
    <m/>
    <m/>
    <m/>
    <m/>
    <m/>
    <m/>
    <m/>
    <m/>
    <m/>
    <m/>
    <m/>
    <m/>
    <m/>
    <m/>
    <m/>
    <m/>
  </r>
  <r>
    <x v="0"/>
    <x v="0"/>
    <x v="25"/>
    <x v="10"/>
    <n v="0"/>
    <n v="0"/>
    <n v="0"/>
    <n v="0"/>
    <m/>
    <m/>
    <m/>
    <m/>
    <m/>
    <m/>
    <m/>
    <m/>
    <m/>
    <m/>
    <m/>
    <m/>
    <m/>
    <m/>
    <m/>
    <m/>
    <m/>
    <m/>
    <m/>
    <m/>
    <m/>
    <m/>
    <m/>
    <m/>
    <m/>
    <m/>
    <m/>
  </r>
  <r>
    <x v="0"/>
    <x v="2"/>
    <x v="26"/>
    <x v="10"/>
    <n v="0"/>
    <n v="0"/>
    <n v="0"/>
    <n v="0"/>
    <m/>
    <m/>
    <m/>
    <m/>
    <m/>
    <m/>
    <m/>
    <m/>
    <m/>
    <m/>
    <m/>
    <m/>
    <m/>
    <m/>
    <m/>
    <m/>
    <m/>
    <m/>
    <m/>
    <m/>
    <m/>
    <m/>
    <m/>
    <m/>
    <m/>
    <m/>
    <m/>
  </r>
  <r>
    <x v="0"/>
    <x v="2"/>
    <x v="27"/>
    <x v="10"/>
    <n v="0"/>
    <n v="0"/>
    <n v="0"/>
    <n v="0"/>
    <m/>
    <m/>
    <m/>
    <m/>
    <m/>
    <m/>
    <m/>
    <m/>
    <m/>
    <m/>
    <m/>
    <m/>
    <m/>
    <m/>
    <m/>
    <m/>
    <m/>
    <m/>
    <m/>
    <m/>
    <m/>
    <m/>
    <m/>
    <m/>
    <m/>
    <m/>
    <m/>
  </r>
  <r>
    <x v="0"/>
    <x v="2"/>
    <x v="28"/>
    <x v="10"/>
    <n v="0"/>
    <n v="0"/>
    <n v="0"/>
    <n v="0"/>
    <m/>
    <m/>
    <m/>
    <m/>
    <m/>
    <m/>
    <m/>
    <m/>
    <m/>
    <m/>
    <m/>
    <m/>
    <m/>
    <m/>
    <m/>
    <m/>
    <m/>
    <m/>
    <m/>
    <m/>
    <m/>
    <m/>
    <m/>
    <m/>
    <m/>
    <m/>
    <m/>
  </r>
  <r>
    <x v="0"/>
    <x v="2"/>
    <x v="29"/>
    <x v="10"/>
    <n v="0"/>
    <n v="0"/>
    <n v="0"/>
    <n v="0"/>
    <m/>
    <m/>
    <m/>
    <m/>
    <m/>
    <m/>
    <m/>
    <m/>
    <m/>
    <m/>
    <m/>
    <m/>
    <m/>
    <m/>
    <m/>
    <m/>
    <m/>
    <m/>
    <m/>
    <m/>
    <m/>
    <m/>
    <m/>
    <m/>
    <m/>
    <m/>
    <m/>
  </r>
  <r>
    <x v="0"/>
    <x v="2"/>
    <x v="30"/>
    <x v="10"/>
    <n v="0"/>
    <n v="0"/>
    <n v="0"/>
    <n v="0"/>
    <m/>
    <m/>
    <m/>
    <m/>
    <m/>
    <m/>
    <m/>
    <m/>
    <m/>
    <m/>
    <m/>
    <m/>
    <m/>
    <m/>
    <m/>
    <m/>
    <m/>
    <m/>
    <m/>
    <m/>
    <m/>
    <m/>
    <m/>
    <m/>
    <m/>
    <m/>
    <m/>
  </r>
  <r>
    <x v="0"/>
    <x v="2"/>
    <x v="31"/>
    <x v="10"/>
    <n v="0"/>
    <n v="0"/>
    <n v="0"/>
    <n v="0"/>
    <m/>
    <m/>
    <m/>
    <m/>
    <m/>
    <m/>
    <m/>
    <m/>
    <m/>
    <m/>
    <m/>
    <m/>
    <m/>
    <m/>
    <m/>
    <m/>
    <m/>
    <m/>
    <m/>
    <m/>
    <m/>
    <m/>
    <m/>
    <m/>
    <m/>
    <m/>
    <m/>
  </r>
  <r>
    <x v="0"/>
    <x v="2"/>
    <x v="32"/>
    <x v="10"/>
    <n v="0"/>
    <n v="0"/>
    <n v="0"/>
    <n v="0"/>
    <m/>
    <m/>
    <m/>
    <m/>
    <m/>
    <m/>
    <m/>
    <m/>
    <m/>
    <m/>
    <m/>
    <m/>
    <m/>
    <m/>
    <m/>
    <m/>
    <m/>
    <m/>
    <m/>
    <m/>
    <m/>
    <m/>
    <m/>
    <m/>
    <m/>
    <m/>
    <m/>
  </r>
  <r>
    <x v="1"/>
    <x v="0"/>
    <x v="0"/>
    <x v="0"/>
    <n v="0"/>
    <n v="0"/>
    <n v="0"/>
    <n v="1961246"/>
    <n v="845782109"/>
    <n v="16152614"/>
    <n v="152083710"/>
    <n v="10373069"/>
    <n v="33503961"/>
    <n v="21369"/>
    <n v="2327825"/>
    <n v="222141"/>
    <n v="1128319"/>
    <n v="214198"/>
    <n v="70.489999999999995"/>
    <m/>
    <m/>
    <m/>
    <m/>
    <m/>
    <m/>
    <m/>
    <m/>
    <m/>
    <m/>
    <m/>
    <m/>
    <m/>
    <m/>
    <m/>
    <m/>
  </r>
  <r>
    <x v="1"/>
    <x v="0"/>
    <x v="1"/>
    <x v="0"/>
    <n v="0"/>
    <n v="0"/>
    <n v="0"/>
    <n v="1231882"/>
    <n v="575549527"/>
    <n v="38154676"/>
    <n v="129738730"/>
    <n v="6086425"/>
    <n v="4338470"/>
    <n v="21369"/>
    <n v="2361470"/>
    <n v="248913"/>
    <n v="1128319"/>
    <n v="214198"/>
    <n v="71.84"/>
    <m/>
    <m/>
    <m/>
    <m/>
    <m/>
    <m/>
    <m/>
    <m/>
    <m/>
    <m/>
    <m/>
    <m/>
    <m/>
    <m/>
    <m/>
    <m/>
  </r>
  <r>
    <x v="1"/>
    <x v="1"/>
    <x v="2"/>
    <x v="0"/>
    <n v="0"/>
    <n v="0"/>
    <n v="0"/>
    <n v="3539998"/>
    <n v="1399718855"/>
    <n v="43678973"/>
    <n v="312546966"/>
    <n v="28049857"/>
    <n v="22943875"/>
    <n v="23936"/>
    <n v="2327857"/>
    <n v="222373"/>
    <n v="1128319"/>
    <n v="214198"/>
    <n v="75.53"/>
    <m/>
    <m/>
    <m/>
    <m/>
    <m/>
    <m/>
    <m/>
    <m/>
    <m/>
    <m/>
    <m/>
    <m/>
    <m/>
    <m/>
    <m/>
    <m/>
  </r>
  <r>
    <x v="1"/>
    <x v="0"/>
    <x v="3"/>
    <x v="0"/>
    <n v="0"/>
    <n v="0"/>
    <n v="0"/>
    <n v="1366443"/>
    <n v="701606434"/>
    <n v="20751024"/>
    <n v="198409273"/>
    <n v="7743873"/>
    <n v="4458993"/>
    <n v="21369"/>
    <n v="2327578"/>
    <n v="721884"/>
    <n v="1128319"/>
    <n v="214198"/>
    <n v="74.83"/>
    <m/>
    <m/>
    <m/>
    <m/>
    <m/>
    <m/>
    <m/>
    <m/>
    <m/>
    <m/>
    <m/>
    <m/>
    <m/>
    <m/>
    <m/>
    <m/>
  </r>
  <r>
    <x v="1"/>
    <x v="2"/>
    <x v="4"/>
    <x v="0"/>
    <n v="0"/>
    <n v="0"/>
    <n v="0"/>
    <n v="1487845"/>
    <n v="659351692"/>
    <s v="-"/>
    <n v="74477417"/>
    <n v="9124795"/>
    <n v="23028125"/>
    <n v="21369"/>
    <n v="2328003"/>
    <n v="222141"/>
    <n v="1128319"/>
    <n v="214198"/>
    <n v="72.09"/>
    <m/>
    <m/>
    <m/>
    <m/>
    <m/>
    <m/>
    <m/>
    <m/>
    <m/>
    <m/>
    <m/>
    <m/>
    <m/>
    <m/>
    <m/>
    <m/>
  </r>
  <r>
    <x v="1"/>
    <x v="0"/>
    <x v="5"/>
    <x v="0"/>
    <n v="0"/>
    <n v="0"/>
    <n v="0"/>
    <n v="2311705"/>
    <n v="1117780638"/>
    <s v="-"/>
    <n v="213259749"/>
    <n v="11474387"/>
    <n v="117793257"/>
    <n v="681286"/>
    <n v="2327877"/>
    <n v="224639"/>
    <n v="1128319"/>
    <n v="214198"/>
    <n v="71.349999999999994"/>
    <m/>
    <m/>
    <m/>
    <m/>
    <m/>
    <m/>
    <m/>
    <m/>
    <m/>
    <m/>
    <m/>
    <m/>
    <m/>
    <m/>
    <m/>
    <m/>
  </r>
  <r>
    <x v="1"/>
    <x v="2"/>
    <x v="6"/>
    <x v="0"/>
    <n v="0"/>
    <n v="0"/>
    <n v="0"/>
    <n v="1532700"/>
    <n v="766908677"/>
    <s v="-"/>
    <n v="286845864"/>
    <n v="7122937"/>
    <n v="15074037"/>
    <n v="21369"/>
    <n v="4314223"/>
    <n v="428951"/>
    <n v="1128319"/>
    <n v="6854315"/>
    <n v="67.19"/>
    <m/>
    <m/>
    <m/>
    <m/>
    <m/>
    <m/>
    <m/>
    <m/>
    <m/>
    <m/>
    <m/>
    <m/>
    <m/>
    <m/>
    <m/>
    <m/>
  </r>
  <r>
    <x v="1"/>
    <x v="2"/>
    <x v="7"/>
    <x v="0"/>
    <n v="0"/>
    <n v="0"/>
    <n v="0"/>
    <n v="1765420"/>
    <n v="426273979"/>
    <s v="-"/>
    <n v="179544025"/>
    <n v="4357418"/>
    <n v="3537414"/>
    <n v="21369"/>
    <n v="2327561"/>
    <n v="222141"/>
    <n v="1128319"/>
    <n v="214198"/>
    <n v="62.74"/>
    <m/>
    <m/>
    <m/>
    <m/>
    <m/>
    <m/>
    <m/>
    <m/>
    <m/>
    <m/>
    <m/>
    <m/>
    <m/>
    <m/>
    <m/>
    <m/>
  </r>
  <r>
    <x v="1"/>
    <x v="0"/>
    <x v="8"/>
    <x v="0"/>
    <n v="0"/>
    <n v="0"/>
    <n v="0"/>
    <n v="2349978"/>
    <n v="1157869531"/>
    <s v="-"/>
    <n v="296800840"/>
    <n v="11023294"/>
    <n v="27652571"/>
    <n v="21369"/>
    <n v="2327561"/>
    <n v="757580"/>
    <n v="1128319"/>
    <n v="214198"/>
    <n v="73.400000000000006"/>
    <m/>
    <m/>
    <m/>
    <m/>
    <m/>
    <m/>
    <m/>
    <m/>
    <m/>
    <m/>
    <m/>
    <m/>
    <m/>
    <m/>
    <m/>
    <m/>
  </r>
  <r>
    <x v="1"/>
    <x v="2"/>
    <x v="9"/>
    <x v="0"/>
    <n v="0"/>
    <n v="0"/>
    <n v="0"/>
    <n v="1222604"/>
    <n v="615254051"/>
    <n v="11057750"/>
    <n v="169754513"/>
    <n v="9846605"/>
    <n v="20981922"/>
    <n v="21369"/>
    <n v="75788303"/>
    <n v="327973"/>
    <n v="1128319"/>
    <n v="214198"/>
    <n v="70.33"/>
    <m/>
    <m/>
    <m/>
    <m/>
    <m/>
    <m/>
    <m/>
    <m/>
    <m/>
    <m/>
    <m/>
    <m/>
    <m/>
    <m/>
    <m/>
    <m/>
  </r>
  <r>
    <x v="1"/>
    <x v="2"/>
    <x v="10"/>
    <x v="0"/>
    <n v="0"/>
    <n v="0"/>
    <n v="0"/>
    <n v="1325752"/>
    <n v="623187906"/>
    <s v="-"/>
    <n v="142631022"/>
    <n v="6194495"/>
    <n v="6580507"/>
    <n v="21369"/>
    <n v="3663325"/>
    <n v="222320"/>
    <n v="1128319"/>
    <n v="214198"/>
    <n v="69.61"/>
    <m/>
    <m/>
    <m/>
    <m/>
    <m/>
    <m/>
    <m/>
    <m/>
    <m/>
    <m/>
    <m/>
    <m/>
    <m/>
    <m/>
    <m/>
    <m/>
  </r>
  <r>
    <x v="1"/>
    <x v="2"/>
    <x v="11"/>
    <x v="0"/>
    <n v="0"/>
    <n v="0"/>
    <n v="0"/>
    <n v="1233331"/>
    <n v="617410172"/>
    <n v="29706794"/>
    <n v="192016817"/>
    <n v="7066711"/>
    <n v="22167684"/>
    <n v="21369"/>
    <n v="2680808"/>
    <n v="864668"/>
    <n v="1128319"/>
    <n v="214198"/>
    <n v="73.760000000000005"/>
    <m/>
    <m/>
    <m/>
    <m/>
    <m/>
    <m/>
    <m/>
    <m/>
    <m/>
    <m/>
    <m/>
    <m/>
    <m/>
    <m/>
    <m/>
    <m/>
  </r>
  <r>
    <x v="1"/>
    <x v="2"/>
    <x v="12"/>
    <x v="0"/>
    <n v="0"/>
    <n v="0"/>
    <n v="0"/>
    <n v="982730"/>
    <n v="527775092"/>
    <n v="43039330"/>
    <n v="177074852"/>
    <n v="8037409"/>
    <n v="4087845"/>
    <n v="21369"/>
    <n v="2327766"/>
    <n v="936059"/>
    <n v="1128319"/>
    <n v="214198"/>
    <n v="75.39"/>
    <m/>
    <m/>
    <m/>
    <m/>
    <m/>
    <m/>
    <m/>
    <m/>
    <m/>
    <m/>
    <m/>
    <m/>
    <m/>
    <m/>
    <m/>
    <m/>
  </r>
  <r>
    <x v="1"/>
    <x v="0"/>
    <x v="13"/>
    <x v="0"/>
    <n v="0"/>
    <n v="0"/>
    <n v="0"/>
    <n v="1128278"/>
    <n v="550250084"/>
    <s v="-"/>
    <n v="0"/>
    <n v="7967917"/>
    <n v="6329444"/>
    <n v="21369"/>
    <n v="2327561"/>
    <n v="222141"/>
    <n v="1128319"/>
    <n v="214198"/>
    <n v="76.010000000000005"/>
    <m/>
    <m/>
    <m/>
    <m/>
    <m/>
    <m/>
    <m/>
    <m/>
    <m/>
    <m/>
    <m/>
    <m/>
    <m/>
    <m/>
    <m/>
    <m/>
  </r>
  <r>
    <x v="1"/>
    <x v="1"/>
    <x v="14"/>
    <x v="0"/>
    <n v="0"/>
    <n v="0"/>
    <n v="0"/>
    <n v="4475166"/>
    <n v="1576566420"/>
    <s v="-"/>
    <n v="0"/>
    <n v="173615496"/>
    <n v="7487104"/>
    <n v="21369"/>
    <n v="2327561"/>
    <n v="222141"/>
    <n v="1128319"/>
    <n v="214198"/>
    <n v="81.209999999999994"/>
    <m/>
    <m/>
    <m/>
    <m/>
    <m/>
    <m/>
    <m/>
    <m/>
    <m/>
    <m/>
    <m/>
    <m/>
    <m/>
    <m/>
    <m/>
    <m/>
  </r>
  <r>
    <x v="1"/>
    <x v="0"/>
    <x v="15"/>
    <x v="0"/>
    <n v="0"/>
    <n v="0"/>
    <n v="0"/>
    <n v="1122056"/>
    <n v="575194109"/>
    <s v="-"/>
    <n v="0"/>
    <n v="14156837"/>
    <n v="3554403"/>
    <n v="21369"/>
    <n v="2327561"/>
    <n v="222141"/>
    <n v="1128319"/>
    <n v="214198"/>
    <n v="79.17"/>
    <m/>
    <m/>
    <m/>
    <m/>
    <m/>
    <m/>
    <m/>
    <m/>
    <m/>
    <m/>
    <m/>
    <m/>
    <m/>
    <m/>
    <m/>
    <m/>
  </r>
  <r>
    <x v="1"/>
    <x v="2"/>
    <x v="16"/>
    <x v="0"/>
    <n v="0"/>
    <n v="0"/>
    <n v="0"/>
    <n v="843140"/>
    <n v="397258578"/>
    <n v="9173013"/>
    <n v="0"/>
    <n v="7143841"/>
    <n v="3468917"/>
    <n v="21369"/>
    <n v="2327561"/>
    <n v="222141"/>
    <n v="1128319"/>
    <n v="214198"/>
    <n v="73.94"/>
    <m/>
    <m/>
    <m/>
    <m/>
    <m/>
    <m/>
    <m/>
    <m/>
    <m/>
    <m/>
    <m/>
    <m/>
    <m/>
    <m/>
    <m/>
    <m/>
  </r>
  <r>
    <x v="1"/>
    <x v="0"/>
    <x v="17"/>
    <x v="0"/>
    <n v="0"/>
    <n v="0"/>
    <n v="0"/>
    <n v="979449"/>
    <n v="416591491"/>
    <s v="-"/>
    <n v="0"/>
    <n v="5791644"/>
    <n v="3531714"/>
    <n v="21369"/>
    <n v="2327561"/>
    <n v="222141"/>
    <n v="1128319"/>
    <n v="214198"/>
    <n v="68.94"/>
    <m/>
    <m/>
    <m/>
    <m/>
    <m/>
    <m/>
    <m/>
    <m/>
    <m/>
    <m/>
    <m/>
    <m/>
    <m/>
    <m/>
    <m/>
    <m/>
  </r>
  <r>
    <x v="1"/>
    <x v="1"/>
    <x v="18"/>
    <x v="0"/>
    <n v="0"/>
    <n v="0"/>
    <n v="0"/>
    <n v="964283"/>
    <n v="399645141"/>
    <n v="42967913"/>
    <n v="0"/>
    <n v="6923311"/>
    <n v="3478793"/>
    <n v="21369"/>
    <n v="2327561"/>
    <n v="222141"/>
    <n v="1128319"/>
    <n v="214198"/>
    <n v="75.42"/>
    <m/>
    <m/>
    <m/>
    <m/>
    <m/>
    <m/>
    <m/>
    <m/>
    <m/>
    <m/>
    <m/>
    <m/>
    <m/>
    <m/>
    <m/>
    <m/>
  </r>
  <r>
    <x v="1"/>
    <x v="2"/>
    <x v="19"/>
    <x v="0"/>
    <n v="0"/>
    <n v="0"/>
    <n v="0"/>
    <n v="1053445"/>
    <n v="483580247"/>
    <s v="-"/>
    <n v="41800048"/>
    <n v="9228327"/>
    <n v="3821645"/>
    <n v="21369"/>
    <n v="3357209"/>
    <n v="222141"/>
    <n v="1128319"/>
    <n v="214198"/>
    <n v="75.48"/>
    <m/>
    <m/>
    <m/>
    <m/>
    <m/>
    <m/>
    <m/>
    <m/>
    <m/>
    <m/>
    <m/>
    <m/>
    <m/>
    <m/>
    <m/>
    <m/>
  </r>
  <r>
    <x v="1"/>
    <x v="0"/>
    <x v="20"/>
    <x v="0"/>
    <n v="0"/>
    <n v="0"/>
    <n v="0"/>
    <n v="936802"/>
    <n v="329109170"/>
    <s v="-"/>
    <n v="50970983"/>
    <n v="4569877"/>
    <n v="3906207"/>
    <n v="21369"/>
    <n v="2335894"/>
    <n v="236420"/>
    <n v="1128319"/>
    <n v="214198"/>
    <n v="67.94"/>
    <m/>
    <m/>
    <m/>
    <m/>
    <m/>
    <m/>
    <m/>
    <m/>
    <m/>
    <m/>
    <m/>
    <m/>
    <m/>
    <m/>
    <m/>
    <m/>
  </r>
  <r>
    <x v="1"/>
    <x v="2"/>
    <x v="21"/>
    <x v="0"/>
    <n v="0"/>
    <n v="0"/>
    <n v="0"/>
    <n v="2190907"/>
    <n v="637989763"/>
    <s v="-"/>
    <n v="351138751"/>
    <n v="4836428"/>
    <n v="5245179"/>
    <n v="21369"/>
    <n v="2327561"/>
    <n v="316939"/>
    <n v="1128319"/>
    <n v="214198"/>
    <n v="62.35"/>
    <m/>
    <m/>
    <m/>
    <m/>
    <m/>
    <m/>
    <m/>
    <m/>
    <m/>
    <m/>
    <m/>
    <m/>
    <m/>
    <m/>
    <m/>
    <m/>
  </r>
  <r>
    <x v="1"/>
    <x v="2"/>
    <x v="22"/>
    <x v="0"/>
    <n v="0"/>
    <n v="0"/>
    <n v="0"/>
    <n v="1038414"/>
    <n v="497770762"/>
    <n v="49112901"/>
    <n v="124934505"/>
    <n v="5121080"/>
    <n v="4470838"/>
    <n v="21369"/>
    <n v="2327561"/>
    <n v="614796"/>
    <n v="1128319"/>
    <n v="214198"/>
    <n v="69.41"/>
    <m/>
    <m/>
    <m/>
    <m/>
    <m/>
    <m/>
    <m/>
    <m/>
    <m/>
    <m/>
    <m/>
    <m/>
    <m/>
    <m/>
    <m/>
    <m/>
  </r>
  <r>
    <x v="1"/>
    <x v="1"/>
    <x v="23"/>
    <x v="0"/>
    <n v="0"/>
    <n v="0"/>
    <n v="0"/>
    <n v="2146504"/>
    <n v="741896149"/>
    <n v="36478058"/>
    <n v="185739448"/>
    <n v="8640702"/>
    <n v="23195184"/>
    <n v="21369"/>
    <n v="2327561"/>
    <n v="222141"/>
    <n v="1128319"/>
    <n v="214198"/>
    <n v="70.56"/>
    <m/>
    <m/>
    <m/>
    <m/>
    <m/>
    <m/>
    <m/>
    <m/>
    <m/>
    <m/>
    <m/>
    <m/>
    <m/>
    <m/>
    <m/>
    <m/>
  </r>
  <r>
    <x v="1"/>
    <x v="2"/>
    <x v="24"/>
    <x v="0"/>
    <n v="0"/>
    <n v="0"/>
    <n v="0"/>
    <n v="934889"/>
    <n v="427830255"/>
    <n v="55859573"/>
    <n v="107929748"/>
    <n v="5187475"/>
    <n v="4294155"/>
    <n v="21369"/>
    <n v="2327561"/>
    <n v="577316"/>
    <n v="1128319"/>
    <n v="214198"/>
    <n v="70.83"/>
    <m/>
    <m/>
    <m/>
    <m/>
    <m/>
    <m/>
    <m/>
    <m/>
    <m/>
    <m/>
    <m/>
    <m/>
    <m/>
    <m/>
    <m/>
    <m/>
  </r>
  <r>
    <x v="1"/>
    <x v="0"/>
    <x v="25"/>
    <x v="0"/>
    <n v="0"/>
    <n v="0"/>
    <n v="0"/>
    <n v="1242705"/>
    <n v="573892742"/>
    <n v="10193399"/>
    <n v="121071737"/>
    <n v="11340273"/>
    <n v="9349683"/>
    <n v="21369"/>
    <n v="2327590"/>
    <n v="222141"/>
    <n v="1128319"/>
    <n v="214198"/>
    <n v="68.58"/>
    <m/>
    <m/>
    <m/>
    <m/>
    <m/>
    <m/>
    <m/>
    <m/>
    <m/>
    <m/>
    <m/>
    <m/>
    <m/>
    <m/>
    <m/>
    <m/>
  </r>
  <r>
    <x v="1"/>
    <x v="2"/>
    <x v="26"/>
    <x v="0"/>
    <n v="0"/>
    <n v="0"/>
    <n v="0"/>
    <n v="1134544"/>
    <n v="506486046"/>
    <n v="24336141"/>
    <n v="230275200"/>
    <n v="5491337"/>
    <n v="11124747"/>
    <n v="21369"/>
    <n v="2327561"/>
    <n v="1471498"/>
    <n v="1128319"/>
    <n v="214198"/>
    <n v="68.64"/>
    <m/>
    <m/>
    <m/>
    <m/>
    <m/>
    <m/>
    <m/>
    <m/>
    <m/>
    <m/>
    <m/>
    <m/>
    <m/>
    <m/>
    <m/>
    <m/>
  </r>
  <r>
    <x v="1"/>
    <x v="2"/>
    <x v="27"/>
    <x v="0"/>
    <n v="0"/>
    <n v="0"/>
    <n v="0"/>
    <n v="1147024"/>
    <n v="530916406"/>
    <s v="-"/>
    <n v="289345427"/>
    <n v="4929865"/>
    <n v="10362917"/>
    <n v="21369"/>
    <n v="2331072"/>
    <n v="757580"/>
    <n v="1128319"/>
    <n v="214198"/>
    <n v="70.11"/>
    <m/>
    <m/>
    <m/>
    <m/>
    <m/>
    <m/>
    <m/>
    <m/>
    <m/>
    <m/>
    <m/>
    <m/>
    <m/>
    <m/>
    <m/>
    <m/>
  </r>
  <r>
    <x v="1"/>
    <x v="2"/>
    <x v="28"/>
    <x v="0"/>
    <n v="0"/>
    <n v="0"/>
    <n v="0"/>
    <n v="1203856"/>
    <n v="488398593"/>
    <s v="-"/>
    <n v="67788110"/>
    <n v="6789087"/>
    <n v="36770958"/>
    <n v="21369"/>
    <n v="2327593"/>
    <n v="1828457"/>
    <n v="1128319"/>
    <n v="214198"/>
    <n v="71.69"/>
    <m/>
    <m/>
    <m/>
    <m/>
    <m/>
    <m/>
    <m/>
    <m/>
    <m/>
    <m/>
    <m/>
    <m/>
    <m/>
    <m/>
    <m/>
    <m/>
  </r>
  <r>
    <x v="1"/>
    <x v="2"/>
    <x v="29"/>
    <x v="0"/>
    <n v="0"/>
    <n v="0"/>
    <n v="0"/>
    <n v="1319870"/>
    <n v="570739426"/>
    <n v="7369788"/>
    <n v="86022841"/>
    <n v="5930235"/>
    <n v="18813022"/>
    <n v="21369"/>
    <n v="2335689"/>
    <n v="351311"/>
    <n v="1128319"/>
    <n v="214198"/>
    <n v="71.87"/>
    <m/>
    <m/>
    <m/>
    <m/>
    <m/>
    <m/>
    <m/>
    <m/>
    <m/>
    <m/>
    <m/>
    <m/>
    <m/>
    <m/>
    <m/>
    <m/>
  </r>
  <r>
    <x v="1"/>
    <x v="2"/>
    <x v="30"/>
    <x v="0"/>
    <n v="0"/>
    <n v="0"/>
    <n v="0"/>
    <n v="1765776"/>
    <n v="401228290"/>
    <s v="-"/>
    <n v="136386189"/>
    <n v="4704014"/>
    <n v="3694815"/>
    <n v="21369"/>
    <n v="2327561"/>
    <n v="222141"/>
    <n v="1128319"/>
    <n v="214198"/>
    <n v="62.82"/>
    <m/>
    <m/>
    <m/>
    <m/>
    <m/>
    <m/>
    <m/>
    <m/>
    <m/>
    <m/>
    <m/>
    <m/>
    <m/>
    <m/>
    <m/>
    <m/>
  </r>
  <r>
    <x v="1"/>
    <x v="2"/>
    <x v="31"/>
    <x v="0"/>
    <n v="0"/>
    <n v="0"/>
    <n v="0"/>
    <n v="1666110"/>
    <n v="340435104"/>
    <s v="-"/>
    <n v="117397253"/>
    <n v="4479024"/>
    <n v="3599096"/>
    <n v="21369"/>
    <n v="2327561"/>
    <n v="222141"/>
    <n v="1128319"/>
    <n v="214198"/>
    <n v="61.99"/>
    <m/>
    <m/>
    <m/>
    <m/>
    <m/>
    <m/>
    <m/>
    <m/>
    <m/>
    <m/>
    <m/>
    <m/>
    <m/>
    <m/>
    <m/>
    <m/>
  </r>
  <r>
    <x v="1"/>
    <x v="2"/>
    <x v="32"/>
    <x v="0"/>
    <n v="0"/>
    <n v="0"/>
    <n v="0"/>
    <n v="647251"/>
    <n v="412635036"/>
    <n v="8511835"/>
    <n v="89308308"/>
    <n v="6522441"/>
    <n v="3533598"/>
    <n v="21369"/>
    <n v="2327561"/>
    <n v="222141"/>
    <n v="1128319"/>
    <n v="214198"/>
    <n v="69.61"/>
    <m/>
    <m/>
    <m/>
    <m/>
    <m/>
    <m/>
    <m/>
    <m/>
    <m/>
    <m/>
    <m/>
    <m/>
    <m/>
    <m/>
    <m/>
    <m/>
  </r>
  <r>
    <x v="1"/>
    <x v="0"/>
    <x v="0"/>
    <x v="1"/>
    <n v="29449543"/>
    <n v="0"/>
    <n v="0"/>
    <n v="127413022"/>
    <n v="0"/>
    <n v="0"/>
    <n v="0"/>
    <n v="0"/>
    <n v="0"/>
    <n v="0"/>
    <n v="0"/>
    <n v="0"/>
    <n v="0"/>
    <n v="0"/>
    <m/>
    <n v="0"/>
    <n v="12.61"/>
    <n v="8.8000000000000007"/>
    <n v="0"/>
    <n v="0"/>
    <m/>
    <m/>
    <m/>
    <n v="25.65"/>
    <n v="104.7"/>
    <n v="106.99"/>
    <n v="88.76"/>
    <m/>
    <n v="93.83"/>
    <n v="75.31"/>
    <n v="61.39"/>
  </r>
  <r>
    <x v="1"/>
    <x v="0"/>
    <x v="1"/>
    <x v="1"/>
    <n v="31132420"/>
    <n v="0"/>
    <n v="0"/>
    <n v="75597802"/>
    <n v="0"/>
    <n v="0"/>
    <n v="0"/>
    <n v="0"/>
    <n v="0"/>
    <n v="0"/>
    <n v="0"/>
    <n v="0"/>
    <n v="0"/>
    <n v="0"/>
    <m/>
    <n v="0"/>
    <n v="13.11"/>
    <n v="9.59"/>
    <n v="0"/>
    <n v="0"/>
    <m/>
    <m/>
    <m/>
    <n v="15.24"/>
    <n v="102"/>
    <n v="102.54"/>
    <n v="122.71"/>
    <m/>
    <n v="90.54"/>
    <n v="74.67"/>
    <n v="88.48"/>
  </r>
  <r>
    <x v="1"/>
    <x v="1"/>
    <x v="2"/>
    <x v="1"/>
    <n v="31592035"/>
    <n v="0"/>
    <n v="0"/>
    <n v="292512051"/>
    <n v="0"/>
    <n v="0"/>
    <n v="0"/>
    <n v="0"/>
    <n v="0"/>
    <n v="0"/>
    <n v="0"/>
    <n v="0"/>
    <n v="0"/>
    <n v="0"/>
    <m/>
    <n v="0"/>
    <n v="13.36"/>
    <n v="10.1"/>
    <n v="0"/>
    <n v="0"/>
    <m/>
    <m/>
    <m/>
    <n v="33.94"/>
    <n v="108.47"/>
    <n v="112.05"/>
    <n v="109.4"/>
    <m/>
    <n v="96.93"/>
    <n v="77.459999999999994"/>
    <n v="72.040000000000006"/>
  </r>
  <r>
    <x v="1"/>
    <x v="0"/>
    <x v="3"/>
    <x v="1"/>
    <n v="45943033"/>
    <n v="0"/>
    <n v="0"/>
    <n v="90680043"/>
    <n v="0"/>
    <n v="0"/>
    <n v="0"/>
    <n v="0"/>
    <n v="0"/>
    <n v="0"/>
    <n v="0"/>
    <n v="0"/>
    <n v="0"/>
    <n v="0"/>
    <m/>
    <n v="0"/>
    <n v="12.77"/>
    <n v="10"/>
    <n v="0"/>
    <n v="0"/>
    <m/>
    <m/>
    <m/>
    <n v="18.32"/>
    <n v="100.96"/>
    <n v="104.58"/>
    <n v="115.87"/>
    <m/>
    <n v="93.9"/>
    <n v="80.58"/>
    <n v="88.05"/>
  </r>
  <r>
    <x v="1"/>
    <x v="2"/>
    <x v="4"/>
    <x v="1"/>
    <n v="19719525"/>
    <n v="0"/>
    <n v="0"/>
    <n v="88851621"/>
    <n v="0"/>
    <n v="0"/>
    <n v="0"/>
    <n v="0"/>
    <n v="0"/>
    <n v="0"/>
    <n v="0"/>
    <n v="0"/>
    <n v="0"/>
    <n v="0"/>
    <m/>
    <n v="0"/>
    <n v="12.74"/>
    <n v="9.25"/>
    <n v="0"/>
    <n v="0"/>
    <m/>
    <m/>
    <m/>
    <n v="34.25"/>
    <n v="100.29"/>
    <n v="105.47"/>
    <n v="116.35"/>
    <m/>
    <n v="91.14"/>
    <n v="81.36"/>
    <n v="87.65"/>
  </r>
  <r>
    <x v="1"/>
    <x v="0"/>
    <x v="5"/>
    <x v="1"/>
    <n v="37514054"/>
    <n v="0"/>
    <n v="0"/>
    <n v="237330410"/>
    <n v="0"/>
    <n v="0"/>
    <n v="0"/>
    <n v="0"/>
    <n v="0"/>
    <n v="0"/>
    <n v="0"/>
    <n v="0"/>
    <n v="0"/>
    <n v="0"/>
    <m/>
    <n v="0"/>
    <n v="13.24"/>
    <n v="8.66"/>
    <n v="0"/>
    <n v="0"/>
    <m/>
    <m/>
    <m/>
    <n v="36.79"/>
    <n v="102.09"/>
    <n v="109.89"/>
    <n v="106.74"/>
    <m/>
    <n v="88.67"/>
    <n v="74.319999999999993"/>
    <n v="68.36"/>
  </r>
  <r>
    <x v="1"/>
    <x v="2"/>
    <x v="6"/>
    <x v="1"/>
    <n v="16139420"/>
    <n v="0"/>
    <n v="0"/>
    <n v="156475926"/>
    <n v="0"/>
    <n v="0"/>
    <n v="0"/>
    <n v="0"/>
    <n v="0"/>
    <n v="0"/>
    <n v="0"/>
    <n v="0"/>
    <n v="0"/>
    <n v="0"/>
    <m/>
    <n v="0"/>
    <n v="13.61"/>
    <n v="8.6300000000000008"/>
    <n v="0"/>
    <n v="0"/>
    <m/>
    <m/>
    <m/>
    <n v="28.66"/>
    <n v="108.44"/>
    <n v="117.99"/>
    <n v="108.14"/>
    <m/>
    <n v="97.47"/>
    <n v="80.930000000000007"/>
    <n v="74.62"/>
  </r>
  <r>
    <x v="1"/>
    <x v="2"/>
    <x v="7"/>
    <x v="1"/>
    <n v="7647364"/>
    <n v="0"/>
    <n v="0"/>
    <n v="43348321"/>
    <n v="0"/>
    <n v="0"/>
    <n v="0"/>
    <n v="0"/>
    <n v="0"/>
    <n v="0"/>
    <n v="0"/>
    <n v="0"/>
    <n v="0"/>
    <n v="0"/>
    <m/>
    <n v="0"/>
    <n v="12.84"/>
    <n v="5.64"/>
    <n v="0"/>
    <n v="0"/>
    <m/>
    <m/>
    <m/>
    <n v="18.739999999999998"/>
    <n v="100.18"/>
    <n v="105.76"/>
    <n v="107.74"/>
    <m/>
    <n v="84.47"/>
    <n v="74.290000000000006"/>
    <n v="72.900000000000006"/>
  </r>
  <r>
    <x v="1"/>
    <x v="0"/>
    <x v="8"/>
    <x v="1"/>
    <n v="22098076"/>
    <n v="0"/>
    <n v="0"/>
    <n v="211590230"/>
    <n v="0"/>
    <n v="0"/>
    <n v="0"/>
    <n v="0"/>
    <n v="0"/>
    <n v="0"/>
    <n v="0"/>
    <n v="0"/>
    <n v="0"/>
    <n v="0"/>
    <m/>
    <n v="0"/>
    <n v="12.79"/>
    <n v="9.61"/>
    <n v="0"/>
    <n v="0"/>
    <m/>
    <m/>
    <m/>
    <n v="26.34"/>
    <n v="101.26"/>
    <n v="102.45"/>
    <n v="87.36"/>
    <m/>
    <n v="89.83"/>
    <n v="71.62"/>
    <n v="58.61"/>
  </r>
  <r>
    <x v="1"/>
    <x v="2"/>
    <x v="9"/>
    <x v="1"/>
    <n v="23129079"/>
    <n v="0"/>
    <n v="0"/>
    <n v="88248087"/>
    <n v="0"/>
    <n v="0"/>
    <n v="0"/>
    <n v="0"/>
    <n v="0"/>
    <n v="0"/>
    <n v="0"/>
    <n v="0"/>
    <n v="0"/>
    <n v="0"/>
    <m/>
    <n v="0"/>
    <n v="13.35"/>
    <n v="9.2899999999999991"/>
    <n v="0"/>
    <n v="0"/>
    <m/>
    <m/>
    <m/>
    <n v="28.56"/>
    <n v="100.86"/>
    <n v="107.41"/>
    <n v="86.45"/>
    <m/>
    <n v="89.72"/>
    <n v="76.59"/>
    <n v="62.17"/>
  </r>
  <r>
    <x v="1"/>
    <x v="2"/>
    <x v="10"/>
    <x v="1"/>
    <n v="40525595"/>
    <n v="0"/>
    <n v="0"/>
    <n v="85448864"/>
    <n v="0"/>
    <n v="0"/>
    <n v="0"/>
    <n v="0"/>
    <n v="0"/>
    <n v="0"/>
    <n v="0"/>
    <n v="0"/>
    <n v="0"/>
    <n v="0"/>
    <m/>
    <n v="0"/>
    <n v="13.07"/>
    <n v="8.84"/>
    <n v="0"/>
    <n v="0"/>
    <m/>
    <m/>
    <m/>
    <n v="28.02"/>
    <n v="101.27"/>
    <n v="102.29"/>
    <n v="106.93"/>
    <m/>
    <n v="87.76"/>
    <n v="71.97"/>
    <n v="75.319999999999993"/>
  </r>
  <r>
    <x v="1"/>
    <x v="2"/>
    <x v="11"/>
    <x v="1"/>
    <n v="34364226"/>
    <n v="0"/>
    <n v="0"/>
    <n v="96735708"/>
    <n v="0"/>
    <n v="0"/>
    <n v="0"/>
    <n v="0"/>
    <n v="0"/>
    <n v="0"/>
    <n v="0"/>
    <n v="0"/>
    <n v="0"/>
    <n v="0"/>
    <m/>
    <n v="0"/>
    <n v="13.7"/>
    <n v="9.99"/>
    <n v="0"/>
    <n v="0"/>
    <m/>
    <m/>
    <m/>
    <n v="26.22"/>
    <n v="100.89"/>
    <n v="100.08"/>
    <n v="113.87"/>
    <m/>
    <n v="89.53"/>
    <n v="71.569999999999993"/>
    <n v="79.959999999999994"/>
  </r>
  <r>
    <x v="1"/>
    <x v="2"/>
    <x v="12"/>
    <x v="1"/>
    <n v="10083703"/>
    <n v="0"/>
    <n v="0"/>
    <n v="74919713"/>
    <n v="0"/>
    <n v="0"/>
    <n v="0"/>
    <n v="0"/>
    <n v="0"/>
    <n v="0"/>
    <n v="0"/>
    <n v="0"/>
    <n v="0"/>
    <n v="0"/>
    <m/>
    <n v="0"/>
    <n v="13.46"/>
    <n v="10.57"/>
    <n v="0"/>
    <n v="0"/>
    <m/>
    <m/>
    <m/>
    <n v="23.9"/>
    <n v="100.44"/>
    <n v="101.95"/>
    <n v="116.41"/>
    <m/>
    <n v="90.34"/>
    <n v="74.790000000000006"/>
    <n v="85.22"/>
  </r>
  <r>
    <x v="1"/>
    <x v="0"/>
    <x v="13"/>
    <x v="1"/>
    <n v="40195364"/>
    <n v="0"/>
    <n v="0"/>
    <n v="70821148"/>
    <n v="0"/>
    <n v="0"/>
    <n v="0"/>
    <n v="0"/>
    <n v="0"/>
    <n v="0"/>
    <n v="0"/>
    <n v="0"/>
    <n v="0"/>
    <n v="0"/>
    <m/>
    <n v="0"/>
    <n v="13.63"/>
    <n v="10.94"/>
    <n v="0"/>
    <n v="0"/>
    <m/>
    <m/>
    <m/>
    <n v="37.799999999999997"/>
    <n v="100"/>
    <n v="109.38"/>
    <n v="114.58"/>
    <m/>
    <n v="89.05"/>
    <n v="75.959999999999994"/>
    <n v="75.14"/>
  </r>
  <r>
    <x v="1"/>
    <x v="1"/>
    <x v="14"/>
    <x v="1"/>
    <n v="0"/>
    <n v="0"/>
    <n v="0"/>
    <n v="248794292"/>
    <n v="0"/>
    <n v="0"/>
    <n v="0"/>
    <n v="0"/>
    <n v="0"/>
    <n v="0"/>
    <n v="0"/>
    <n v="0"/>
    <n v="0"/>
    <n v="0"/>
    <m/>
    <n v="0"/>
    <n v="14.75"/>
    <n v="11.48"/>
    <n v="0"/>
    <n v="0"/>
    <m/>
    <m/>
    <m/>
    <n v="23.32"/>
    <n v="99.45"/>
    <n v="103.44"/>
    <n v="115.81"/>
    <m/>
    <n v="89.2"/>
    <n v="70.7"/>
    <n v="76.930000000000007"/>
  </r>
  <r>
    <x v="1"/>
    <x v="0"/>
    <x v="15"/>
    <x v="1"/>
    <n v="22628795"/>
    <n v="0"/>
    <n v="0"/>
    <n v="62910080"/>
    <n v="0"/>
    <n v="0"/>
    <n v="0"/>
    <n v="0"/>
    <n v="0"/>
    <n v="0"/>
    <n v="0"/>
    <n v="0"/>
    <n v="0"/>
    <n v="0"/>
    <m/>
    <n v="0"/>
    <n v="14.57"/>
    <n v="11.29"/>
    <n v="0"/>
    <n v="0"/>
    <m/>
    <m/>
    <m/>
    <n v="31.17"/>
    <n v="91.44"/>
    <n v="110.31"/>
    <n v="117.15"/>
    <m/>
    <n v="83.07"/>
    <n v="74.31"/>
    <n v="78.989999999999995"/>
  </r>
  <r>
    <x v="1"/>
    <x v="2"/>
    <x v="16"/>
    <x v="1"/>
    <n v="10920742"/>
    <n v="0"/>
    <n v="0"/>
    <n v="22314652"/>
    <n v="0"/>
    <n v="0"/>
    <n v="0"/>
    <n v="0"/>
    <n v="0"/>
    <n v="0"/>
    <n v="0"/>
    <n v="0"/>
    <n v="0"/>
    <n v="0"/>
    <m/>
    <n v="0"/>
    <n v="13.28"/>
    <n v="10.41"/>
    <n v="0"/>
    <n v="0"/>
    <m/>
    <m/>
    <m/>
    <n v="22.81"/>
    <n v="95.34"/>
    <n v="102.87"/>
    <n v="119.87"/>
    <m/>
    <n v="83.77"/>
    <n v="71.52"/>
    <n v="80.53"/>
  </r>
  <r>
    <x v="1"/>
    <x v="0"/>
    <x v="17"/>
    <x v="1"/>
    <n v="16952488"/>
    <n v="0"/>
    <n v="0"/>
    <n v="33969981"/>
    <n v="0"/>
    <n v="0"/>
    <n v="0"/>
    <n v="0"/>
    <n v="0"/>
    <n v="0"/>
    <n v="0"/>
    <n v="0"/>
    <n v="0"/>
    <n v="0"/>
    <m/>
    <n v="0"/>
    <n v="12.62"/>
    <n v="9.4499999999999993"/>
    <n v="0"/>
    <n v="0"/>
    <m/>
    <m/>
    <m/>
    <n v="31.55"/>
    <n v="105.38"/>
    <n v="101.89"/>
    <n v="113.14"/>
    <m/>
    <n v="96.24"/>
    <n v="77.400000000000006"/>
    <n v="83.9"/>
  </r>
  <r>
    <x v="1"/>
    <x v="1"/>
    <x v="18"/>
    <x v="1"/>
    <n v="13389456"/>
    <n v="0"/>
    <n v="0"/>
    <n v="39148339"/>
    <n v="0"/>
    <n v="0"/>
    <n v="0"/>
    <n v="0"/>
    <n v="0"/>
    <n v="0"/>
    <n v="0"/>
    <n v="0"/>
    <n v="0"/>
    <n v="0"/>
    <m/>
    <n v="0"/>
    <n v="12.73"/>
    <n v="10.44"/>
    <n v="0"/>
    <n v="0"/>
    <m/>
    <m/>
    <m/>
    <n v="30.94"/>
    <n v="100.27"/>
    <n v="104.7"/>
    <n v="103.95"/>
    <m/>
    <n v="89.37"/>
    <n v="74.87"/>
    <n v="72.11"/>
  </r>
  <r>
    <x v="1"/>
    <x v="2"/>
    <x v="19"/>
    <x v="1"/>
    <n v="28298952"/>
    <n v="0"/>
    <n v="0"/>
    <n v="61237761"/>
    <n v="0"/>
    <n v="0"/>
    <n v="0"/>
    <n v="0"/>
    <n v="0"/>
    <n v="0"/>
    <n v="0"/>
    <n v="0"/>
    <n v="0"/>
    <n v="0"/>
    <m/>
    <n v="0"/>
    <n v="14.56"/>
    <n v="11.09"/>
    <n v="0"/>
    <n v="0"/>
    <m/>
    <m/>
    <m/>
    <n v="43.07"/>
    <n v="103.93"/>
    <n v="112.49"/>
    <n v="118.89"/>
    <m/>
    <n v="93.93"/>
    <n v="81.239999999999995"/>
    <n v="84.83"/>
  </r>
  <r>
    <x v="1"/>
    <x v="0"/>
    <x v="20"/>
    <x v="1"/>
    <n v="31561073"/>
    <n v="0"/>
    <n v="0"/>
    <n v="18217035"/>
    <n v="0"/>
    <n v="0"/>
    <n v="0"/>
    <n v="0"/>
    <n v="0"/>
    <n v="0"/>
    <n v="0"/>
    <n v="0"/>
    <n v="0"/>
    <n v="0"/>
    <m/>
    <n v="0"/>
    <n v="13.87"/>
    <n v="9.14"/>
    <n v="0"/>
    <n v="0"/>
    <m/>
    <m/>
    <m/>
    <n v="12.25"/>
    <n v="97.22"/>
    <n v="102.89"/>
    <n v="122.42"/>
    <m/>
    <n v="85.32"/>
    <n v="72.47"/>
    <n v="82.05"/>
  </r>
  <r>
    <x v="1"/>
    <x v="2"/>
    <x v="21"/>
    <x v="1"/>
    <n v="51335540"/>
    <n v="0"/>
    <n v="0"/>
    <n v="61778304"/>
    <n v="0"/>
    <n v="0"/>
    <n v="0"/>
    <n v="0"/>
    <n v="0"/>
    <n v="0"/>
    <n v="0"/>
    <n v="0"/>
    <n v="0"/>
    <n v="0"/>
    <m/>
    <n v="0"/>
    <n v="12.27"/>
    <n v="6.06"/>
    <n v="0"/>
    <n v="0"/>
    <m/>
    <m/>
    <m/>
    <n v="14.24"/>
    <n v="89.91"/>
    <n v="103.31"/>
    <n v="105.26"/>
    <m/>
    <n v="76.27"/>
    <n v="67.349999999999994"/>
    <n v="67.67"/>
  </r>
  <r>
    <x v="1"/>
    <x v="2"/>
    <x v="22"/>
    <x v="1"/>
    <n v="23737292"/>
    <n v="0"/>
    <n v="0"/>
    <n v="71302989"/>
    <n v="0"/>
    <n v="0"/>
    <n v="0"/>
    <n v="0"/>
    <n v="0"/>
    <n v="0"/>
    <n v="0"/>
    <n v="0"/>
    <n v="0"/>
    <n v="0"/>
    <m/>
    <n v="0"/>
    <n v="13.29"/>
    <n v="9.7100000000000009"/>
    <n v="0"/>
    <n v="0"/>
    <m/>
    <m/>
    <m/>
    <n v="32.43"/>
    <n v="100.73"/>
    <n v="105.63"/>
    <n v="116.83"/>
    <m/>
    <n v="91.14"/>
    <n v="78.12"/>
    <n v="83.78"/>
  </r>
  <r>
    <x v="1"/>
    <x v="1"/>
    <x v="23"/>
    <x v="1"/>
    <n v="22420634"/>
    <n v="0"/>
    <n v="0"/>
    <n v="128890405"/>
    <n v="0"/>
    <n v="0"/>
    <n v="0"/>
    <n v="0"/>
    <n v="0"/>
    <n v="0"/>
    <n v="0"/>
    <n v="0"/>
    <n v="0"/>
    <n v="0"/>
    <m/>
    <n v="0"/>
    <n v="12.61"/>
    <n v="8.69"/>
    <n v="0"/>
    <n v="0"/>
    <m/>
    <m/>
    <m/>
    <n v="31.58"/>
    <n v="101.89"/>
    <n v="104"/>
    <n v="100.61"/>
    <m/>
    <n v="89.26"/>
    <n v="71.069999999999993"/>
    <n v="68.78"/>
  </r>
  <r>
    <x v="1"/>
    <x v="2"/>
    <x v="24"/>
    <x v="1"/>
    <n v="43112930"/>
    <n v="0"/>
    <n v="0"/>
    <n v="53394510"/>
    <n v="0"/>
    <n v="0"/>
    <n v="0"/>
    <n v="0"/>
    <n v="0"/>
    <n v="0"/>
    <n v="0"/>
    <n v="0"/>
    <n v="0"/>
    <n v="0"/>
    <m/>
    <n v="0"/>
    <n v="13.48"/>
    <n v="9.44"/>
    <n v="0"/>
    <n v="0"/>
    <m/>
    <m/>
    <m/>
    <n v="22.85"/>
    <n v="102.46"/>
    <n v="100.4"/>
    <n v="112.97"/>
    <m/>
    <n v="90.27"/>
    <n v="70.36"/>
    <n v="79.87"/>
  </r>
  <r>
    <x v="1"/>
    <x v="0"/>
    <x v="25"/>
    <x v="1"/>
    <n v="8524447"/>
    <n v="0"/>
    <n v="0"/>
    <n v="84671406"/>
    <n v="0"/>
    <n v="0"/>
    <n v="0"/>
    <n v="0"/>
    <n v="0"/>
    <n v="0"/>
    <n v="0"/>
    <n v="0"/>
    <n v="0"/>
    <n v="0"/>
    <m/>
    <n v="0"/>
    <n v="12.64"/>
    <n v="8.07"/>
    <n v="0"/>
    <n v="0"/>
    <m/>
    <m/>
    <m/>
    <n v="28.71"/>
    <n v="105.77"/>
    <n v="107.7"/>
    <n v="94.65"/>
    <m/>
    <n v="93.73"/>
    <n v="73.290000000000006"/>
    <n v="61.92"/>
  </r>
  <r>
    <x v="1"/>
    <x v="2"/>
    <x v="26"/>
    <x v="1"/>
    <n v="11012944"/>
    <n v="0"/>
    <n v="0"/>
    <n v="66889473"/>
    <n v="0"/>
    <n v="0"/>
    <n v="0"/>
    <n v="0"/>
    <n v="0"/>
    <n v="0"/>
    <n v="0"/>
    <n v="0"/>
    <n v="0"/>
    <n v="0"/>
    <m/>
    <n v="0"/>
    <n v="13.27"/>
    <n v="9.02"/>
    <n v="0"/>
    <n v="0"/>
    <m/>
    <m/>
    <m/>
    <n v="35.659999999999997"/>
    <n v="105.82"/>
    <n v="101.19"/>
    <n v="104.48"/>
    <m/>
    <n v="95.89"/>
    <n v="75.349999999999994"/>
    <n v="73.5"/>
  </r>
  <r>
    <x v="1"/>
    <x v="2"/>
    <x v="27"/>
    <x v="1"/>
    <n v="17301801"/>
    <n v="0"/>
    <n v="0"/>
    <n v="71487474"/>
    <n v="0"/>
    <n v="0"/>
    <n v="0"/>
    <n v="0"/>
    <n v="0"/>
    <n v="0"/>
    <n v="0"/>
    <n v="0"/>
    <n v="0"/>
    <n v="0"/>
    <m/>
    <n v="0"/>
    <n v="13.04"/>
    <n v="9.3800000000000008"/>
    <n v="0"/>
    <n v="0"/>
    <m/>
    <m/>
    <m/>
    <n v="27.36"/>
    <n v="103.97"/>
    <n v="110.85"/>
    <n v="91.93"/>
    <m/>
    <n v="92.49"/>
    <n v="78.62"/>
    <n v="63.04"/>
  </r>
  <r>
    <x v="1"/>
    <x v="2"/>
    <x v="28"/>
    <x v="1"/>
    <n v="22114607"/>
    <n v="0"/>
    <n v="0"/>
    <n v="52007229"/>
    <n v="0"/>
    <n v="0"/>
    <n v="0"/>
    <n v="0"/>
    <n v="0"/>
    <n v="0"/>
    <n v="0"/>
    <n v="0"/>
    <n v="0"/>
    <n v="0"/>
    <m/>
    <n v="0"/>
    <n v="13.01"/>
    <n v="8.9"/>
    <n v="0"/>
    <n v="0"/>
    <m/>
    <m/>
    <m/>
    <n v="31.35"/>
    <n v="92.91"/>
    <n v="113.17"/>
    <n v="80.77"/>
    <m/>
    <n v="84.86"/>
    <n v="87.51"/>
    <n v="60.54"/>
  </r>
  <r>
    <x v="1"/>
    <x v="2"/>
    <x v="29"/>
    <x v="1"/>
    <n v="34774005"/>
    <n v="0"/>
    <n v="0"/>
    <n v="82114903"/>
    <n v="0"/>
    <n v="0"/>
    <n v="0"/>
    <n v="0"/>
    <n v="0"/>
    <n v="0"/>
    <n v="0"/>
    <n v="0"/>
    <n v="0"/>
    <n v="0"/>
    <m/>
    <n v="0"/>
    <n v="13.19"/>
    <n v="8.41"/>
    <n v="0"/>
    <n v="0"/>
    <m/>
    <m/>
    <m/>
    <n v="26.97"/>
    <n v="95.61"/>
    <n v="108.44"/>
    <n v="91.42"/>
    <m/>
    <n v="86.29"/>
    <n v="81.010000000000005"/>
    <n v="65.83"/>
  </r>
  <r>
    <x v="1"/>
    <x v="2"/>
    <x v="30"/>
    <x v="1"/>
    <n v="16143232"/>
    <n v="0"/>
    <n v="0"/>
    <n v="42850400"/>
    <n v="0"/>
    <n v="0"/>
    <n v="0"/>
    <n v="0"/>
    <n v="0"/>
    <n v="0"/>
    <n v="0"/>
    <n v="0"/>
    <n v="0"/>
    <n v="0"/>
    <m/>
    <n v="0"/>
    <n v="13.04"/>
    <n v="6.77"/>
    <n v="0"/>
    <n v="0"/>
    <m/>
    <m/>
    <m/>
    <n v="37.119999999999997"/>
    <n v="86.59"/>
    <n v="101.23"/>
    <n v="80.459999999999994"/>
    <m/>
    <n v="75.5"/>
    <n v="71.61"/>
    <n v="55.69"/>
  </r>
  <r>
    <x v="1"/>
    <x v="2"/>
    <x v="31"/>
    <x v="1"/>
    <n v="9114859"/>
    <n v="0"/>
    <n v="0"/>
    <n v="38791677"/>
    <n v="0"/>
    <n v="0"/>
    <n v="0"/>
    <n v="0"/>
    <n v="0"/>
    <n v="0"/>
    <n v="0"/>
    <n v="0"/>
    <n v="0"/>
    <n v="0"/>
    <m/>
    <n v="0"/>
    <n v="12.95"/>
    <n v="6.69"/>
    <n v="0"/>
    <n v="0"/>
    <m/>
    <m/>
    <m/>
    <n v="20.71"/>
    <n v="93.2"/>
    <n v="101.81"/>
    <n v="107.41"/>
    <m/>
    <n v="79.900000000000006"/>
    <n v="70.989999999999995"/>
    <n v="72.069999999999993"/>
  </r>
  <r>
    <x v="1"/>
    <x v="2"/>
    <x v="32"/>
    <x v="1"/>
    <n v="21655885"/>
    <n v="0"/>
    <n v="0"/>
    <n v="43990067"/>
    <n v="0"/>
    <n v="0"/>
    <n v="0"/>
    <n v="0"/>
    <n v="0"/>
    <n v="0"/>
    <n v="0"/>
    <n v="0"/>
    <n v="0"/>
    <n v="0"/>
    <m/>
    <n v="0"/>
    <n v="13.75"/>
    <n v="8.6199999999999992"/>
    <n v="0"/>
    <n v="0"/>
    <m/>
    <m/>
    <m/>
    <n v="30.85"/>
    <n v="101.58"/>
    <n v="106.72"/>
    <n v="119.12"/>
    <m/>
    <n v="88.54"/>
    <n v="72.05"/>
    <n v="80.44"/>
  </r>
  <r>
    <x v="1"/>
    <x v="0"/>
    <x v="0"/>
    <x v="10"/>
    <n v="0"/>
    <n v="0"/>
    <n v="0"/>
    <n v="0"/>
    <n v="0"/>
    <n v="0"/>
    <n v="0"/>
    <n v="0"/>
    <n v="0"/>
    <n v="0"/>
    <n v="0"/>
    <n v="0"/>
    <n v="0"/>
    <n v="0"/>
    <m/>
    <m/>
    <m/>
    <m/>
    <m/>
    <m/>
    <m/>
    <m/>
    <m/>
    <m/>
    <m/>
    <m/>
    <m/>
    <m/>
    <m/>
    <m/>
    <m/>
  </r>
  <r>
    <x v="1"/>
    <x v="0"/>
    <x v="1"/>
    <x v="10"/>
    <n v="0"/>
    <n v="0"/>
    <n v="0"/>
    <n v="0"/>
    <n v="0"/>
    <n v="0"/>
    <n v="0"/>
    <n v="0"/>
    <n v="0"/>
    <n v="0"/>
    <n v="0"/>
    <n v="0"/>
    <n v="0"/>
    <n v="0"/>
    <m/>
    <m/>
    <m/>
    <m/>
    <m/>
    <m/>
    <m/>
    <m/>
    <m/>
    <m/>
    <m/>
    <m/>
    <m/>
    <m/>
    <m/>
    <m/>
    <m/>
  </r>
  <r>
    <x v="1"/>
    <x v="1"/>
    <x v="2"/>
    <x v="10"/>
    <n v="0"/>
    <n v="0"/>
    <n v="0"/>
    <n v="600000"/>
    <n v="0"/>
    <n v="0"/>
    <n v="0"/>
    <n v="0"/>
    <n v="0"/>
    <n v="0"/>
    <n v="0"/>
    <n v="0"/>
    <n v="0"/>
    <n v="0"/>
    <m/>
    <m/>
    <m/>
    <m/>
    <m/>
    <m/>
    <m/>
    <m/>
    <m/>
    <m/>
    <m/>
    <m/>
    <m/>
    <m/>
    <m/>
    <m/>
    <m/>
  </r>
  <r>
    <x v="1"/>
    <x v="0"/>
    <x v="3"/>
    <x v="10"/>
    <n v="0"/>
    <n v="0"/>
    <n v="0"/>
    <n v="0"/>
    <n v="0"/>
    <n v="0"/>
    <n v="0"/>
    <n v="0"/>
    <n v="0"/>
    <n v="0"/>
    <n v="0"/>
    <n v="0"/>
    <n v="0"/>
    <n v="0"/>
    <m/>
    <m/>
    <m/>
    <m/>
    <m/>
    <m/>
    <m/>
    <m/>
    <m/>
    <m/>
    <m/>
    <m/>
    <m/>
    <m/>
    <m/>
    <m/>
    <m/>
  </r>
  <r>
    <x v="1"/>
    <x v="2"/>
    <x v="4"/>
    <x v="10"/>
    <n v="0"/>
    <n v="0"/>
    <n v="0"/>
    <n v="0"/>
    <n v="0"/>
    <n v="0"/>
    <n v="0"/>
    <n v="0"/>
    <n v="0"/>
    <n v="0"/>
    <n v="0"/>
    <n v="0"/>
    <n v="0"/>
    <n v="0"/>
    <m/>
    <m/>
    <m/>
    <m/>
    <m/>
    <m/>
    <m/>
    <m/>
    <m/>
    <m/>
    <m/>
    <m/>
    <m/>
    <m/>
    <m/>
    <m/>
    <m/>
  </r>
  <r>
    <x v="1"/>
    <x v="0"/>
    <x v="5"/>
    <x v="10"/>
    <n v="0"/>
    <n v="0"/>
    <n v="0"/>
    <n v="600000"/>
    <n v="0"/>
    <n v="0"/>
    <n v="0"/>
    <n v="0"/>
    <n v="0"/>
    <n v="0"/>
    <n v="0"/>
    <n v="0"/>
    <n v="0"/>
    <n v="0"/>
    <m/>
    <m/>
    <m/>
    <m/>
    <m/>
    <m/>
    <m/>
    <m/>
    <m/>
    <m/>
    <m/>
    <m/>
    <m/>
    <m/>
    <m/>
    <m/>
    <m/>
  </r>
  <r>
    <x v="1"/>
    <x v="2"/>
    <x v="6"/>
    <x v="10"/>
    <n v="0"/>
    <n v="0"/>
    <n v="0"/>
    <n v="0"/>
    <n v="0"/>
    <n v="0"/>
    <n v="0"/>
    <n v="0"/>
    <n v="0"/>
    <n v="0"/>
    <n v="0"/>
    <n v="0"/>
    <n v="0"/>
    <n v="0"/>
    <m/>
    <m/>
    <m/>
    <m/>
    <m/>
    <m/>
    <m/>
    <m/>
    <m/>
    <m/>
    <m/>
    <m/>
    <m/>
    <m/>
    <m/>
    <m/>
    <m/>
  </r>
  <r>
    <x v="1"/>
    <x v="2"/>
    <x v="7"/>
    <x v="10"/>
    <n v="0"/>
    <n v="0"/>
    <n v="0"/>
    <n v="0"/>
    <n v="0"/>
    <n v="0"/>
    <n v="0"/>
    <n v="0"/>
    <n v="0"/>
    <n v="0"/>
    <n v="0"/>
    <n v="0"/>
    <n v="0"/>
    <n v="0"/>
    <m/>
    <m/>
    <m/>
    <m/>
    <m/>
    <m/>
    <m/>
    <m/>
    <m/>
    <m/>
    <m/>
    <m/>
    <m/>
    <m/>
    <m/>
    <m/>
    <m/>
  </r>
  <r>
    <x v="1"/>
    <x v="0"/>
    <x v="8"/>
    <x v="10"/>
    <n v="0"/>
    <n v="0"/>
    <n v="0"/>
    <n v="0"/>
    <n v="0"/>
    <n v="0"/>
    <n v="0"/>
    <n v="0"/>
    <n v="0"/>
    <n v="0"/>
    <n v="0"/>
    <n v="0"/>
    <n v="0"/>
    <n v="0"/>
    <m/>
    <m/>
    <m/>
    <m/>
    <m/>
    <m/>
    <m/>
    <m/>
    <m/>
    <m/>
    <m/>
    <m/>
    <m/>
    <m/>
    <m/>
    <m/>
    <m/>
  </r>
  <r>
    <x v="1"/>
    <x v="2"/>
    <x v="9"/>
    <x v="10"/>
    <n v="0"/>
    <n v="0"/>
    <n v="0"/>
    <n v="0"/>
    <n v="0"/>
    <n v="0"/>
    <n v="0"/>
    <n v="0"/>
    <n v="0"/>
    <n v="0"/>
    <n v="0"/>
    <n v="0"/>
    <n v="0"/>
    <n v="0"/>
    <m/>
    <m/>
    <m/>
    <m/>
    <m/>
    <m/>
    <m/>
    <m/>
    <m/>
    <m/>
    <m/>
    <m/>
    <m/>
    <m/>
    <m/>
    <m/>
    <m/>
  </r>
  <r>
    <x v="1"/>
    <x v="2"/>
    <x v="10"/>
    <x v="10"/>
    <n v="0"/>
    <n v="0"/>
    <n v="0"/>
    <n v="0"/>
    <n v="0"/>
    <n v="0"/>
    <n v="0"/>
    <n v="0"/>
    <n v="0"/>
    <n v="0"/>
    <n v="0"/>
    <n v="0"/>
    <n v="0"/>
    <n v="0"/>
    <m/>
    <m/>
    <m/>
    <m/>
    <m/>
    <m/>
    <m/>
    <m/>
    <m/>
    <m/>
    <m/>
    <m/>
    <m/>
    <m/>
    <m/>
    <m/>
    <m/>
  </r>
  <r>
    <x v="1"/>
    <x v="2"/>
    <x v="11"/>
    <x v="10"/>
    <n v="0"/>
    <n v="0"/>
    <n v="0"/>
    <n v="0"/>
    <n v="0"/>
    <n v="0"/>
    <n v="0"/>
    <n v="0"/>
    <n v="0"/>
    <n v="0"/>
    <n v="0"/>
    <n v="0"/>
    <n v="0"/>
    <n v="0"/>
    <m/>
    <m/>
    <m/>
    <m/>
    <m/>
    <m/>
    <m/>
    <m/>
    <m/>
    <m/>
    <m/>
    <m/>
    <m/>
    <m/>
    <m/>
    <m/>
    <m/>
  </r>
  <r>
    <x v="1"/>
    <x v="2"/>
    <x v="12"/>
    <x v="10"/>
    <n v="0"/>
    <n v="0"/>
    <n v="0"/>
    <n v="0"/>
    <n v="0"/>
    <n v="0"/>
    <n v="0"/>
    <n v="0"/>
    <n v="0"/>
    <n v="0"/>
    <n v="0"/>
    <n v="0"/>
    <n v="0"/>
    <n v="0"/>
    <m/>
    <m/>
    <m/>
    <m/>
    <m/>
    <m/>
    <m/>
    <m/>
    <m/>
    <m/>
    <m/>
    <m/>
    <m/>
    <m/>
    <m/>
    <m/>
    <m/>
  </r>
  <r>
    <x v="1"/>
    <x v="0"/>
    <x v="13"/>
    <x v="10"/>
    <n v="0"/>
    <n v="0"/>
    <n v="0"/>
    <n v="0"/>
    <n v="0"/>
    <n v="0"/>
    <n v="0"/>
    <n v="0"/>
    <n v="0"/>
    <n v="0"/>
    <n v="0"/>
    <n v="0"/>
    <n v="0"/>
    <n v="0"/>
    <m/>
    <m/>
    <m/>
    <m/>
    <m/>
    <m/>
    <m/>
    <m/>
    <m/>
    <m/>
    <m/>
    <m/>
    <m/>
    <m/>
    <m/>
    <m/>
    <m/>
  </r>
  <r>
    <x v="1"/>
    <x v="1"/>
    <x v="14"/>
    <x v="10"/>
    <n v="0"/>
    <n v="0"/>
    <n v="0"/>
    <n v="0"/>
    <n v="0"/>
    <n v="0"/>
    <n v="0"/>
    <n v="0"/>
    <n v="0"/>
    <n v="0"/>
    <n v="0"/>
    <n v="0"/>
    <n v="0"/>
    <n v="0"/>
    <m/>
    <m/>
    <m/>
    <m/>
    <m/>
    <m/>
    <m/>
    <m/>
    <m/>
    <m/>
    <m/>
    <m/>
    <m/>
    <m/>
    <m/>
    <m/>
    <m/>
  </r>
  <r>
    <x v="1"/>
    <x v="0"/>
    <x v="15"/>
    <x v="10"/>
    <n v="0"/>
    <n v="0"/>
    <n v="0"/>
    <n v="0"/>
    <n v="0"/>
    <n v="0"/>
    <n v="0"/>
    <n v="0"/>
    <n v="0"/>
    <n v="0"/>
    <n v="0"/>
    <n v="0"/>
    <n v="0"/>
    <n v="0"/>
    <m/>
    <m/>
    <m/>
    <m/>
    <m/>
    <m/>
    <m/>
    <m/>
    <m/>
    <m/>
    <m/>
    <m/>
    <m/>
    <m/>
    <m/>
    <m/>
    <m/>
  </r>
  <r>
    <x v="1"/>
    <x v="2"/>
    <x v="16"/>
    <x v="10"/>
    <n v="0"/>
    <n v="0"/>
    <n v="0"/>
    <n v="0"/>
    <n v="0"/>
    <n v="0"/>
    <n v="0"/>
    <n v="0"/>
    <n v="0"/>
    <n v="0"/>
    <n v="0"/>
    <n v="0"/>
    <n v="0"/>
    <n v="0"/>
    <m/>
    <m/>
    <m/>
    <m/>
    <m/>
    <m/>
    <m/>
    <m/>
    <m/>
    <m/>
    <m/>
    <m/>
    <m/>
    <m/>
    <m/>
    <m/>
    <m/>
  </r>
  <r>
    <x v="1"/>
    <x v="0"/>
    <x v="17"/>
    <x v="10"/>
    <n v="0"/>
    <n v="0"/>
    <n v="0"/>
    <n v="0"/>
    <n v="0"/>
    <n v="0"/>
    <n v="0"/>
    <n v="0"/>
    <n v="0"/>
    <n v="0"/>
    <n v="0"/>
    <n v="0"/>
    <n v="0"/>
    <n v="0"/>
    <m/>
    <m/>
    <m/>
    <m/>
    <m/>
    <m/>
    <m/>
    <m/>
    <m/>
    <m/>
    <m/>
    <m/>
    <m/>
    <m/>
    <m/>
    <m/>
    <m/>
  </r>
  <r>
    <x v="1"/>
    <x v="1"/>
    <x v="18"/>
    <x v="10"/>
    <n v="0"/>
    <n v="0"/>
    <n v="0"/>
    <n v="0"/>
    <n v="0"/>
    <n v="0"/>
    <n v="0"/>
    <n v="0"/>
    <n v="0"/>
    <n v="0"/>
    <n v="0"/>
    <n v="0"/>
    <n v="0"/>
    <n v="0"/>
    <m/>
    <m/>
    <m/>
    <m/>
    <m/>
    <m/>
    <m/>
    <m/>
    <m/>
    <m/>
    <m/>
    <m/>
    <m/>
    <m/>
    <m/>
    <m/>
    <m/>
  </r>
  <r>
    <x v="1"/>
    <x v="2"/>
    <x v="19"/>
    <x v="10"/>
    <n v="0"/>
    <n v="0"/>
    <n v="0"/>
    <n v="0"/>
    <n v="0"/>
    <n v="0"/>
    <n v="0"/>
    <n v="0"/>
    <n v="0"/>
    <n v="0"/>
    <n v="0"/>
    <n v="0"/>
    <n v="0"/>
    <n v="0"/>
    <m/>
    <m/>
    <m/>
    <m/>
    <m/>
    <m/>
    <m/>
    <m/>
    <m/>
    <m/>
    <m/>
    <m/>
    <m/>
    <m/>
    <m/>
    <m/>
    <m/>
  </r>
  <r>
    <x v="1"/>
    <x v="0"/>
    <x v="20"/>
    <x v="10"/>
    <n v="0"/>
    <n v="0"/>
    <n v="0"/>
    <n v="0"/>
    <n v="0"/>
    <n v="0"/>
    <n v="0"/>
    <n v="0"/>
    <n v="0"/>
    <n v="0"/>
    <n v="0"/>
    <n v="0"/>
    <n v="0"/>
    <n v="0"/>
    <m/>
    <m/>
    <m/>
    <m/>
    <m/>
    <m/>
    <m/>
    <m/>
    <m/>
    <m/>
    <m/>
    <m/>
    <m/>
    <m/>
    <m/>
    <m/>
    <m/>
  </r>
  <r>
    <x v="1"/>
    <x v="2"/>
    <x v="21"/>
    <x v="10"/>
    <n v="0"/>
    <n v="0"/>
    <n v="0"/>
    <n v="0"/>
    <n v="0"/>
    <n v="0"/>
    <n v="0"/>
    <n v="0"/>
    <n v="0"/>
    <n v="0"/>
    <n v="0"/>
    <n v="0"/>
    <n v="0"/>
    <n v="0"/>
    <m/>
    <m/>
    <m/>
    <m/>
    <m/>
    <m/>
    <m/>
    <m/>
    <m/>
    <m/>
    <m/>
    <m/>
    <m/>
    <m/>
    <m/>
    <m/>
    <m/>
  </r>
  <r>
    <x v="1"/>
    <x v="2"/>
    <x v="22"/>
    <x v="10"/>
    <n v="0"/>
    <n v="0"/>
    <n v="0"/>
    <n v="0"/>
    <n v="0"/>
    <n v="0"/>
    <n v="0"/>
    <n v="0"/>
    <n v="0"/>
    <n v="0"/>
    <n v="0"/>
    <n v="0"/>
    <n v="0"/>
    <n v="0"/>
    <m/>
    <m/>
    <m/>
    <m/>
    <m/>
    <m/>
    <m/>
    <m/>
    <m/>
    <m/>
    <m/>
    <m/>
    <m/>
    <m/>
    <m/>
    <m/>
    <m/>
  </r>
  <r>
    <x v="1"/>
    <x v="1"/>
    <x v="23"/>
    <x v="10"/>
    <n v="0"/>
    <n v="0"/>
    <n v="0"/>
    <n v="0"/>
    <n v="0"/>
    <n v="0"/>
    <n v="0"/>
    <n v="0"/>
    <n v="0"/>
    <n v="0"/>
    <n v="0"/>
    <n v="0"/>
    <n v="0"/>
    <n v="0"/>
    <m/>
    <m/>
    <m/>
    <m/>
    <m/>
    <m/>
    <m/>
    <m/>
    <m/>
    <m/>
    <m/>
    <m/>
    <m/>
    <m/>
    <m/>
    <m/>
    <m/>
  </r>
  <r>
    <x v="1"/>
    <x v="2"/>
    <x v="24"/>
    <x v="10"/>
    <n v="0"/>
    <n v="0"/>
    <n v="0"/>
    <n v="0"/>
    <n v="0"/>
    <n v="0"/>
    <n v="0"/>
    <n v="0"/>
    <n v="0"/>
    <n v="0"/>
    <n v="0"/>
    <n v="0"/>
    <n v="0"/>
    <n v="0"/>
    <m/>
    <m/>
    <m/>
    <m/>
    <m/>
    <m/>
    <m/>
    <m/>
    <m/>
    <m/>
    <m/>
    <m/>
    <m/>
    <m/>
    <m/>
    <m/>
    <m/>
  </r>
  <r>
    <x v="1"/>
    <x v="0"/>
    <x v="25"/>
    <x v="10"/>
    <n v="0"/>
    <n v="0"/>
    <n v="0"/>
    <n v="0"/>
    <n v="0"/>
    <n v="0"/>
    <n v="0"/>
    <n v="0"/>
    <n v="0"/>
    <n v="0"/>
    <n v="0"/>
    <n v="0"/>
    <n v="0"/>
    <n v="0"/>
    <m/>
    <m/>
    <m/>
    <m/>
    <m/>
    <m/>
    <m/>
    <m/>
    <m/>
    <m/>
    <m/>
    <m/>
    <m/>
    <m/>
    <m/>
    <m/>
    <m/>
  </r>
  <r>
    <x v="1"/>
    <x v="2"/>
    <x v="26"/>
    <x v="10"/>
    <n v="0"/>
    <n v="0"/>
    <n v="0"/>
    <n v="0"/>
    <n v="0"/>
    <n v="0"/>
    <n v="0"/>
    <n v="0"/>
    <n v="0"/>
    <n v="0"/>
    <n v="0"/>
    <n v="0"/>
    <n v="0"/>
    <n v="0"/>
    <m/>
    <m/>
    <m/>
    <m/>
    <m/>
    <m/>
    <m/>
    <m/>
    <m/>
    <m/>
    <m/>
    <m/>
    <m/>
    <m/>
    <m/>
    <m/>
    <m/>
  </r>
  <r>
    <x v="1"/>
    <x v="2"/>
    <x v="27"/>
    <x v="10"/>
    <n v="0"/>
    <n v="0"/>
    <n v="0"/>
    <n v="0"/>
    <n v="0"/>
    <n v="0"/>
    <n v="0"/>
    <n v="0"/>
    <n v="0"/>
    <n v="0"/>
    <n v="0"/>
    <n v="0"/>
    <n v="0"/>
    <n v="0"/>
    <m/>
    <m/>
    <m/>
    <m/>
    <m/>
    <m/>
    <m/>
    <m/>
    <m/>
    <m/>
    <m/>
    <m/>
    <m/>
    <m/>
    <m/>
    <m/>
    <m/>
  </r>
  <r>
    <x v="1"/>
    <x v="2"/>
    <x v="28"/>
    <x v="10"/>
    <n v="0"/>
    <n v="0"/>
    <n v="0"/>
    <n v="0"/>
    <n v="0"/>
    <n v="0"/>
    <n v="0"/>
    <n v="0"/>
    <n v="0"/>
    <n v="0"/>
    <n v="0"/>
    <n v="0"/>
    <n v="0"/>
    <n v="0"/>
    <m/>
    <m/>
    <m/>
    <m/>
    <m/>
    <m/>
    <m/>
    <m/>
    <m/>
    <m/>
    <m/>
    <m/>
    <m/>
    <m/>
    <m/>
    <m/>
    <m/>
  </r>
  <r>
    <x v="1"/>
    <x v="2"/>
    <x v="29"/>
    <x v="10"/>
    <n v="0"/>
    <n v="0"/>
    <n v="0"/>
    <n v="0"/>
    <n v="0"/>
    <n v="0"/>
    <n v="0"/>
    <n v="0"/>
    <n v="0"/>
    <n v="0"/>
    <n v="0"/>
    <n v="0"/>
    <n v="0"/>
    <n v="0"/>
    <m/>
    <m/>
    <m/>
    <m/>
    <m/>
    <m/>
    <m/>
    <m/>
    <m/>
    <m/>
    <m/>
    <m/>
    <m/>
    <m/>
    <m/>
    <m/>
    <m/>
  </r>
  <r>
    <x v="1"/>
    <x v="2"/>
    <x v="30"/>
    <x v="10"/>
    <n v="0"/>
    <n v="0"/>
    <n v="0"/>
    <n v="0"/>
    <n v="0"/>
    <n v="0"/>
    <n v="0"/>
    <n v="0"/>
    <n v="0"/>
    <n v="0"/>
    <n v="0"/>
    <n v="0"/>
    <n v="0"/>
    <n v="0"/>
    <m/>
    <m/>
    <m/>
    <m/>
    <m/>
    <m/>
    <m/>
    <m/>
    <m/>
    <m/>
    <m/>
    <m/>
    <m/>
    <m/>
    <m/>
    <m/>
    <m/>
  </r>
  <r>
    <x v="1"/>
    <x v="2"/>
    <x v="31"/>
    <x v="10"/>
    <n v="0"/>
    <n v="0"/>
    <n v="0"/>
    <n v="0"/>
    <n v="0"/>
    <n v="0"/>
    <n v="0"/>
    <n v="0"/>
    <n v="0"/>
    <n v="0"/>
    <n v="0"/>
    <n v="0"/>
    <n v="0"/>
    <n v="0"/>
    <m/>
    <m/>
    <m/>
    <m/>
    <m/>
    <m/>
    <m/>
    <m/>
    <m/>
    <m/>
    <m/>
    <m/>
    <m/>
    <m/>
    <m/>
    <m/>
    <m/>
  </r>
  <r>
    <x v="1"/>
    <x v="2"/>
    <x v="32"/>
    <x v="10"/>
    <n v="0"/>
    <n v="0"/>
    <n v="0"/>
    <n v="0"/>
    <n v="0"/>
    <n v="0"/>
    <n v="0"/>
    <n v="0"/>
    <n v="0"/>
    <n v="0"/>
    <n v="0"/>
    <n v="0"/>
    <n v="0"/>
    <n v="0"/>
    <m/>
    <m/>
    <m/>
    <m/>
    <m/>
    <m/>
    <m/>
    <m/>
    <m/>
    <m/>
    <m/>
    <m/>
    <m/>
    <m/>
    <m/>
    <m/>
    <m/>
  </r>
  <r>
    <x v="1"/>
    <x v="0"/>
    <x v="0"/>
    <x v="2"/>
    <n v="9811600"/>
    <n v="4985012"/>
    <n v="0"/>
    <n v="23187594"/>
    <n v="0"/>
    <n v="0"/>
    <n v="0"/>
    <n v="0"/>
    <n v="0"/>
    <n v="0"/>
    <n v="0"/>
    <n v="0"/>
    <n v="0"/>
    <n v="0"/>
    <m/>
    <n v="68.37"/>
    <m/>
    <m/>
    <m/>
    <m/>
    <m/>
    <m/>
    <m/>
    <m/>
    <m/>
    <m/>
    <m/>
    <m/>
    <m/>
    <m/>
    <m/>
  </r>
  <r>
    <x v="1"/>
    <x v="0"/>
    <x v="1"/>
    <x v="2"/>
    <n v="24872844"/>
    <n v="930000"/>
    <n v="0"/>
    <n v="22248491"/>
    <n v="0"/>
    <n v="0"/>
    <n v="0"/>
    <n v="0"/>
    <n v="0"/>
    <n v="0"/>
    <n v="0"/>
    <n v="0"/>
    <n v="0"/>
    <n v="0"/>
    <m/>
    <n v="69.19"/>
    <m/>
    <m/>
    <m/>
    <m/>
    <m/>
    <m/>
    <m/>
    <m/>
    <m/>
    <m/>
    <m/>
    <m/>
    <m/>
    <m/>
    <m/>
  </r>
  <r>
    <x v="1"/>
    <x v="1"/>
    <x v="2"/>
    <x v="2"/>
    <n v="18614912"/>
    <n v="3251953"/>
    <n v="0"/>
    <n v="46804652"/>
    <n v="0"/>
    <n v="0"/>
    <n v="0"/>
    <n v="0"/>
    <n v="0"/>
    <n v="0"/>
    <n v="0"/>
    <n v="0"/>
    <n v="0"/>
    <n v="0"/>
    <m/>
    <n v="71.77"/>
    <m/>
    <m/>
    <m/>
    <m/>
    <m/>
    <m/>
    <m/>
    <m/>
    <m/>
    <m/>
    <m/>
    <m/>
    <m/>
    <m/>
    <m/>
  </r>
  <r>
    <x v="1"/>
    <x v="0"/>
    <x v="3"/>
    <x v="2"/>
    <n v="20128401"/>
    <n v="2124716"/>
    <n v="0"/>
    <n v="24930288"/>
    <n v="0"/>
    <n v="0"/>
    <n v="0"/>
    <n v="0"/>
    <n v="0"/>
    <n v="0"/>
    <n v="0"/>
    <n v="0"/>
    <n v="0"/>
    <n v="0"/>
    <m/>
    <n v="71.58"/>
    <m/>
    <m/>
    <m/>
    <m/>
    <m/>
    <m/>
    <m/>
    <m/>
    <m/>
    <m/>
    <m/>
    <m/>
    <m/>
    <m/>
    <m/>
  </r>
  <r>
    <x v="1"/>
    <x v="2"/>
    <x v="4"/>
    <x v="2"/>
    <n v="18863410"/>
    <n v="8244459"/>
    <n v="0"/>
    <n v="18829541"/>
    <n v="0"/>
    <n v="0"/>
    <n v="0"/>
    <n v="0"/>
    <n v="0"/>
    <n v="0"/>
    <n v="0"/>
    <n v="0"/>
    <n v="0"/>
    <n v="0"/>
    <m/>
    <n v="69.95"/>
    <m/>
    <m/>
    <m/>
    <m/>
    <m/>
    <m/>
    <m/>
    <m/>
    <m/>
    <m/>
    <m/>
    <m/>
    <m/>
    <m/>
    <m/>
  </r>
  <r>
    <x v="1"/>
    <x v="0"/>
    <x v="5"/>
    <x v="2"/>
    <n v="17132914"/>
    <n v="280000"/>
    <n v="0"/>
    <n v="39802987"/>
    <n v="0"/>
    <n v="0"/>
    <n v="0"/>
    <n v="0"/>
    <n v="0"/>
    <n v="0"/>
    <n v="0"/>
    <n v="0"/>
    <n v="0"/>
    <n v="0"/>
    <m/>
    <n v="68.97"/>
    <m/>
    <m/>
    <m/>
    <m/>
    <m/>
    <m/>
    <m/>
    <m/>
    <m/>
    <m/>
    <m/>
    <m/>
    <m/>
    <m/>
    <m/>
  </r>
  <r>
    <x v="1"/>
    <x v="2"/>
    <x v="6"/>
    <x v="2"/>
    <n v="14251189"/>
    <n v="71676628"/>
    <n v="0"/>
    <n v="37648618"/>
    <n v="0"/>
    <n v="0"/>
    <n v="0"/>
    <n v="0"/>
    <n v="0"/>
    <n v="0"/>
    <n v="0"/>
    <n v="0"/>
    <n v="0"/>
    <n v="0"/>
    <m/>
    <n v="62.65"/>
    <m/>
    <m/>
    <m/>
    <m/>
    <m/>
    <m/>
    <m/>
    <m/>
    <m/>
    <m/>
    <m/>
    <m/>
    <m/>
    <m/>
    <m/>
  </r>
  <r>
    <x v="1"/>
    <x v="2"/>
    <x v="7"/>
    <x v="2"/>
    <n v="22503326"/>
    <n v="690375"/>
    <n v="0"/>
    <n v="18023054"/>
    <n v="0"/>
    <n v="0"/>
    <n v="0"/>
    <n v="0"/>
    <n v="0"/>
    <n v="0"/>
    <n v="0"/>
    <n v="0"/>
    <n v="0"/>
    <n v="0"/>
    <m/>
    <n v="69.78"/>
    <m/>
    <m/>
    <m/>
    <m/>
    <m/>
    <m/>
    <m/>
    <m/>
    <m/>
    <m/>
    <m/>
    <m/>
    <m/>
    <m/>
    <m/>
  </r>
  <r>
    <x v="1"/>
    <x v="0"/>
    <x v="8"/>
    <x v="2"/>
    <n v="41253552"/>
    <n v="1805399"/>
    <n v="0"/>
    <n v="52951949"/>
    <n v="0"/>
    <n v="0"/>
    <n v="0"/>
    <n v="0"/>
    <n v="0"/>
    <n v="0"/>
    <n v="0"/>
    <n v="0"/>
    <n v="0"/>
    <n v="0"/>
    <m/>
    <n v="71.37"/>
    <m/>
    <m/>
    <m/>
    <m/>
    <m/>
    <m/>
    <m/>
    <m/>
    <m/>
    <m/>
    <m/>
    <m/>
    <m/>
    <m/>
    <m/>
  </r>
  <r>
    <x v="1"/>
    <x v="2"/>
    <x v="9"/>
    <x v="2"/>
    <n v="20367207"/>
    <m/>
    <n v="0"/>
    <n v="21336164"/>
    <n v="0"/>
    <n v="0"/>
    <n v="0"/>
    <n v="0"/>
    <n v="0"/>
    <n v="0"/>
    <n v="0"/>
    <n v="0"/>
    <n v="0"/>
    <n v="0"/>
    <m/>
    <n v="64.97"/>
    <m/>
    <m/>
    <m/>
    <m/>
    <m/>
    <m/>
    <m/>
    <m/>
    <m/>
    <m/>
    <m/>
    <m/>
    <m/>
    <m/>
    <m/>
  </r>
  <r>
    <x v="1"/>
    <x v="2"/>
    <x v="10"/>
    <x v="2"/>
    <n v="14633351"/>
    <n v="2683858"/>
    <n v="0"/>
    <n v="31730233"/>
    <n v="0"/>
    <n v="0"/>
    <n v="0"/>
    <n v="0"/>
    <n v="0"/>
    <n v="0"/>
    <n v="0"/>
    <n v="0"/>
    <n v="0"/>
    <n v="0"/>
    <m/>
    <n v="67.239999999999995"/>
    <m/>
    <m/>
    <m/>
    <m/>
    <m/>
    <m/>
    <m/>
    <m/>
    <m/>
    <m/>
    <m/>
    <m/>
    <m/>
    <m/>
    <m/>
  </r>
  <r>
    <x v="1"/>
    <x v="2"/>
    <x v="11"/>
    <x v="2"/>
    <n v="12788673"/>
    <n v="2870000"/>
    <n v="0"/>
    <n v="25090248"/>
    <n v="0"/>
    <n v="0"/>
    <n v="0"/>
    <n v="0"/>
    <n v="0"/>
    <n v="0"/>
    <n v="0"/>
    <n v="0"/>
    <n v="0"/>
    <n v="0"/>
    <m/>
    <n v="68.760000000000005"/>
    <m/>
    <m/>
    <m/>
    <m/>
    <m/>
    <m/>
    <m/>
    <m/>
    <m/>
    <m/>
    <m/>
    <m/>
    <m/>
    <m/>
    <m/>
  </r>
  <r>
    <x v="1"/>
    <x v="2"/>
    <x v="12"/>
    <x v="2"/>
    <n v="18209030"/>
    <m/>
    <n v="0"/>
    <n v="23154688"/>
    <n v="0"/>
    <n v="0"/>
    <n v="0"/>
    <n v="0"/>
    <n v="0"/>
    <n v="0"/>
    <n v="0"/>
    <n v="0"/>
    <n v="0"/>
    <n v="0"/>
    <m/>
    <n v="70.290000000000006"/>
    <m/>
    <m/>
    <m/>
    <m/>
    <m/>
    <m/>
    <m/>
    <m/>
    <m/>
    <m/>
    <m/>
    <m/>
    <m/>
    <m/>
    <m/>
  </r>
  <r>
    <x v="1"/>
    <x v="0"/>
    <x v="13"/>
    <x v="2"/>
    <n v="16403906"/>
    <m/>
    <n v="0"/>
    <n v="8897721"/>
    <n v="0"/>
    <n v="0"/>
    <n v="0"/>
    <n v="0"/>
    <n v="0"/>
    <n v="0"/>
    <n v="0"/>
    <n v="0"/>
    <n v="0"/>
    <n v="0"/>
    <m/>
    <n v="72.45"/>
    <m/>
    <m/>
    <m/>
    <m/>
    <m/>
    <m/>
    <m/>
    <m/>
    <m/>
    <m/>
    <m/>
    <m/>
    <m/>
    <m/>
    <m/>
  </r>
  <r>
    <x v="1"/>
    <x v="1"/>
    <x v="14"/>
    <x v="2"/>
    <n v="32482588"/>
    <n v="4334000"/>
    <n v="0"/>
    <n v="38599867"/>
    <n v="0"/>
    <n v="0"/>
    <n v="0"/>
    <n v="0"/>
    <n v="0"/>
    <n v="0"/>
    <n v="0"/>
    <n v="0"/>
    <n v="0"/>
    <n v="0"/>
    <m/>
    <n v="73.23"/>
    <m/>
    <m/>
    <m/>
    <m/>
    <m/>
    <m/>
    <m/>
    <m/>
    <m/>
    <m/>
    <m/>
    <m/>
    <m/>
    <m/>
    <m/>
  </r>
  <r>
    <x v="1"/>
    <x v="0"/>
    <x v="15"/>
    <x v="2"/>
    <n v="12194739"/>
    <m/>
    <n v="0"/>
    <n v="16903628"/>
    <n v="0"/>
    <n v="0"/>
    <n v="0"/>
    <n v="0"/>
    <n v="0"/>
    <n v="0"/>
    <n v="0"/>
    <n v="0"/>
    <n v="0"/>
    <n v="0"/>
    <m/>
    <n v="73.77"/>
    <m/>
    <m/>
    <m/>
    <m/>
    <m/>
    <m/>
    <m/>
    <m/>
    <m/>
    <m/>
    <m/>
    <m/>
    <m/>
    <m/>
    <m/>
  </r>
  <r>
    <x v="1"/>
    <x v="2"/>
    <x v="16"/>
    <x v="2"/>
    <n v="9933150"/>
    <m/>
    <n v="0"/>
    <n v="6456285"/>
    <n v="0"/>
    <n v="0"/>
    <n v="0"/>
    <n v="0"/>
    <n v="0"/>
    <n v="0"/>
    <n v="0"/>
    <n v="0"/>
    <n v="0"/>
    <n v="0"/>
    <m/>
    <n v="69.25"/>
    <m/>
    <m/>
    <m/>
    <m/>
    <m/>
    <m/>
    <m/>
    <m/>
    <m/>
    <m/>
    <m/>
    <m/>
    <m/>
    <m/>
    <m/>
  </r>
  <r>
    <x v="1"/>
    <x v="0"/>
    <x v="17"/>
    <x v="2"/>
    <n v="18633121"/>
    <m/>
    <n v="0"/>
    <n v="8507572"/>
    <n v="0"/>
    <n v="0"/>
    <n v="0"/>
    <n v="0"/>
    <n v="0"/>
    <n v="0"/>
    <n v="0"/>
    <n v="0"/>
    <n v="0"/>
    <n v="0"/>
    <m/>
    <n v="63.44"/>
    <m/>
    <m/>
    <m/>
    <m/>
    <m/>
    <m/>
    <m/>
    <m/>
    <m/>
    <m/>
    <m/>
    <m/>
    <m/>
    <m/>
    <m/>
  </r>
  <r>
    <x v="1"/>
    <x v="1"/>
    <x v="18"/>
    <x v="2"/>
    <n v="19035128"/>
    <m/>
    <n v="0"/>
    <n v="9162443"/>
    <n v="0"/>
    <n v="0"/>
    <n v="0"/>
    <n v="0"/>
    <n v="0"/>
    <n v="0"/>
    <n v="0"/>
    <n v="0"/>
    <n v="0"/>
    <n v="0"/>
    <m/>
    <n v="70.95"/>
    <m/>
    <m/>
    <m/>
    <m/>
    <m/>
    <m/>
    <m/>
    <m/>
    <m/>
    <m/>
    <m/>
    <m/>
    <m/>
    <m/>
    <m/>
  </r>
  <r>
    <x v="1"/>
    <x v="2"/>
    <x v="19"/>
    <x v="2"/>
    <n v="15779414"/>
    <n v="480000"/>
    <n v="0"/>
    <n v="12032563"/>
    <n v="0"/>
    <n v="0"/>
    <n v="0"/>
    <n v="0"/>
    <n v="0"/>
    <n v="0"/>
    <n v="0"/>
    <n v="0"/>
    <n v="0"/>
    <n v="0"/>
    <m/>
    <n v="69.5"/>
    <m/>
    <m/>
    <m/>
    <m/>
    <m/>
    <m/>
    <m/>
    <m/>
    <m/>
    <m/>
    <m/>
    <m/>
    <m/>
    <m/>
    <m/>
  </r>
  <r>
    <x v="1"/>
    <x v="0"/>
    <x v="20"/>
    <x v="2"/>
    <n v="13733645"/>
    <n v="469850"/>
    <n v="0"/>
    <n v="9135959"/>
    <n v="0"/>
    <n v="0"/>
    <n v="0"/>
    <n v="0"/>
    <n v="0"/>
    <n v="0"/>
    <n v="0"/>
    <n v="0"/>
    <n v="0"/>
    <n v="0"/>
    <m/>
    <n v="65.959999999999994"/>
    <m/>
    <m/>
    <m/>
    <m/>
    <m/>
    <m/>
    <m/>
    <m/>
    <m/>
    <m/>
    <m/>
    <m/>
    <m/>
    <m/>
    <m/>
  </r>
  <r>
    <x v="1"/>
    <x v="2"/>
    <x v="21"/>
    <x v="2"/>
    <n v="42051027"/>
    <n v="7287494"/>
    <n v="0"/>
    <n v="59640103"/>
    <n v="0"/>
    <n v="0"/>
    <n v="0"/>
    <n v="0"/>
    <n v="0"/>
    <n v="0"/>
    <n v="0"/>
    <n v="0"/>
    <n v="0"/>
    <n v="0"/>
    <m/>
    <n v="68.86"/>
    <m/>
    <m/>
    <m/>
    <m/>
    <m/>
    <m/>
    <m/>
    <m/>
    <m/>
    <m/>
    <m/>
    <m/>
    <m/>
    <m/>
    <m/>
  </r>
  <r>
    <x v="1"/>
    <x v="2"/>
    <x v="22"/>
    <x v="2"/>
    <n v="11001897"/>
    <n v="1362976"/>
    <n v="0"/>
    <n v="18781900"/>
    <n v="0"/>
    <n v="0"/>
    <n v="0"/>
    <n v="0"/>
    <n v="0"/>
    <n v="0"/>
    <n v="0"/>
    <n v="0"/>
    <n v="0"/>
    <n v="0"/>
    <m/>
    <n v="69.510000000000005"/>
    <m/>
    <m/>
    <m/>
    <m/>
    <m/>
    <m/>
    <m/>
    <m/>
    <m/>
    <m/>
    <m/>
    <m/>
    <m/>
    <m/>
    <m/>
  </r>
  <r>
    <x v="1"/>
    <x v="1"/>
    <x v="23"/>
    <x v="2"/>
    <n v="25369611"/>
    <n v="590000"/>
    <n v="0"/>
    <n v="27336665"/>
    <n v="0"/>
    <n v="0"/>
    <n v="0"/>
    <n v="0"/>
    <n v="0"/>
    <n v="0"/>
    <n v="0"/>
    <n v="0"/>
    <n v="0"/>
    <n v="0"/>
    <m/>
    <n v="68.819999999999993"/>
    <m/>
    <m/>
    <m/>
    <m/>
    <m/>
    <m/>
    <m/>
    <m/>
    <m/>
    <m/>
    <m/>
    <m/>
    <m/>
    <m/>
    <m/>
  </r>
  <r>
    <x v="1"/>
    <x v="2"/>
    <x v="24"/>
    <x v="2"/>
    <n v="11180563"/>
    <m/>
    <n v="0"/>
    <n v="14873750"/>
    <n v="0"/>
    <n v="0"/>
    <n v="0"/>
    <n v="0"/>
    <n v="0"/>
    <n v="0"/>
    <n v="0"/>
    <n v="0"/>
    <n v="0"/>
    <n v="0"/>
    <m/>
    <n v="71.41"/>
    <m/>
    <m/>
    <m/>
    <m/>
    <m/>
    <m/>
    <m/>
    <m/>
    <m/>
    <m/>
    <m/>
    <m/>
    <m/>
    <m/>
    <m/>
  </r>
  <r>
    <x v="1"/>
    <x v="0"/>
    <x v="25"/>
    <x v="2"/>
    <n v="10249444"/>
    <n v="2789055"/>
    <n v="0"/>
    <n v="19551897"/>
    <n v="0"/>
    <n v="0"/>
    <n v="0"/>
    <n v="0"/>
    <n v="0"/>
    <n v="0"/>
    <n v="0"/>
    <n v="0"/>
    <n v="0"/>
    <n v="0"/>
    <m/>
    <n v="67.13"/>
    <m/>
    <m/>
    <m/>
    <m/>
    <m/>
    <m/>
    <m/>
    <m/>
    <m/>
    <m/>
    <m/>
    <m/>
    <m/>
    <m/>
    <m/>
  </r>
  <r>
    <x v="1"/>
    <x v="2"/>
    <x v="26"/>
    <x v="2"/>
    <n v="22066041"/>
    <n v="280000"/>
    <n v="0"/>
    <n v="25406586"/>
    <n v="0"/>
    <n v="0"/>
    <n v="0"/>
    <n v="0"/>
    <n v="0"/>
    <n v="0"/>
    <n v="0"/>
    <n v="0"/>
    <n v="0"/>
    <n v="0"/>
    <m/>
    <n v="67.13"/>
    <m/>
    <m/>
    <m/>
    <m/>
    <m/>
    <m/>
    <m/>
    <m/>
    <m/>
    <m/>
    <m/>
    <m/>
    <m/>
    <m/>
    <m/>
  </r>
  <r>
    <x v="1"/>
    <x v="2"/>
    <x v="27"/>
    <x v="2"/>
    <n v="19866256"/>
    <n v="1957900"/>
    <n v="0"/>
    <n v="22911500"/>
    <n v="0"/>
    <n v="0"/>
    <n v="0"/>
    <n v="0"/>
    <n v="0"/>
    <n v="0"/>
    <n v="0"/>
    <n v="0"/>
    <n v="0"/>
    <n v="0"/>
    <m/>
    <n v="67.22"/>
    <m/>
    <m/>
    <m/>
    <m/>
    <m/>
    <m/>
    <m/>
    <m/>
    <m/>
    <m/>
    <m/>
    <m/>
    <m/>
    <m/>
    <m/>
  </r>
  <r>
    <x v="1"/>
    <x v="2"/>
    <x v="28"/>
    <x v="2"/>
    <n v="55437529"/>
    <n v="3204000"/>
    <n v="0"/>
    <n v="18904005"/>
    <n v="0"/>
    <n v="0"/>
    <n v="0"/>
    <n v="0"/>
    <n v="0"/>
    <n v="0"/>
    <n v="0"/>
    <n v="0"/>
    <n v="0"/>
    <n v="0"/>
    <m/>
    <n v="68.81"/>
    <m/>
    <m/>
    <m/>
    <m/>
    <m/>
    <m/>
    <m/>
    <m/>
    <m/>
    <m/>
    <m/>
    <m/>
    <m/>
    <m/>
    <m/>
  </r>
  <r>
    <x v="1"/>
    <x v="2"/>
    <x v="29"/>
    <x v="2"/>
    <n v="27197455"/>
    <n v="2260000"/>
    <n v="0"/>
    <n v="22362056"/>
    <n v="0"/>
    <n v="0"/>
    <n v="0"/>
    <n v="0"/>
    <n v="0"/>
    <n v="0"/>
    <n v="0"/>
    <n v="0"/>
    <n v="0"/>
    <n v="0"/>
    <m/>
    <n v="69.56"/>
    <m/>
    <m/>
    <m/>
    <m/>
    <m/>
    <m/>
    <m/>
    <m/>
    <m/>
    <m/>
    <m/>
    <m/>
    <m/>
    <m/>
    <m/>
  </r>
  <r>
    <x v="1"/>
    <x v="2"/>
    <x v="30"/>
    <x v="2"/>
    <n v="26031650"/>
    <n v="640375"/>
    <n v="0"/>
    <n v="18495126"/>
    <n v="0"/>
    <n v="0"/>
    <n v="0"/>
    <n v="0"/>
    <n v="0"/>
    <n v="0"/>
    <n v="0"/>
    <n v="0"/>
    <n v="0"/>
    <n v="0"/>
    <m/>
    <n v="69.55"/>
    <m/>
    <m/>
    <m/>
    <m/>
    <m/>
    <m/>
    <m/>
    <m/>
    <m/>
    <m/>
    <m/>
    <m/>
    <m/>
    <m/>
    <m/>
  </r>
  <r>
    <x v="1"/>
    <x v="2"/>
    <x v="31"/>
    <x v="2"/>
    <n v="9074071"/>
    <n v="2665594"/>
    <n v="0"/>
    <n v="15193923"/>
    <n v="0"/>
    <n v="0"/>
    <n v="0"/>
    <n v="0"/>
    <n v="0"/>
    <n v="0"/>
    <n v="0"/>
    <n v="0"/>
    <n v="0"/>
    <n v="0"/>
    <m/>
    <n v="69.08"/>
    <m/>
    <m/>
    <m/>
    <m/>
    <m/>
    <m/>
    <m/>
    <m/>
    <m/>
    <m/>
    <m/>
    <m/>
    <m/>
    <m/>
    <m/>
  </r>
  <r>
    <x v="1"/>
    <x v="2"/>
    <x v="32"/>
    <x v="2"/>
    <n v="16633699"/>
    <n v="258000"/>
    <n v="0"/>
    <n v="10295659"/>
    <n v="0"/>
    <n v="0"/>
    <n v="0"/>
    <n v="0"/>
    <n v="0"/>
    <n v="0"/>
    <n v="0"/>
    <n v="0"/>
    <n v="0"/>
    <n v="0"/>
    <m/>
    <n v="71.319999999999993"/>
    <m/>
    <m/>
    <m/>
    <m/>
    <m/>
    <m/>
    <m/>
    <m/>
    <m/>
    <m/>
    <m/>
    <m/>
    <m/>
    <m/>
    <m/>
  </r>
  <r>
    <x v="1"/>
    <x v="0"/>
    <x v="0"/>
    <x v="8"/>
    <n v="0"/>
    <m/>
    <n v="0"/>
    <n v="0"/>
    <n v="0"/>
    <n v="0"/>
    <n v="0"/>
    <n v="0"/>
    <n v="0"/>
    <n v="0"/>
    <n v="0"/>
    <n v="0"/>
    <n v="0"/>
    <n v="0"/>
    <m/>
    <m/>
    <m/>
    <m/>
    <m/>
    <m/>
    <m/>
    <m/>
    <m/>
    <m/>
    <m/>
    <m/>
    <m/>
    <m/>
    <m/>
    <m/>
    <m/>
  </r>
  <r>
    <x v="1"/>
    <x v="0"/>
    <x v="1"/>
    <x v="8"/>
    <n v="0"/>
    <n v="4462323"/>
    <n v="0"/>
    <n v="862578"/>
    <n v="0"/>
    <n v="0"/>
    <n v="0"/>
    <n v="0"/>
    <n v="0"/>
    <n v="0"/>
    <n v="0"/>
    <n v="0"/>
    <n v="0"/>
    <n v="0"/>
    <m/>
    <m/>
    <m/>
    <m/>
    <m/>
    <m/>
    <m/>
    <m/>
    <m/>
    <m/>
    <m/>
    <m/>
    <m/>
    <m/>
    <m/>
    <m/>
    <m/>
  </r>
  <r>
    <x v="1"/>
    <x v="1"/>
    <x v="2"/>
    <x v="8"/>
    <n v="0"/>
    <m/>
    <n v="0"/>
    <n v="0"/>
    <n v="0"/>
    <n v="0"/>
    <n v="0"/>
    <n v="0"/>
    <n v="0"/>
    <n v="0"/>
    <n v="0"/>
    <n v="0"/>
    <n v="0"/>
    <n v="0"/>
    <m/>
    <m/>
    <m/>
    <m/>
    <m/>
    <m/>
    <m/>
    <m/>
    <m/>
    <m/>
    <m/>
    <m/>
    <m/>
    <m/>
    <m/>
    <m/>
    <m/>
  </r>
  <r>
    <x v="1"/>
    <x v="0"/>
    <x v="3"/>
    <x v="8"/>
    <n v="0"/>
    <n v="6163334"/>
    <n v="0"/>
    <n v="862578"/>
    <n v="0"/>
    <n v="0"/>
    <n v="0"/>
    <n v="0"/>
    <n v="0"/>
    <n v="0"/>
    <n v="0"/>
    <n v="0"/>
    <n v="0"/>
    <n v="0"/>
    <m/>
    <m/>
    <m/>
    <m/>
    <m/>
    <m/>
    <m/>
    <m/>
    <m/>
    <m/>
    <m/>
    <m/>
    <m/>
    <m/>
    <m/>
    <m/>
    <m/>
  </r>
  <r>
    <x v="1"/>
    <x v="2"/>
    <x v="4"/>
    <x v="8"/>
    <n v="0"/>
    <m/>
    <n v="0"/>
    <n v="0"/>
    <n v="0"/>
    <n v="0"/>
    <n v="0"/>
    <n v="0"/>
    <n v="0"/>
    <n v="0"/>
    <n v="0"/>
    <n v="0"/>
    <n v="0"/>
    <n v="0"/>
    <m/>
    <m/>
    <m/>
    <m/>
    <m/>
    <m/>
    <m/>
    <m/>
    <m/>
    <m/>
    <m/>
    <m/>
    <m/>
    <m/>
    <m/>
    <m/>
    <m/>
  </r>
  <r>
    <x v="1"/>
    <x v="0"/>
    <x v="5"/>
    <x v="8"/>
    <n v="0"/>
    <m/>
    <n v="0"/>
    <n v="862578"/>
    <n v="0"/>
    <n v="0"/>
    <n v="0"/>
    <n v="0"/>
    <n v="0"/>
    <n v="0"/>
    <n v="0"/>
    <n v="0"/>
    <n v="0"/>
    <n v="0"/>
    <m/>
    <m/>
    <m/>
    <m/>
    <m/>
    <m/>
    <m/>
    <m/>
    <m/>
    <m/>
    <m/>
    <m/>
    <m/>
    <m/>
    <m/>
    <m/>
    <m/>
  </r>
  <r>
    <x v="1"/>
    <x v="2"/>
    <x v="6"/>
    <x v="8"/>
    <n v="0"/>
    <m/>
    <n v="0"/>
    <n v="0"/>
    <n v="0"/>
    <n v="0"/>
    <n v="0"/>
    <n v="0"/>
    <n v="0"/>
    <n v="0"/>
    <n v="0"/>
    <n v="0"/>
    <n v="0"/>
    <n v="0"/>
    <m/>
    <m/>
    <m/>
    <m/>
    <m/>
    <m/>
    <m/>
    <m/>
    <m/>
    <m/>
    <m/>
    <m/>
    <m/>
    <m/>
    <m/>
    <m/>
    <m/>
  </r>
  <r>
    <x v="1"/>
    <x v="2"/>
    <x v="7"/>
    <x v="8"/>
    <n v="0"/>
    <m/>
    <n v="0"/>
    <n v="0"/>
    <n v="0"/>
    <n v="0"/>
    <n v="0"/>
    <n v="0"/>
    <n v="0"/>
    <n v="0"/>
    <n v="0"/>
    <n v="0"/>
    <n v="0"/>
    <n v="0"/>
    <m/>
    <m/>
    <m/>
    <m/>
    <m/>
    <m/>
    <m/>
    <m/>
    <m/>
    <m/>
    <m/>
    <m/>
    <m/>
    <m/>
    <m/>
    <m/>
    <m/>
  </r>
  <r>
    <x v="1"/>
    <x v="0"/>
    <x v="8"/>
    <x v="8"/>
    <n v="0"/>
    <n v="1030000"/>
    <n v="0"/>
    <n v="862578"/>
    <n v="0"/>
    <n v="0"/>
    <n v="0"/>
    <n v="0"/>
    <n v="0"/>
    <n v="0"/>
    <n v="0"/>
    <n v="0"/>
    <n v="0"/>
    <n v="0"/>
    <m/>
    <m/>
    <m/>
    <m/>
    <m/>
    <m/>
    <m/>
    <m/>
    <m/>
    <m/>
    <m/>
    <m/>
    <m/>
    <m/>
    <m/>
    <m/>
    <m/>
  </r>
  <r>
    <x v="1"/>
    <x v="2"/>
    <x v="9"/>
    <x v="8"/>
    <n v="0"/>
    <m/>
    <n v="0"/>
    <n v="0"/>
    <n v="0"/>
    <n v="0"/>
    <n v="0"/>
    <n v="0"/>
    <n v="0"/>
    <n v="0"/>
    <n v="0"/>
    <n v="0"/>
    <n v="0"/>
    <n v="0"/>
    <m/>
    <m/>
    <m/>
    <m/>
    <m/>
    <m/>
    <m/>
    <m/>
    <m/>
    <m/>
    <m/>
    <m/>
    <m/>
    <m/>
    <m/>
    <m/>
    <m/>
  </r>
  <r>
    <x v="1"/>
    <x v="2"/>
    <x v="10"/>
    <x v="8"/>
    <n v="0"/>
    <m/>
    <n v="0"/>
    <n v="0"/>
    <n v="0"/>
    <n v="0"/>
    <n v="0"/>
    <n v="0"/>
    <n v="0"/>
    <n v="0"/>
    <n v="0"/>
    <n v="0"/>
    <n v="0"/>
    <n v="0"/>
    <m/>
    <m/>
    <m/>
    <m/>
    <m/>
    <m/>
    <m/>
    <m/>
    <m/>
    <m/>
    <m/>
    <m/>
    <m/>
    <m/>
    <m/>
    <m/>
    <m/>
  </r>
  <r>
    <x v="1"/>
    <x v="2"/>
    <x v="11"/>
    <x v="8"/>
    <n v="0"/>
    <n v="5103337"/>
    <n v="0"/>
    <n v="862578"/>
    <n v="0"/>
    <n v="0"/>
    <n v="0"/>
    <n v="0"/>
    <n v="0"/>
    <n v="0"/>
    <n v="0"/>
    <n v="0"/>
    <n v="0"/>
    <n v="0"/>
    <m/>
    <m/>
    <m/>
    <m/>
    <m/>
    <m/>
    <m/>
    <m/>
    <m/>
    <m/>
    <m/>
    <m/>
    <m/>
    <m/>
    <m/>
    <m/>
    <m/>
  </r>
  <r>
    <x v="1"/>
    <x v="2"/>
    <x v="12"/>
    <x v="8"/>
    <n v="0"/>
    <n v="10623043"/>
    <n v="0"/>
    <n v="862578"/>
    <n v="0"/>
    <n v="0"/>
    <n v="0"/>
    <n v="0"/>
    <n v="0"/>
    <n v="0"/>
    <n v="0"/>
    <n v="0"/>
    <n v="0"/>
    <n v="0"/>
    <m/>
    <m/>
    <m/>
    <m/>
    <m/>
    <m/>
    <m/>
    <m/>
    <m/>
    <m/>
    <m/>
    <m/>
    <m/>
    <m/>
    <m/>
    <m/>
    <m/>
  </r>
  <r>
    <x v="1"/>
    <x v="0"/>
    <x v="13"/>
    <x v="8"/>
    <n v="0"/>
    <m/>
    <n v="0"/>
    <n v="0"/>
    <n v="0"/>
    <n v="0"/>
    <n v="0"/>
    <n v="0"/>
    <n v="0"/>
    <n v="0"/>
    <n v="0"/>
    <n v="0"/>
    <n v="0"/>
    <n v="0"/>
    <m/>
    <m/>
    <m/>
    <m/>
    <m/>
    <m/>
    <m/>
    <m/>
    <m/>
    <m/>
    <m/>
    <m/>
    <m/>
    <m/>
    <m/>
    <m/>
    <m/>
  </r>
  <r>
    <x v="1"/>
    <x v="1"/>
    <x v="14"/>
    <x v="8"/>
    <n v="0"/>
    <m/>
    <n v="0"/>
    <n v="0"/>
    <n v="0"/>
    <n v="0"/>
    <n v="0"/>
    <n v="0"/>
    <n v="0"/>
    <n v="0"/>
    <n v="0"/>
    <n v="0"/>
    <n v="0"/>
    <n v="0"/>
    <m/>
    <m/>
    <m/>
    <m/>
    <m/>
    <m/>
    <m/>
    <m/>
    <m/>
    <m/>
    <m/>
    <m/>
    <m/>
    <m/>
    <m/>
    <m/>
    <m/>
  </r>
  <r>
    <x v="1"/>
    <x v="0"/>
    <x v="15"/>
    <x v="8"/>
    <n v="0"/>
    <m/>
    <n v="0"/>
    <n v="0"/>
    <n v="0"/>
    <n v="0"/>
    <n v="0"/>
    <n v="0"/>
    <n v="0"/>
    <n v="0"/>
    <n v="0"/>
    <n v="0"/>
    <n v="0"/>
    <n v="0"/>
    <m/>
    <m/>
    <m/>
    <m/>
    <m/>
    <m/>
    <m/>
    <m/>
    <m/>
    <m/>
    <m/>
    <m/>
    <m/>
    <m/>
    <m/>
    <m/>
    <m/>
  </r>
  <r>
    <x v="1"/>
    <x v="2"/>
    <x v="16"/>
    <x v="8"/>
    <n v="0"/>
    <m/>
    <n v="0"/>
    <n v="0"/>
    <n v="0"/>
    <n v="0"/>
    <n v="0"/>
    <n v="0"/>
    <n v="0"/>
    <n v="0"/>
    <n v="0"/>
    <n v="0"/>
    <n v="0"/>
    <n v="0"/>
    <m/>
    <m/>
    <m/>
    <m/>
    <m/>
    <m/>
    <m/>
    <m/>
    <m/>
    <m/>
    <m/>
    <m/>
    <m/>
    <m/>
    <m/>
    <m/>
    <m/>
  </r>
  <r>
    <x v="1"/>
    <x v="0"/>
    <x v="17"/>
    <x v="8"/>
    <n v="0"/>
    <m/>
    <n v="0"/>
    <n v="0"/>
    <n v="0"/>
    <n v="0"/>
    <n v="0"/>
    <n v="0"/>
    <n v="0"/>
    <n v="0"/>
    <n v="0"/>
    <n v="0"/>
    <n v="0"/>
    <n v="0"/>
    <m/>
    <m/>
    <m/>
    <m/>
    <m/>
    <m/>
    <m/>
    <m/>
    <m/>
    <m/>
    <m/>
    <m/>
    <m/>
    <m/>
    <m/>
    <m/>
    <m/>
  </r>
  <r>
    <x v="1"/>
    <x v="1"/>
    <x v="18"/>
    <x v="8"/>
    <n v="0"/>
    <m/>
    <n v="0"/>
    <n v="0"/>
    <n v="0"/>
    <n v="0"/>
    <n v="0"/>
    <n v="0"/>
    <n v="0"/>
    <n v="0"/>
    <n v="0"/>
    <n v="0"/>
    <n v="0"/>
    <n v="0"/>
    <m/>
    <m/>
    <m/>
    <m/>
    <m/>
    <m/>
    <m/>
    <m/>
    <m/>
    <m/>
    <m/>
    <m/>
    <m/>
    <m/>
    <m/>
    <m/>
    <m/>
  </r>
  <r>
    <x v="1"/>
    <x v="2"/>
    <x v="19"/>
    <x v="8"/>
    <n v="0"/>
    <m/>
    <n v="0"/>
    <n v="0"/>
    <n v="0"/>
    <n v="0"/>
    <n v="0"/>
    <n v="0"/>
    <n v="0"/>
    <n v="0"/>
    <n v="0"/>
    <n v="0"/>
    <n v="0"/>
    <n v="0"/>
    <m/>
    <m/>
    <m/>
    <m/>
    <m/>
    <m/>
    <m/>
    <m/>
    <m/>
    <m/>
    <m/>
    <m/>
    <m/>
    <m/>
    <m/>
    <m/>
    <m/>
  </r>
  <r>
    <x v="1"/>
    <x v="0"/>
    <x v="20"/>
    <x v="8"/>
    <n v="0"/>
    <n v="928000"/>
    <n v="0"/>
    <n v="962578"/>
    <n v="0"/>
    <n v="0"/>
    <n v="0"/>
    <n v="0"/>
    <n v="0"/>
    <n v="0"/>
    <n v="0"/>
    <n v="0"/>
    <n v="0"/>
    <n v="0"/>
    <m/>
    <m/>
    <m/>
    <m/>
    <m/>
    <m/>
    <m/>
    <m/>
    <m/>
    <m/>
    <m/>
    <m/>
    <m/>
    <m/>
    <m/>
    <m/>
    <m/>
  </r>
  <r>
    <x v="1"/>
    <x v="2"/>
    <x v="21"/>
    <x v="8"/>
    <n v="0"/>
    <n v="10012313"/>
    <n v="0"/>
    <n v="862578"/>
    <n v="0"/>
    <n v="0"/>
    <n v="0"/>
    <n v="0"/>
    <n v="0"/>
    <n v="0"/>
    <n v="0"/>
    <n v="0"/>
    <n v="0"/>
    <n v="0"/>
    <m/>
    <m/>
    <m/>
    <m/>
    <m/>
    <m/>
    <m/>
    <m/>
    <m/>
    <m/>
    <m/>
    <m/>
    <m/>
    <m/>
    <m/>
    <m/>
    <m/>
  </r>
  <r>
    <x v="1"/>
    <x v="2"/>
    <x v="22"/>
    <x v="8"/>
    <n v="0"/>
    <n v="4303114"/>
    <n v="0"/>
    <n v="862578"/>
    <n v="0"/>
    <n v="0"/>
    <n v="0"/>
    <n v="0"/>
    <n v="0"/>
    <n v="0"/>
    <n v="0"/>
    <n v="0"/>
    <n v="0"/>
    <n v="0"/>
    <m/>
    <m/>
    <m/>
    <m/>
    <m/>
    <m/>
    <m/>
    <m/>
    <m/>
    <m/>
    <m/>
    <m/>
    <m/>
    <m/>
    <m/>
    <m/>
    <m/>
  </r>
  <r>
    <x v="1"/>
    <x v="1"/>
    <x v="23"/>
    <x v="8"/>
    <n v="0"/>
    <m/>
    <n v="0"/>
    <n v="0"/>
    <n v="0"/>
    <n v="0"/>
    <n v="0"/>
    <n v="0"/>
    <n v="0"/>
    <n v="0"/>
    <n v="0"/>
    <n v="0"/>
    <n v="0"/>
    <n v="0"/>
    <m/>
    <m/>
    <m/>
    <m/>
    <m/>
    <m/>
    <m/>
    <m/>
    <m/>
    <m/>
    <m/>
    <m/>
    <m/>
    <m/>
    <m/>
    <m/>
    <m/>
  </r>
  <r>
    <x v="1"/>
    <x v="2"/>
    <x v="24"/>
    <x v="8"/>
    <n v="0"/>
    <n v="4942278"/>
    <n v="0"/>
    <n v="962578"/>
    <n v="0"/>
    <n v="0"/>
    <n v="0"/>
    <n v="0"/>
    <n v="0"/>
    <n v="0"/>
    <n v="0"/>
    <n v="0"/>
    <n v="0"/>
    <n v="0"/>
    <m/>
    <m/>
    <m/>
    <m/>
    <m/>
    <m/>
    <m/>
    <m/>
    <m/>
    <m/>
    <m/>
    <m/>
    <m/>
    <m/>
    <m/>
    <m/>
    <m/>
  </r>
  <r>
    <x v="1"/>
    <x v="0"/>
    <x v="25"/>
    <x v="8"/>
    <n v="0"/>
    <m/>
    <n v="0"/>
    <n v="0"/>
    <n v="0"/>
    <n v="0"/>
    <n v="0"/>
    <n v="0"/>
    <n v="0"/>
    <n v="0"/>
    <n v="0"/>
    <n v="0"/>
    <n v="0"/>
    <n v="0"/>
    <m/>
    <m/>
    <m/>
    <m/>
    <m/>
    <m/>
    <m/>
    <m/>
    <m/>
    <m/>
    <m/>
    <m/>
    <m/>
    <m/>
    <m/>
    <m/>
    <m/>
  </r>
  <r>
    <x v="1"/>
    <x v="2"/>
    <x v="26"/>
    <x v="8"/>
    <n v="0"/>
    <m/>
    <n v="0"/>
    <n v="0"/>
    <n v="0"/>
    <n v="0"/>
    <n v="0"/>
    <n v="0"/>
    <n v="0"/>
    <n v="0"/>
    <n v="0"/>
    <n v="0"/>
    <n v="0"/>
    <n v="0"/>
    <m/>
    <m/>
    <m/>
    <m/>
    <m/>
    <m/>
    <m/>
    <m/>
    <m/>
    <m/>
    <m/>
    <m/>
    <m/>
    <m/>
    <m/>
    <m/>
    <m/>
  </r>
  <r>
    <x v="1"/>
    <x v="2"/>
    <x v="27"/>
    <x v="8"/>
    <n v="0"/>
    <m/>
    <n v="0"/>
    <n v="0"/>
    <n v="0"/>
    <n v="0"/>
    <n v="0"/>
    <n v="0"/>
    <n v="0"/>
    <n v="0"/>
    <n v="0"/>
    <n v="0"/>
    <n v="0"/>
    <n v="0"/>
    <m/>
    <m/>
    <m/>
    <m/>
    <m/>
    <m/>
    <m/>
    <m/>
    <m/>
    <m/>
    <m/>
    <m/>
    <m/>
    <m/>
    <m/>
    <m/>
    <m/>
  </r>
  <r>
    <x v="1"/>
    <x v="2"/>
    <x v="28"/>
    <x v="8"/>
    <n v="0"/>
    <m/>
    <n v="0"/>
    <n v="0"/>
    <n v="0"/>
    <n v="0"/>
    <n v="0"/>
    <n v="0"/>
    <n v="0"/>
    <n v="0"/>
    <n v="0"/>
    <n v="0"/>
    <n v="0"/>
    <n v="0"/>
    <m/>
    <m/>
    <m/>
    <m/>
    <m/>
    <m/>
    <m/>
    <m/>
    <m/>
    <m/>
    <m/>
    <m/>
    <m/>
    <m/>
    <m/>
    <m/>
    <m/>
  </r>
  <r>
    <x v="1"/>
    <x v="2"/>
    <x v="29"/>
    <x v="8"/>
    <n v="0"/>
    <m/>
    <n v="0"/>
    <n v="0"/>
    <n v="0"/>
    <n v="0"/>
    <n v="0"/>
    <n v="0"/>
    <n v="0"/>
    <n v="0"/>
    <n v="0"/>
    <n v="0"/>
    <n v="0"/>
    <n v="0"/>
    <m/>
    <m/>
    <m/>
    <m/>
    <m/>
    <m/>
    <m/>
    <m/>
    <m/>
    <m/>
    <m/>
    <m/>
    <m/>
    <m/>
    <m/>
    <m/>
    <m/>
  </r>
  <r>
    <x v="1"/>
    <x v="2"/>
    <x v="30"/>
    <x v="8"/>
    <n v="0"/>
    <m/>
    <n v="0"/>
    <n v="862578"/>
    <n v="0"/>
    <n v="0"/>
    <n v="0"/>
    <n v="0"/>
    <n v="0"/>
    <n v="0"/>
    <n v="0"/>
    <n v="0"/>
    <n v="0"/>
    <n v="0"/>
    <m/>
    <m/>
    <m/>
    <m/>
    <m/>
    <m/>
    <m/>
    <m/>
    <m/>
    <m/>
    <m/>
    <m/>
    <m/>
    <m/>
    <m/>
    <m/>
    <m/>
  </r>
  <r>
    <x v="1"/>
    <x v="2"/>
    <x v="31"/>
    <x v="8"/>
    <n v="0"/>
    <m/>
    <n v="0"/>
    <n v="0"/>
    <n v="0"/>
    <n v="0"/>
    <n v="0"/>
    <n v="0"/>
    <n v="0"/>
    <n v="0"/>
    <n v="0"/>
    <n v="0"/>
    <n v="0"/>
    <n v="0"/>
    <m/>
    <m/>
    <m/>
    <m/>
    <m/>
    <m/>
    <m/>
    <m/>
    <m/>
    <m/>
    <m/>
    <m/>
    <m/>
    <m/>
    <m/>
    <m/>
    <m/>
  </r>
  <r>
    <x v="1"/>
    <x v="2"/>
    <x v="32"/>
    <x v="8"/>
    <n v="0"/>
    <m/>
    <n v="0"/>
    <n v="0"/>
    <n v="0"/>
    <n v="0"/>
    <n v="0"/>
    <n v="0"/>
    <n v="0"/>
    <n v="0"/>
    <n v="0"/>
    <n v="0"/>
    <n v="0"/>
    <n v="0"/>
    <m/>
    <m/>
    <m/>
    <m/>
    <m/>
    <m/>
    <m/>
    <m/>
    <m/>
    <m/>
    <m/>
    <m/>
    <m/>
    <m/>
    <m/>
    <m/>
    <m/>
  </r>
  <r>
    <x v="1"/>
    <x v="0"/>
    <x v="0"/>
    <x v="6"/>
    <n v="0"/>
    <m/>
    <n v="0"/>
    <n v="326122"/>
    <n v="0"/>
    <n v="0"/>
    <n v="0"/>
    <n v="0"/>
    <n v="0"/>
    <n v="0"/>
    <n v="0"/>
    <n v="0"/>
    <n v="0"/>
    <n v="0"/>
    <m/>
    <n v="0"/>
    <n v="0"/>
    <n v="0"/>
    <n v="11030"/>
    <n v="6.39"/>
    <n v="63.02"/>
    <m/>
    <m/>
    <m/>
    <m/>
    <m/>
    <m/>
    <m/>
    <m/>
    <m/>
    <m/>
  </r>
  <r>
    <x v="1"/>
    <x v="0"/>
    <x v="1"/>
    <x v="6"/>
    <n v="0"/>
    <m/>
    <n v="0"/>
    <n v="326122"/>
    <n v="0"/>
    <n v="0"/>
    <n v="0"/>
    <n v="0"/>
    <n v="0"/>
    <n v="0"/>
    <n v="0"/>
    <n v="0"/>
    <n v="0"/>
    <n v="0"/>
    <m/>
    <n v="0"/>
    <n v="0"/>
    <n v="0"/>
    <n v="10504"/>
    <n v="1.49"/>
    <n v="85.73"/>
    <m/>
    <m/>
    <m/>
    <m/>
    <m/>
    <m/>
    <m/>
    <m/>
    <m/>
    <m/>
  </r>
  <r>
    <x v="1"/>
    <x v="1"/>
    <x v="2"/>
    <x v="6"/>
    <n v="0"/>
    <n v="4780627"/>
    <n v="0"/>
    <n v="716426"/>
    <n v="0"/>
    <n v="0"/>
    <n v="0"/>
    <n v="0"/>
    <n v="0"/>
    <n v="0"/>
    <n v="0"/>
    <n v="0"/>
    <n v="0"/>
    <n v="0"/>
    <m/>
    <n v="0"/>
    <n v="0"/>
    <n v="0"/>
    <n v="12291"/>
    <n v="9.1300000000000008"/>
    <n v="66.78"/>
    <m/>
    <m/>
    <m/>
    <m/>
    <m/>
    <m/>
    <m/>
    <m/>
    <m/>
    <m/>
  </r>
  <r>
    <x v="1"/>
    <x v="0"/>
    <x v="3"/>
    <x v="6"/>
    <n v="0"/>
    <n v="6914148"/>
    <n v="0"/>
    <n v="716426"/>
    <n v="0"/>
    <n v="0"/>
    <n v="0"/>
    <n v="0"/>
    <n v="0"/>
    <n v="0"/>
    <n v="0"/>
    <n v="0"/>
    <n v="0"/>
    <n v="0"/>
    <m/>
    <n v="0"/>
    <n v="0"/>
    <n v="0"/>
    <n v="12412"/>
    <n v="1.95"/>
    <n v="84.56"/>
    <m/>
    <m/>
    <m/>
    <m/>
    <m/>
    <m/>
    <m/>
    <m/>
    <m/>
    <m/>
  </r>
  <r>
    <x v="1"/>
    <x v="2"/>
    <x v="4"/>
    <x v="6"/>
    <n v="0"/>
    <m/>
    <n v="0"/>
    <n v="326122"/>
    <n v="0"/>
    <n v="0"/>
    <n v="0"/>
    <n v="0"/>
    <n v="0"/>
    <n v="0"/>
    <n v="0"/>
    <n v="0"/>
    <n v="0"/>
    <n v="0"/>
    <m/>
    <n v="0"/>
    <n v="0"/>
    <n v="0"/>
    <n v="11212"/>
    <n v="5.66"/>
    <n v="61.84"/>
    <m/>
    <m/>
    <m/>
    <m/>
    <m/>
    <m/>
    <m/>
    <m/>
    <m/>
    <m/>
  </r>
  <r>
    <x v="1"/>
    <x v="0"/>
    <x v="5"/>
    <x v="6"/>
    <n v="0"/>
    <n v="1783773"/>
    <n v="0"/>
    <n v="326122"/>
    <n v="0"/>
    <n v="0"/>
    <n v="0"/>
    <n v="0"/>
    <n v="0"/>
    <n v="0"/>
    <n v="0"/>
    <n v="0"/>
    <n v="0"/>
    <n v="0"/>
    <m/>
    <n v="0"/>
    <n v="0"/>
    <n v="0"/>
    <n v="11142"/>
    <n v="5.12"/>
    <n v="69.12"/>
    <m/>
    <m/>
    <m/>
    <m/>
    <m/>
    <m/>
    <m/>
    <m/>
    <m/>
    <m/>
  </r>
  <r>
    <x v="1"/>
    <x v="2"/>
    <x v="6"/>
    <x v="6"/>
    <n v="0"/>
    <m/>
    <n v="0"/>
    <n v="716426"/>
    <n v="0"/>
    <n v="0"/>
    <n v="0"/>
    <n v="0"/>
    <n v="0"/>
    <n v="0"/>
    <n v="0"/>
    <n v="0"/>
    <n v="0"/>
    <n v="0"/>
    <m/>
    <n v="0"/>
    <n v="0"/>
    <n v="0"/>
    <n v="9771"/>
    <n v="6.12"/>
    <n v="69.790000000000006"/>
    <m/>
    <m/>
    <m/>
    <m/>
    <m/>
    <m/>
    <m/>
    <m/>
    <m/>
    <m/>
  </r>
  <r>
    <x v="1"/>
    <x v="2"/>
    <x v="7"/>
    <x v="6"/>
    <n v="0"/>
    <m/>
    <n v="0"/>
    <n v="716426"/>
    <n v="0"/>
    <n v="0"/>
    <n v="0"/>
    <n v="0"/>
    <n v="0"/>
    <n v="0"/>
    <n v="0"/>
    <n v="0"/>
    <n v="0"/>
    <n v="0"/>
    <m/>
    <n v="0"/>
    <n v="0"/>
    <n v="0"/>
    <n v="6995"/>
    <n v="3.12"/>
    <n v="81.790000000000006"/>
    <m/>
    <m/>
    <m/>
    <m/>
    <m/>
    <m/>
    <m/>
    <m/>
    <m/>
    <m/>
  </r>
  <r>
    <x v="1"/>
    <x v="0"/>
    <x v="8"/>
    <x v="6"/>
    <n v="0"/>
    <n v="3000292"/>
    <n v="0"/>
    <n v="326122"/>
    <n v="0"/>
    <n v="0"/>
    <n v="0"/>
    <n v="0"/>
    <n v="0"/>
    <n v="0"/>
    <n v="0"/>
    <n v="0"/>
    <n v="0"/>
    <n v="0"/>
    <m/>
    <n v="0"/>
    <n v="0"/>
    <n v="0"/>
    <n v="11376"/>
    <n v="4.17"/>
    <n v="72.55"/>
    <m/>
    <m/>
    <m/>
    <m/>
    <m/>
    <m/>
    <m/>
    <m/>
    <m/>
    <m/>
  </r>
  <r>
    <x v="1"/>
    <x v="2"/>
    <x v="9"/>
    <x v="6"/>
    <n v="0"/>
    <m/>
    <n v="0"/>
    <n v="326122"/>
    <n v="0"/>
    <n v="0"/>
    <n v="0"/>
    <n v="0"/>
    <n v="0"/>
    <n v="0"/>
    <n v="0"/>
    <n v="0"/>
    <n v="0"/>
    <n v="0"/>
    <m/>
    <n v="0"/>
    <n v="0"/>
    <n v="0"/>
    <n v="11304"/>
    <n v="4"/>
    <n v="74.38"/>
    <m/>
    <m/>
    <m/>
    <m/>
    <m/>
    <m/>
    <m/>
    <m/>
    <m/>
    <m/>
  </r>
  <r>
    <x v="1"/>
    <x v="2"/>
    <x v="10"/>
    <x v="6"/>
    <n v="0"/>
    <m/>
    <n v="0"/>
    <n v="716426"/>
    <n v="0"/>
    <n v="0"/>
    <n v="0"/>
    <n v="0"/>
    <n v="0"/>
    <n v="0"/>
    <n v="0"/>
    <n v="0"/>
    <n v="0"/>
    <n v="0"/>
    <m/>
    <n v="0"/>
    <n v="0"/>
    <n v="0"/>
    <n v="10138"/>
    <n v="7.24"/>
    <n v="75.05"/>
    <m/>
    <m/>
    <m/>
    <m/>
    <m/>
    <m/>
    <m/>
    <m/>
    <m/>
    <m/>
  </r>
  <r>
    <x v="1"/>
    <x v="2"/>
    <x v="11"/>
    <x v="6"/>
    <n v="0"/>
    <m/>
    <n v="0"/>
    <n v="326122"/>
    <n v="0"/>
    <n v="0"/>
    <n v="0"/>
    <n v="0"/>
    <n v="0"/>
    <n v="0"/>
    <n v="0"/>
    <n v="0"/>
    <n v="0"/>
    <n v="0"/>
    <m/>
    <n v="0"/>
    <n v="0"/>
    <n v="0"/>
    <n v="11710"/>
    <n v="1.54"/>
    <n v="82.63"/>
    <m/>
    <m/>
    <m/>
    <m/>
    <m/>
    <m/>
    <m/>
    <m/>
    <m/>
    <m/>
  </r>
  <r>
    <x v="1"/>
    <x v="2"/>
    <x v="12"/>
    <x v="6"/>
    <n v="0"/>
    <n v="292228"/>
    <n v="0"/>
    <n v="326122"/>
    <n v="0"/>
    <n v="0"/>
    <n v="0"/>
    <n v="0"/>
    <n v="0"/>
    <n v="0"/>
    <n v="0"/>
    <n v="0"/>
    <n v="0"/>
    <n v="0"/>
    <m/>
    <n v="0"/>
    <n v="0"/>
    <n v="0"/>
    <n v="12224"/>
    <n v="0.83"/>
    <n v="80.38"/>
    <m/>
    <m/>
    <m/>
    <m/>
    <m/>
    <m/>
    <m/>
    <m/>
    <m/>
    <m/>
  </r>
  <r>
    <x v="1"/>
    <x v="0"/>
    <x v="13"/>
    <x v="6"/>
    <n v="0"/>
    <m/>
    <n v="0"/>
    <n v="716426"/>
    <n v="0"/>
    <n v="0"/>
    <n v="0"/>
    <n v="0"/>
    <n v="0"/>
    <n v="0"/>
    <n v="0"/>
    <n v="0"/>
    <n v="0"/>
    <n v="0"/>
    <m/>
    <n v="0"/>
    <n v="0"/>
    <n v="0"/>
    <n v="11063"/>
    <n v="7.86"/>
    <n v="62.77"/>
    <m/>
    <m/>
    <m/>
    <m/>
    <m/>
    <m/>
    <m/>
    <m/>
    <m/>
    <m/>
  </r>
  <r>
    <x v="1"/>
    <x v="1"/>
    <x v="14"/>
    <x v="6"/>
    <n v="0"/>
    <m/>
    <n v="0"/>
    <n v="716426"/>
    <n v="0"/>
    <n v="0"/>
    <n v="0"/>
    <n v="0"/>
    <n v="0"/>
    <n v="0"/>
    <n v="0"/>
    <n v="0"/>
    <n v="0"/>
    <n v="0"/>
    <m/>
    <n v="0"/>
    <n v="0"/>
    <n v="0"/>
    <n v="14999"/>
    <n v="10.81"/>
    <n v="62.16"/>
    <m/>
    <m/>
    <m/>
    <m/>
    <m/>
    <m/>
    <m/>
    <m/>
    <m/>
    <m/>
  </r>
  <r>
    <x v="1"/>
    <x v="0"/>
    <x v="15"/>
    <x v="6"/>
    <n v="0"/>
    <m/>
    <n v="0"/>
    <n v="716426"/>
    <n v="0"/>
    <n v="0"/>
    <n v="0"/>
    <n v="0"/>
    <n v="0"/>
    <n v="0"/>
    <n v="0"/>
    <n v="0"/>
    <n v="0"/>
    <n v="0"/>
    <m/>
    <n v="0"/>
    <n v="0"/>
    <n v="0"/>
    <n v="12436"/>
    <n v="11"/>
    <n v="68.8"/>
    <m/>
    <m/>
    <m/>
    <m/>
    <m/>
    <m/>
    <m/>
    <m/>
    <m/>
    <m/>
  </r>
  <r>
    <x v="1"/>
    <x v="2"/>
    <x v="16"/>
    <x v="6"/>
    <n v="0"/>
    <n v="3750365"/>
    <n v="0"/>
    <n v="716426"/>
    <n v="0"/>
    <n v="0"/>
    <n v="0"/>
    <n v="0"/>
    <n v="0"/>
    <n v="0"/>
    <n v="0"/>
    <n v="0"/>
    <n v="0"/>
    <n v="0"/>
    <m/>
    <n v="0"/>
    <n v="0"/>
    <n v="0"/>
    <n v="11540"/>
    <n v="8.7200000000000006"/>
    <n v="71.19"/>
    <m/>
    <m/>
    <m/>
    <m/>
    <m/>
    <m/>
    <m/>
    <m/>
    <m/>
    <m/>
  </r>
  <r>
    <x v="1"/>
    <x v="0"/>
    <x v="17"/>
    <x v="6"/>
    <n v="0"/>
    <m/>
    <n v="0"/>
    <n v="716426"/>
    <n v="0"/>
    <n v="0"/>
    <n v="0"/>
    <n v="0"/>
    <n v="0"/>
    <n v="0"/>
    <n v="0"/>
    <n v="0"/>
    <n v="0"/>
    <n v="0"/>
    <m/>
    <n v="0"/>
    <n v="0"/>
    <n v="0"/>
    <n v="11225"/>
    <n v="6.59"/>
    <n v="66.569999999999993"/>
    <m/>
    <m/>
    <m/>
    <m/>
    <m/>
    <m/>
    <m/>
    <m/>
    <m/>
    <m/>
  </r>
  <r>
    <x v="1"/>
    <x v="1"/>
    <x v="18"/>
    <x v="6"/>
    <n v="0"/>
    <m/>
    <n v="0"/>
    <n v="716426"/>
    <n v="0"/>
    <n v="0"/>
    <n v="0"/>
    <n v="0"/>
    <n v="0"/>
    <n v="0"/>
    <n v="0"/>
    <n v="0"/>
    <n v="0"/>
    <n v="0"/>
    <m/>
    <n v="0"/>
    <n v="0"/>
    <n v="0"/>
    <n v="12939"/>
    <n v="8.3699999999999992"/>
    <n v="67.19"/>
    <m/>
    <m/>
    <m/>
    <m/>
    <m/>
    <m/>
    <m/>
    <m/>
    <m/>
    <m/>
  </r>
  <r>
    <x v="1"/>
    <x v="2"/>
    <x v="19"/>
    <x v="6"/>
    <n v="0"/>
    <m/>
    <n v="0"/>
    <n v="716426"/>
    <n v="0"/>
    <n v="0"/>
    <n v="0"/>
    <n v="0"/>
    <n v="0"/>
    <n v="0"/>
    <n v="0"/>
    <n v="0"/>
    <n v="0"/>
    <n v="0"/>
    <m/>
    <n v="0"/>
    <n v="0"/>
    <n v="0"/>
    <n v="10965"/>
    <n v="7.18"/>
    <n v="68.69"/>
    <m/>
    <m/>
    <m/>
    <m/>
    <m/>
    <m/>
    <m/>
    <m/>
    <m/>
    <m/>
  </r>
  <r>
    <x v="1"/>
    <x v="0"/>
    <x v="20"/>
    <x v="6"/>
    <n v="0"/>
    <m/>
    <n v="0"/>
    <n v="326122"/>
    <n v="0"/>
    <n v="0"/>
    <n v="0"/>
    <n v="0"/>
    <n v="0"/>
    <n v="0"/>
    <n v="0"/>
    <n v="0"/>
    <n v="0"/>
    <n v="0"/>
    <m/>
    <n v="0"/>
    <n v="0"/>
    <n v="0"/>
    <n v="8254"/>
    <n v="1.36"/>
    <n v="87.7"/>
    <m/>
    <m/>
    <m/>
    <m/>
    <m/>
    <m/>
    <m/>
    <m/>
    <m/>
    <m/>
  </r>
  <r>
    <x v="1"/>
    <x v="2"/>
    <x v="21"/>
    <x v="6"/>
    <n v="0"/>
    <m/>
    <n v="0"/>
    <n v="761286"/>
    <n v="0"/>
    <n v="0"/>
    <n v="0"/>
    <n v="0"/>
    <n v="0"/>
    <n v="0"/>
    <n v="0"/>
    <n v="0"/>
    <n v="0"/>
    <n v="0"/>
    <m/>
    <n v="0"/>
    <n v="0"/>
    <n v="0"/>
    <n v="7041"/>
    <n v="3.91"/>
    <n v="72.25"/>
    <m/>
    <m/>
    <m/>
    <m/>
    <m/>
    <m/>
    <m/>
    <m/>
    <m/>
    <m/>
  </r>
  <r>
    <x v="1"/>
    <x v="2"/>
    <x v="22"/>
    <x v="6"/>
    <n v="0"/>
    <m/>
    <n v="0"/>
    <n v="326122"/>
    <n v="0"/>
    <n v="0"/>
    <n v="0"/>
    <n v="0"/>
    <n v="0"/>
    <n v="0"/>
    <n v="0"/>
    <n v="0"/>
    <n v="0"/>
    <n v="0"/>
    <m/>
    <n v="0"/>
    <n v="0"/>
    <n v="0"/>
    <n v="8016"/>
    <n v="1.94"/>
    <n v="84.17"/>
    <m/>
    <m/>
    <m/>
    <m/>
    <m/>
    <m/>
    <m/>
    <m/>
    <m/>
    <m/>
  </r>
  <r>
    <x v="1"/>
    <x v="1"/>
    <x v="23"/>
    <x v="6"/>
    <n v="0"/>
    <n v="3210792"/>
    <n v="0"/>
    <n v="716426"/>
    <n v="0"/>
    <n v="0"/>
    <n v="0"/>
    <n v="0"/>
    <n v="0"/>
    <n v="0"/>
    <n v="0"/>
    <n v="0"/>
    <n v="0"/>
    <n v="0"/>
    <m/>
    <n v="0"/>
    <n v="0"/>
    <n v="0"/>
    <n v="11017"/>
    <n v="3.93"/>
    <n v="66.75"/>
    <m/>
    <m/>
    <m/>
    <m/>
    <m/>
    <m/>
    <m/>
    <m/>
    <m/>
    <m/>
  </r>
  <r>
    <x v="1"/>
    <x v="2"/>
    <x v="24"/>
    <x v="6"/>
    <n v="0"/>
    <m/>
    <n v="0"/>
    <n v="716426"/>
    <n v="0"/>
    <n v="0"/>
    <n v="0"/>
    <n v="0"/>
    <n v="0"/>
    <n v="0"/>
    <n v="0"/>
    <n v="0"/>
    <n v="0"/>
    <n v="0"/>
    <m/>
    <n v="0"/>
    <n v="0"/>
    <n v="0"/>
    <n v="8504"/>
    <n v="0.7"/>
    <n v="84.38"/>
    <m/>
    <m/>
    <m/>
    <m/>
    <m/>
    <m/>
    <m/>
    <m/>
    <m/>
    <m/>
  </r>
  <r>
    <x v="1"/>
    <x v="0"/>
    <x v="25"/>
    <x v="6"/>
    <n v="0"/>
    <m/>
    <n v="0"/>
    <n v="716426"/>
    <n v="0"/>
    <n v="0"/>
    <n v="0"/>
    <n v="0"/>
    <n v="0"/>
    <n v="0"/>
    <n v="0"/>
    <n v="0"/>
    <n v="0"/>
    <n v="0"/>
    <m/>
    <n v="0"/>
    <n v="0"/>
    <n v="0"/>
    <n v="10539"/>
    <n v="6.62"/>
    <n v="70"/>
    <m/>
    <m/>
    <m/>
    <m/>
    <m/>
    <m/>
    <m/>
    <m/>
    <m/>
    <m/>
  </r>
  <r>
    <x v="1"/>
    <x v="2"/>
    <x v="26"/>
    <x v="6"/>
    <n v="0"/>
    <m/>
    <n v="0"/>
    <n v="326122"/>
    <n v="0"/>
    <n v="0"/>
    <n v="0"/>
    <n v="0"/>
    <n v="0"/>
    <n v="0"/>
    <n v="0"/>
    <n v="0"/>
    <n v="0"/>
    <n v="0"/>
    <m/>
    <n v="0"/>
    <n v="0"/>
    <n v="0"/>
    <n v="8921"/>
    <n v="4.07"/>
    <n v="75.23"/>
    <m/>
    <m/>
    <m/>
    <m/>
    <m/>
    <m/>
    <m/>
    <m/>
    <m/>
    <m/>
  </r>
  <r>
    <x v="1"/>
    <x v="2"/>
    <x v="27"/>
    <x v="6"/>
    <n v="0"/>
    <n v="5500535"/>
    <n v="0"/>
    <n v="326122"/>
    <n v="0"/>
    <n v="0"/>
    <n v="0"/>
    <n v="0"/>
    <n v="0"/>
    <n v="0"/>
    <n v="0"/>
    <n v="0"/>
    <n v="0"/>
    <n v="0"/>
    <m/>
    <n v="0"/>
    <n v="0"/>
    <n v="0"/>
    <n v="10055"/>
    <n v="3.19"/>
    <n v="76.819999999999993"/>
    <m/>
    <m/>
    <m/>
    <m/>
    <m/>
    <m/>
    <m/>
    <m/>
    <m/>
    <m/>
  </r>
  <r>
    <x v="1"/>
    <x v="2"/>
    <x v="28"/>
    <x v="6"/>
    <n v="0"/>
    <m/>
    <n v="0"/>
    <n v="326122"/>
    <n v="0"/>
    <n v="0"/>
    <n v="0"/>
    <n v="0"/>
    <n v="0"/>
    <n v="0"/>
    <n v="0"/>
    <n v="0"/>
    <n v="0"/>
    <n v="0"/>
    <m/>
    <n v="0"/>
    <n v="0"/>
    <n v="0"/>
    <n v="11562"/>
    <n v="4.71"/>
    <n v="66.38"/>
    <m/>
    <m/>
    <m/>
    <m/>
    <m/>
    <m/>
    <m/>
    <m/>
    <m/>
    <m/>
  </r>
  <r>
    <x v="1"/>
    <x v="2"/>
    <x v="29"/>
    <x v="6"/>
    <n v="0"/>
    <m/>
    <n v="0"/>
    <n v="326122"/>
    <n v="0"/>
    <n v="0"/>
    <n v="0"/>
    <n v="0"/>
    <n v="0"/>
    <n v="0"/>
    <n v="0"/>
    <n v="0"/>
    <n v="0"/>
    <n v="0"/>
    <m/>
    <n v="0"/>
    <n v="0"/>
    <n v="0"/>
    <n v="11840"/>
    <n v="5.71"/>
    <n v="65.73"/>
    <m/>
    <m/>
    <m/>
    <m/>
    <m/>
    <m/>
    <m/>
    <m/>
    <m/>
    <m/>
  </r>
  <r>
    <x v="1"/>
    <x v="2"/>
    <x v="30"/>
    <x v="6"/>
    <n v="0"/>
    <m/>
    <n v="0"/>
    <n v="370982"/>
    <n v="0"/>
    <n v="0"/>
    <n v="0"/>
    <n v="0"/>
    <n v="0"/>
    <n v="0"/>
    <n v="0"/>
    <n v="0"/>
    <n v="0"/>
    <n v="0"/>
    <m/>
    <n v="0"/>
    <n v="0"/>
    <n v="0"/>
    <n v="6155"/>
    <n v="3"/>
    <n v="74.27"/>
    <m/>
    <m/>
    <m/>
    <m/>
    <m/>
    <m/>
    <m/>
    <m/>
    <m/>
    <m/>
  </r>
  <r>
    <x v="1"/>
    <x v="2"/>
    <x v="31"/>
    <x v="6"/>
    <n v="0"/>
    <m/>
    <n v="0"/>
    <n v="326122"/>
    <n v="0"/>
    <n v="0"/>
    <n v="0"/>
    <n v="0"/>
    <n v="0"/>
    <n v="0"/>
    <n v="0"/>
    <n v="0"/>
    <n v="0"/>
    <n v="0"/>
    <m/>
    <n v="0"/>
    <n v="0"/>
    <n v="0"/>
    <n v="5924"/>
    <n v="0.74"/>
    <n v="82.08"/>
    <m/>
    <m/>
    <m/>
    <m/>
    <m/>
    <m/>
    <m/>
    <m/>
    <m/>
    <m/>
  </r>
  <r>
    <x v="1"/>
    <x v="2"/>
    <x v="32"/>
    <x v="6"/>
    <n v="0"/>
    <m/>
    <n v="0"/>
    <n v="716426"/>
    <n v="0"/>
    <n v="0"/>
    <n v="0"/>
    <n v="0"/>
    <n v="0"/>
    <n v="0"/>
    <n v="0"/>
    <n v="0"/>
    <n v="0"/>
    <n v="0"/>
    <m/>
    <n v="0"/>
    <n v="0"/>
    <n v="0"/>
    <n v="8134"/>
    <n v="4.8"/>
    <n v="62.95"/>
    <m/>
    <m/>
    <m/>
    <m/>
    <m/>
    <m/>
    <m/>
    <m/>
    <m/>
    <m/>
  </r>
  <r>
    <x v="1"/>
    <x v="0"/>
    <x v="0"/>
    <x v="5"/>
    <n v="0"/>
    <n v="5698080"/>
    <n v="0"/>
    <n v="334750"/>
    <n v="0"/>
    <n v="0"/>
    <n v="0"/>
    <n v="0"/>
    <n v="0"/>
    <n v="0"/>
    <n v="0"/>
    <n v="0"/>
    <n v="0"/>
    <n v="0"/>
    <m/>
    <m/>
    <n v="0"/>
    <m/>
    <m/>
    <m/>
    <m/>
    <m/>
    <m/>
    <m/>
    <m/>
    <m/>
    <m/>
    <m/>
    <m/>
    <m/>
    <m/>
  </r>
  <r>
    <x v="1"/>
    <x v="0"/>
    <x v="1"/>
    <x v="5"/>
    <n v="0"/>
    <n v="6162960"/>
    <n v="0"/>
    <n v="0"/>
    <n v="0"/>
    <n v="0"/>
    <n v="0"/>
    <n v="0"/>
    <n v="0"/>
    <n v="0"/>
    <n v="0"/>
    <n v="0"/>
    <n v="0"/>
    <n v="0"/>
    <m/>
    <m/>
    <n v="0"/>
    <m/>
    <m/>
    <m/>
    <m/>
    <m/>
    <m/>
    <m/>
    <m/>
    <m/>
    <m/>
    <m/>
    <m/>
    <m/>
    <m/>
  </r>
  <r>
    <x v="1"/>
    <x v="1"/>
    <x v="2"/>
    <x v="5"/>
    <n v="0"/>
    <n v="8945322"/>
    <n v="0"/>
    <n v="633500"/>
    <n v="0"/>
    <n v="0"/>
    <n v="0"/>
    <n v="0"/>
    <n v="0"/>
    <n v="0"/>
    <n v="0"/>
    <n v="0"/>
    <n v="0"/>
    <n v="0"/>
    <m/>
    <m/>
    <m/>
    <m/>
    <m/>
    <m/>
    <m/>
    <m/>
    <m/>
    <m/>
    <m/>
    <m/>
    <m/>
    <m/>
    <m/>
    <m/>
    <m/>
  </r>
  <r>
    <x v="1"/>
    <x v="0"/>
    <x v="3"/>
    <x v="5"/>
    <n v="0"/>
    <n v="12800000"/>
    <n v="0"/>
    <n v="0"/>
    <n v="0"/>
    <n v="0"/>
    <n v="0"/>
    <n v="0"/>
    <n v="0"/>
    <n v="0"/>
    <n v="0"/>
    <n v="0"/>
    <n v="0"/>
    <n v="0"/>
    <m/>
    <m/>
    <m/>
    <m/>
    <m/>
    <m/>
    <m/>
    <m/>
    <m/>
    <m/>
    <m/>
    <m/>
    <m/>
    <m/>
    <m/>
    <m/>
    <m/>
  </r>
  <r>
    <x v="1"/>
    <x v="2"/>
    <x v="4"/>
    <x v="5"/>
    <n v="0"/>
    <n v="4708452"/>
    <n v="0"/>
    <n v="232250"/>
    <n v="0"/>
    <n v="0"/>
    <n v="0"/>
    <n v="0"/>
    <n v="0"/>
    <n v="0"/>
    <n v="0"/>
    <n v="0"/>
    <n v="0"/>
    <n v="0"/>
    <m/>
    <m/>
    <m/>
    <m/>
    <m/>
    <m/>
    <m/>
    <m/>
    <m/>
    <m/>
    <m/>
    <m/>
    <m/>
    <m/>
    <m/>
    <m/>
    <m/>
  </r>
  <r>
    <x v="1"/>
    <x v="0"/>
    <x v="5"/>
    <x v="5"/>
    <n v="0"/>
    <n v="7261250"/>
    <n v="0"/>
    <n v="725750"/>
    <n v="0"/>
    <n v="0"/>
    <n v="0"/>
    <n v="0"/>
    <n v="0"/>
    <n v="0"/>
    <n v="0"/>
    <n v="0"/>
    <n v="0"/>
    <n v="0"/>
    <m/>
    <m/>
    <m/>
    <m/>
    <m/>
    <m/>
    <m/>
    <m/>
    <m/>
    <m/>
    <m/>
    <m/>
    <m/>
    <m/>
    <m/>
    <m/>
    <m/>
  </r>
  <r>
    <x v="1"/>
    <x v="2"/>
    <x v="6"/>
    <x v="5"/>
    <n v="0"/>
    <n v="8998250"/>
    <n v="0"/>
    <n v="375750"/>
    <n v="0"/>
    <n v="0"/>
    <n v="0"/>
    <n v="0"/>
    <n v="0"/>
    <n v="0"/>
    <n v="0"/>
    <n v="0"/>
    <n v="0"/>
    <n v="0"/>
    <m/>
    <m/>
    <m/>
    <m/>
    <m/>
    <m/>
    <m/>
    <m/>
    <m/>
    <m/>
    <m/>
    <m/>
    <m/>
    <m/>
    <m/>
    <m/>
    <m/>
  </r>
  <r>
    <x v="1"/>
    <x v="2"/>
    <x v="7"/>
    <x v="5"/>
    <n v="0"/>
    <n v="10514000"/>
    <n v="0"/>
    <n v="242500"/>
    <n v="0"/>
    <n v="0"/>
    <n v="0"/>
    <n v="0"/>
    <n v="0"/>
    <n v="0"/>
    <n v="0"/>
    <n v="0"/>
    <n v="0"/>
    <n v="0"/>
    <m/>
    <m/>
    <m/>
    <m/>
    <m/>
    <m/>
    <m/>
    <m/>
    <m/>
    <m/>
    <m/>
    <m/>
    <m/>
    <m/>
    <m/>
    <m/>
    <m/>
  </r>
  <r>
    <x v="1"/>
    <x v="0"/>
    <x v="8"/>
    <x v="5"/>
    <n v="0"/>
    <n v="8826573"/>
    <n v="0"/>
    <n v="818000"/>
    <n v="0"/>
    <n v="0"/>
    <n v="0"/>
    <n v="0"/>
    <n v="0"/>
    <n v="0"/>
    <n v="0"/>
    <n v="0"/>
    <n v="0"/>
    <n v="0"/>
    <m/>
    <m/>
    <m/>
    <m/>
    <m/>
    <m/>
    <m/>
    <m/>
    <m/>
    <m/>
    <m/>
    <m/>
    <m/>
    <m/>
    <m/>
    <m/>
    <m/>
  </r>
  <r>
    <x v="1"/>
    <x v="2"/>
    <x v="9"/>
    <x v="5"/>
    <n v="0"/>
    <n v="7425875"/>
    <n v="0"/>
    <n v="643750"/>
    <n v="0"/>
    <n v="0"/>
    <n v="0"/>
    <n v="0"/>
    <n v="0"/>
    <n v="0"/>
    <n v="0"/>
    <n v="0"/>
    <n v="0"/>
    <n v="0"/>
    <m/>
    <m/>
    <m/>
    <m/>
    <m/>
    <m/>
    <m/>
    <m/>
    <m/>
    <m/>
    <m/>
    <m/>
    <m/>
    <m/>
    <m/>
    <m/>
    <m/>
  </r>
  <r>
    <x v="1"/>
    <x v="2"/>
    <x v="10"/>
    <x v="5"/>
    <n v="0"/>
    <n v="6660000"/>
    <n v="0"/>
    <n v="232250"/>
    <n v="0"/>
    <n v="0"/>
    <n v="0"/>
    <n v="0"/>
    <n v="0"/>
    <n v="0"/>
    <n v="0"/>
    <n v="0"/>
    <n v="0"/>
    <n v="0"/>
    <m/>
    <m/>
    <m/>
    <m/>
    <m/>
    <m/>
    <m/>
    <m/>
    <m/>
    <m/>
    <m/>
    <m/>
    <m/>
    <m/>
    <m/>
    <m/>
    <m/>
  </r>
  <r>
    <x v="1"/>
    <x v="2"/>
    <x v="11"/>
    <x v="5"/>
    <n v="0"/>
    <n v="11244000"/>
    <n v="0"/>
    <n v="293750"/>
    <n v="0"/>
    <n v="0"/>
    <n v="0"/>
    <n v="0"/>
    <n v="0"/>
    <n v="0"/>
    <n v="0"/>
    <n v="0"/>
    <n v="0"/>
    <n v="0"/>
    <m/>
    <m/>
    <m/>
    <m/>
    <m/>
    <m/>
    <m/>
    <m/>
    <m/>
    <m/>
    <m/>
    <m/>
    <m/>
    <m/>
    <m/>
    <m/>
    <m/>
  </r>
  <r>
    <x v="1"/>
    <x v="2"/>
    <x v="12"/>
    <x v="5"/>
    <n v="0"/>
    <n v="3304336"/>
    <n v="0"/>
    <n v="654000"/>
    <n v="0"/>
    <n v="0"/>
    <n v="0"/>
    <n v="0"/>
    <n v="0"/>
    <n v="0"/>
    <n v="0"/>
    <n v="0"/>
    <n v="0"/>
    <n v="0"/>
    <m/>
    <m/>
    <m/>
    <m/>
    <m/>
    <m/>
    <m/>
    <m/>
    <m/>
    <m/>
    <m/>
    <m/>
    <m/>
    <m/>
    <m/>
    <m/>
    <m/>
  </r>
  <r>
    <x v="1"/>
    <x v="0"/>
    <x v="13"/>
    <x v="5"/>
    <n v="0"/>
    <n v="0"/>
    <n v="0"/>
    <n v="490000"/>
    <n v="0"/>
    <n v="0"/>
    <n v="0"/>
    <n v="0"/>
    <n v="0"/>
    <n v="0"/>
    <n v="0"/>
    <n v="0"/>
    <n v="0"/>
    <n v="0"/>
    <m/>
    <m/>
    <m/>
    <m/>
    <m/>
    <m/>
    <m/>
    <m/>
    <m/>
    <m/>
    <m/>
    <m/>
    <m/>
    <m/>
    <m/>
    <m/>
    <m/>
  </r>
  <r>
    <x v="1"/>
    <x v="1"/>
    <x v="14"/>
    <x v="5"/>
    <n v="0"/>
    <n v="0"/>
    <n v="0"/>
    <n v="0"/>
    <n v="0"/>
    <n v="0"/>
    <n v="0"/>
    <n v="0"/>
    <n v="0"/>
    <n v="0"/>
    <n v="0"/>
    <n v="0"/>
    <n v="0"/>
    <n v="0"/>
    <m/>
    <m/>
    <m/>
    <m/>
    <m/>
    <m/>
    <m/>
    <m/>
    <m/>
    <m/>
    <m/>
    <m/>
    <m/>
    <m/>
    <m/>
    <m/>
    <m/>
  </r>
  <r>
    <x v="1"/>
    <x v="0"/>
    <x v="15"/>
    <x v="5"/>
    <n v="0"/>
    <n v="0"/>
    <n v="0"/>
    <n v="490000"/>
    <n v="0"/>
    <n v="0"/>
    <n v="0"/>
    <n v="0"/>
    <n v="0"/>
    <n v="0"/>
    <n v="0"/>
    <n v="0"/>
    <n v="0"/>
    <n v="0"/>
    <m/>
    <m/>
    <m/>
    <m/>
    <m/>
    <m/>
    <m/>
    <m/>
    <m/>
    <m/>
    <m/>
    <m/>
    <m/>
    <m/>
    <m/>
    <m/>
    <m/>
  </r>
  <r>
    <x v="1"/>
    <x v="2"/>
    <x v="16"/>
    <x v="5"/>
    <n v="0"/>
    <n v="0"/>
    <n v="0"/>
    <n v="490000"/>
    <n v="0"/>
    <n v="0"/>
    <n v="0"/>
    <n v="0"/>
    <n v="0"/>
    <n v="0"/>
    <n v="0"/>
    <n v="0"/>
    <n v="0"/>
    <n v="0"/>
    <m/>
    <m/>
    <m/>
    <m/>
    <m/>
    <m/>
    <m/>
    <m/>
    <m/>
    <m/>
    <m/>
    <m/>
    <m/>
    <m/>
    <m/>
    <m/>
    <m/>
  </r>
  <r>
    <x v="1"/>
    <x v="0"/>
    <x v="17"/>
    <x v="5"/>
    <n v="0"/>
    <n v="0"/>
    <n v="0"/>
    <n v="490000"/>
    <n v="0"/>
    <n v="0"/>
    <n v="0"/>
    <n v="0"/>
    <n v="0"/>
    <n v="0"/>
    <n v="0"/>
    <n v="0"/>
    <n v="0"/>
    <n v="0"/>
    <m/>
    <m/>
    <m/>
    <m/>
    <m/>
    <m/>
    <m/>
    <m/>
    <m/>
    <m/>
    <m/>
    <m/>
    <m/>
    <m/>
    <m/>
    <m/>
    <m/>
  </r>
  <r>
    <x v="1"/>
    <x v="1"/>
    <x v="18"/>
    <x v="5"/>
    <n v="0"/>
    <n v="0"/>
    <n v="0"/>
    <n v="490000"/>
    <n v="0"/>
    <n v="0"/>
    <n v="0"/>
    <n v="0"/>
    <n v="0"/>
    <n v="0"/>
    <n v="0"/>
    <n v="0"/>
    <n v="0"/>
    <n v="0"/>
    <m/>
    <m/>
    <m/>
    <m/>
    <m/>
    <m/>
    <m/>
    <m/>
    <m/>
    <m/>
    <m/>
    <m/>
    <m/>
    <m/>
    <m/>
    <m/>
    <m/>
  </r>
  <r>
    <x v="1"/>
    <x v="2"/>
    <x v="19"/>
    <x v="5"/>
    <n v="0"/>
    <n v="4352560"/>
    <n v="0"/>
    <n v="490000"/>
    <n v="0"/>
    <n v="0"/>
    <n v="0"/>
    <n v="0"/>
    <n v="0"/>
    <n v="0"/>
    <n v="0"/>
    <n v="0"/>
    <n v="0"/>
    <n v="0"/>
    <m/>
    <m/>
    <m/>
    <m/>
    <m/>
    <m/>
    <m/>
    <m/>
    <m/>
    <m/>
    <m/>
    <m/>
    <m/>
    <m/>
    <m/>
    <m/>
    <m/>
  </r>
  <r>
    <x v="1"/>
    <x v="0"/>
    <x v="20"/>
    <x v="5"/>
    <n v="0"/>
    <n v="7979999"/>
    <n v="0"/>
    <n v="0"/>
    <n v="0"/>
    <n v="0"/>
    <n v="0"/>
    <n v="0"/>
    <n v="0"/>
    <n v="0"/>
    <n v="0"/>
    <n v="0"/>
    <n v="0"/>
    <n v="0"/>
    <m/>
    <m/>
    <m/>
    <m/>
    <m/>
    <m/>
    <m/>
    <m/>
    <m/>
    <m/>
    <m/>
    <m/>
    <m/>
    <m/>
    <m/>
    <m/>
    <m/>
  </r>
  <r>
    <x v="1"/>
    <x v="2"/>
    <x v="21"/>
    <x v="5"/>
    <n v="0"/>
    <n v="11880000"/>
    <n v="0"/>
    <n v="345000"/>
    <n v="0"/>
    <n v="0"/>
    <n v="0"/>
    <n v="0"/>
    <n v="0"/>
    <n v="0"/>
    <n v="0"/>
    <n v="0"/>
    <n v="0"/>
    <n v="0"/>
    <m/>
    <m/>
    <m/>
    <m/>
    <m/>
    <m/>
    <m/>
    <m/>
    <m/>
    <m/>
    <m/>
    <m/>
    <m/>
    <m/>
    <m/>
    <m/>
    <m/>
  </r>
  <r>
    <x v="1"/>
    <x v="2"/>
    <x v="22"/>
    <x v="5"/>
    <n v="0"/>
    <n v="7768870"/>
    <n v="0"/>
    <n v="242500"/>
    <n v="0"/>
    <n v="0"/>
    <n v="0"/>
    <n v="0"/>
    <n v="0"/>
    <n v="0"/>
    <n v="0"/>
    <n v="0"/>
    <n v="0"/>
    <n v="0"/>
    <m/>
    <m/>
    <m/>
    <m/>
    <m/>
    <m/>
    <m/>
    <m/>
    <m/>
    <m/>
    <m/>
    <m/>
    <m/>
    <m/>
    <m/>
    <m/>
    <m/>
  </r>
  <r>
    <x v="1"/>
    <x v="1"/>
    <x v="23"/>
    <x v="5"/>
    <n v="0"/>
    <n v="7067900"/>
    <n v="0"/>
    <n v="201500"/>
    <n v="0"/>
    <n v="0"/>
    <n v="0"/>
    <n v="0"/>
    <n v="0"/>
    <n v="0"/>
    <n v="0"/>
    <n v="0"/>
    <n v="0"/>
    <n v="0"/>
    <m/>
    <m/>
    <m/>
    <m/>
    <m/>
    <m/>
    <m/>
    <m/>
    <m/>
    <m/>
    <m/>
    <m/>
    <m/>
    <m/>
    <m/>
    <m/>
    <m/>
  </r>
  <r>
    <x v="1"/>
    <x v="2"/>
    <x v="24"/>
    <x v="5"/>
    <n v="0"/>
    <n v="2363000"/>
    <n v="0"/>
    <n v="490000"/>
    <n v="0"/>
    <n v="0"/>
    <n v="0"/>
    <n v="0"/>
    <n v="0"/>
    <n v="0"/>
    <n v="0"/>
    <n v="0"/>
    <n v="0"/>
    <n v="0"/>
    <m/>
    <m/>
    <m/>
    <m/>
    <m/>
    <m/>
    <m/>
    <m/>
    <m/>
    <m/>
    <m/>
    <m/>
    <m/>
    <m/>
    <m/>
    <m/>
    <m/>
  </r>
  <r>
    <x v="1"/>
    <x v="0"/>
    <x v="25"/>
    <x v="5"/>
    <n v="0"/>
    <n v="5370045"/>
    <n v="0"/>
    <n v="211750"/>
    <n v="0"/>
    <n v="0"/>
    <n v="0"/>
    <n v="0"/>
    <n v="0"/>
    <n v="0"/>
    <n v="0"/>
    <n v="0"/>
    <n v="0"/>
    <n v="0"/>
    <m/>
    <m/>
    <m/>
    <m/>
    <m/>
    <m/>
    <m/>
    <m/>
    <m/>
    <m/>
    <m/>
    <m/>
    <m/>
    <m/>
    <m/>
    <m/>
    <m/>
  </r>
  <r>
    <x v="1"/>
    <x v="2"/>
    <x v="26"/>
    <x v="5"/>
    <n v="0"/>
    <n v="5500000"/>
    <n v="0"/>
    <n v="0"/>
    <n v="0"/>
    <n v="0"/>
    <n v="0"/>
    <n v="0"/>
    <n v="0"/>
    <n v="0"/>
    <n v="0"/>
    <n v="0"/>
    <n v="0"/>
    <n v="0"/>
    <m/>
    <m/>
    <m/>
    <m/>
    <m/>
    <m/>
    <m/>
    <m/>
    <m/>
    <m/>
    <m/>
    <m/>
    <m/>
    <m/>
    <m/>
    <m/>
    <m/>
  </r>
  <r>
    <x v="1"/>
    <x v="2"/>
    <x v="27"/>
    <x v="5"/>
    <n v="0"/>
    <n v="3900000"/>
    <n v="0"/>
    <n v="263000"/>
    <n v="0"/>
    <n v="0"/>
    <n v="0"/>
    <n v="0"/>
    <n v="0"/>
    <n v="0"/>
    <n v="0"/>
    <n v="0"/>
    <n v="0"/>
    <n v="0"/>
    <m/>
    <m/>
    <m/>
    <m/>
    <m/>
    <m/>
    <m/>
    <m/>
    <m/>
    <m/>
    <m/>
    <m/>
    <m/>
    <m/>
    <m/>
    <m/>
    <m/>
  </r>
  <r>
    <x v="1"/>
    <x v="2"/>
    <x v="28"/>
    <x v="5"/>
    <n v="0"/>
    <n v="1797081"/>
    <n v="0"/>
    <n v="490000"/>
    <n v="0"/>
    <n v="0"/>
    <n v="0"/>
    <n v="0"/>
    <n v="0"/>
    <n v="0"/>
    <n v="0"/>
    <n v="0"/>
    <n v="0"/>
    <n v="0"/>
    <m/>
    <m/>
    <m/>
    <m/>
    <m/>
    <m/>
    <m/>
    <m/>
    <m/>
    <m/>
    <m/>
    <m/>
    <m/>
    <m/>
    <m/>
    <m/>
    <m/>
  </r>
  <r>
    <x v="1"/>
    <x v="2"/>
    <x v="29"/>
    <x v="5"/>
    <n v="0"/>
    <n v="2201914"/>
    <n v="0"/>
    <n v="222000"/>
    <n v="0"/>
    <n v="0"/>
    <n v="0"/>
    <n v="0"/>
    <n v="0"/>
    <n v="0"/>
    <n v="0"/>
    <n v="0"/>
    <n v="0"/>
    <n v="0"/>
    <m/>
    <m/>
    <m/>
    <m/>
    <m/>
    <m/>
    <m/>
    <m/>
    <m/>
    <m/>
    <m/>
    <m/>
    <m/>
    <m/>
    <m/>
    <m/>
    <m/>
  </r>
  <r>
    <x v="1"/>
    <x v="2"/>
    <x v="30"/>
    <x v="5"/>
    <n v="0"/>
    <n v="5755249"/>
    <n v="0"/>
    <n v="602750"/>
    <n v="0"/>
    <n v="0"/>
    <n v="0"/>
    <n v="0"/>
    <n v="0"/>
    <n v="0"/>
    <n v="0"/>
    <n v="0"/>
    <n v="0"/>
    <n v="0"/>
    <m/>
    <m/>
    <m/>
    <m/>
    <m/>
    <m/>
    <m/>
    <m/>
    <m/>
    <m/>
    <m/>
    <m/>
    <m/>
    <m/>
    <m/>
    <m/>
    <m/>
  </r>
  <r>
    <x v="1"/>
    <x v="2"/>
    <x v="31"/>
    <x v="5"/>
    <n v="0"/>
    <n v="2688000"/>
    <n v="0"/>
    <n v="572000"/>
    <n v="0"/>
    <n v="0"/>
    <n v="0"/>
    <n v="0"/>
    <n v="0"/>
    <n v="0"/>
    <n v="0"/>
    <n v="0"/>
    <n v="0"/>
    <n v="0"/>
    <m/>
    <m/>
    <m/>
    <m/>
    <m/>
    <m/>
    <m/>
    <m/>
    <m/>
    <m/>
    <m/>
    <m/>
    <m/>
    <m/>
    <m/>
    <m/>
    <m/>
  </r>
  <r>
    <x v="1"/>
    <x v="2"/>
    <x v="32"/>
    <x v="5"/>
    <n v="0"/>
    <n v="6724222"/>
    <n v="0"/>
    <n v="541250"/>
    <n v="0"/>
    <n v="0"/>
    <n v="0"/>
    <n v="0"/>
    <n v="0"/>
    <n v="0"/>
    <n v="0"/>
    <n v="0"/>
    <n v="0"/>
    <n v="0"/>
    <m/>
    <m/>
    <m/>
    <m/>
    <m/>
    <m/>
    <m/>
    <m/>
    <m/>
    <m/>
    <m/>
    <m/>
    <m/>
    <m/>
    <m/>
    <m/>
    <m/>
  </r>
  <r>
    <x v="1"/>
    <x v="0"/>
    <x v="0"/>
    <x v="4"/>
    <n v="17937510"/>
    <n v="0"/>
    <n v="0"/>
    <n v="0"/>
    <n v="0"/>
    <n v="0"/>
    <n v="0"/>
    <n v="0"/>
    <n v="0"/>
    <n v="0"/>
    <n v="0"/>
    <n v="0"/>
    <n v="0"/>
    <n v="0"/>
    <m/>
    <m/>
    <m/>
    <m/>
    <m/>
    <m/>
    <m/>
    <m/>
    <m/>
    <m/>
    <m/>
    <m/>
    <m/>
    <m/>
    <m/>
    <m/>
    <m/>
  </r>
  <r>
    <x v="1"/>
    <x v="0"/>
    <x v="1"/>
    <x v="4"/>
    <n v="37906952"/>
    <n v="10972878"/>
    <n v="0"/>
    <n v="0"/>
    <n v="0"/>
    <n v="0"/>
    <n v="0"/>
    <n v="0"/>
    <n v="0"/>
    <n v="0"/>
    <n v="0"/>
    <n v="0"/>
    <n v="0"/>
    <n v="0"/>
    <m/>
    <m/>
    <m/>
    <m/>
    <m/>
    <m/>
    <m/>
    <m/>
    <m/>
    <m/>
    <m/>
    <m/>
    <m/>
    <m/>
    <m/>
    <m/>
    <m/>
  </r>
  <r>
    <x v="1"/>
    <x v="1"/>
    <x v="2"/>
    <x v="4"/>
    <n v="15987854"/>
    <n v="0"/>
    <n v="0"/>
    <n v="0"/>
    <n v="0"/>
    <n v="0"/>
    <n v="0"/>
    <n v="0"/>
    <n v="0"/>
    <n v="0"/>
    <n v="0"/>
    <n v="0"/>
    <n v="0"/>
    <n v="0"/>
    <m/>
    <m/>
    <m/>
    <m/>
    <m/>
    <m/>
    <m/>
    <m/>
    <m/>
    <m/>
    <m/>
    <m/>
    <m/>
    <m/>
    <m/>
    <m/>
    <m/>
  </r>
  <r>
    <x v="1"/>
    <x v="0"/>
    <x v="3"/>
    <x v="4"/>
    <n v="12459097"/>
    <n v="4121974"/>
    <n v="0"/>
    <n v="0"/>
    <n v="0"/>
    <n v="0"/>
    <n v="0"/>
    <n v="0"/>
    <n v="0"/>
    <n v="0"/>
    <n v="0"/>
    <n v="0"/>
    <n v="0"/>
    <n v="0"/>
    <m/>
    <m/>
    <m/>
    <m/>
    <m/>
    <m/>
    <m/>
    <m/>
    <m/>
    <m/>
    <m/>
    <m/>
    <m/>
    <m/>
    <m/>
    <m/>
    <m/>
  </r>
  <r>
    <x v="1"/>
    <x v="2"/>
    <x v="4"/>
    <x v="4"/>
    <n v="11229931"/>
    <n v="0"/>
    <n v="0"/>
    <n v="0"/>
    <n v="0"/>
    <n v="0"/>
    <n v="0"/>
    <n v="0"/>
    <n v="0"/>
    <n v="0"/>
    <n v="0"/>
    <n v="0"/>
    <n v="0"/>
    <n v="0"/>
    <m/>
    <m/>
    <m/>
    <m/>
    <m/>
    <m/>
    <m/>
    <m/>
    <m/>
    <m/>
    <m/>
    <m/>
    <m/>
    <m/>
    <m/>
    <m/>
    <m/>
  </r>
  <r>
    <x v="1"/>
    <x v="0"/>
    <x v="5"/>
    <x v="4"/>
    <n v="7954088"/>
    <n v="0"/>
    <n v="0"/>
    <n v="0"/>
    <n v="0"/>
    <n v="0"/>
    <n v="0"/>
    <n v="0"/>
    <n v="0"/>
    <n v="0"/>
    <n v="0"/>
    <n v="0"/>
    <n v="0"/>
    <n v="0"/>
    <m/>
    <m/>
    <m/>
    <m/>
    <m/>
    <m/>
    <m/>
    <m/>
    <m/>
    <m/>
    <m/>
    <m/>
    <m/>
    <m/>
    <m/>
    <m/>
    <m/>
  </r>
  <r>
    <x v="1"/>
    <x v="2"/>
    <x v="6"/>
    <x v="4"/>
    <n v="26632839"/>
    <n v="0"/>
    <n v="0"/>
    <n v="0"/>
    <n v="0"/>
    <n v="0"/>
    <n v="0"/>
    <n v="0"/>
    <n v="0"/>
    <n v="0"/>
    <n v="0"/>
    <n v="0"/>
    <n v="0"/>
    <n v="0"/>
    <m/>
    <m/>
    <m/>
    <m/>
    <m/>
    <m/>
    <m/>
    <m/>
    <m/>
    <m/>
    <m/>
    <m/>
    <m/>
    <m/>
    <m/>
    <m/>
    <m/>
  </r>
  <r>
    <x v="1"/>
    <x v="2"/>
    <x v="7"/>
    <x v="4"/>
    <n v="19201568"/>
    <n v="4442064"/>
    <n v="0"/>
    <n v="0"/>
    <n v="0"/>
    <n v="0"/>
    <n v="0"/>
    <n v="0"/>
    <n v="0"/>
    <n v="0"/>
    <n v="0"/>
    <n v="0"/>
    <n v="0"/>
    <n v="0"/>
    <m/>
    <m/>
    <m/>
    <m/>
    <m/>
    <m/>
    <m/>
    <m/>
    <m/>
    <m/>
    <m/>
    <m/>
    <m/>
    <m/>
    <m/>
    <m/>
    <m/>
  </r>
  <r>
    <x v="1"/>
    <x v="0"/>
    <x v="8"/>
    <x v="4"/>
    <n v="21543809"/>
    <n v="15364122"/>
    <n v="0"/>
    <n v="0"/>
    <n v="0"/>
    <n v="0"/>
    <n v="0"/>
    <n v="0"/>
    <n v="0"/>
    <n v="0"/>
    <n v="0"/>
    <n v="0"/>
    <n v="0"/>
    <n v="0"/>
    <m/>
    <m/>
    <m/>
    <m/>
    <m/>
    <m/>
    <m/>
    <m/>
    <m/>
    <m/>
    <m/>
    <m/>
    <m/>
    <m/>
    <m/>
    <m/>
    <m/>
  </r>
  <r>
    <x v="1"/>
    <x v="2"/>
    <x v="9"/>
    <x v="4"/>
    <n v="11533311"/>
    <n v="0"/>
    <n v="0"/>
    <n v="0"/>
    <n v="0"/>
    <n v="0"/>
    <n v="0"/>
    <n v="0"/>
    <n v="0"/>
    <n v="0"/>
    <n v="0"/>
    <n v="0"/>
    <n v="0"/>
    <n v="0"/>
    <m/>
    <m/>
    <m/>
    <m/>
    <m/>
    <m/>
    <m/>
    <m/>
    <m/>
    <m/>
    <m/>
    <m/>
    <m/>
    <m/>
    <m/>
    <m/>
    <m/>
  </r>
  <r>
    <x v="1"/>
    <x v="2"/>
    <x v="10"/>
    <x v="4"/>
    <n v="12711321"/>
    <n v="0"/>
    <n v="0"/>
    <n v="0"/>
    <n v="0"/>
    <n v="0"/>
    <n v="0"/>
    <n v="0"/>
    <n v="0"/>
    <n v="0"/>
    <n v="0"/>
    <n v="0"/>
    <n v="0"/>
    <n v="0"/>
    <m/>
    <m/>
    <m/>
    <m/>
    <m/>
    <m/>
    <m/>
    <m/>
    <m/>
    <m/>
    <m/>
    <m/>
    <m/>
    <m/>
    <m/>
    <m/>
    <m/>
  </r>
  <r>
    <x v="1"/>
    <x v="2"/>
    <x v="11"/>
    <x v="4"/>
    <n v="13077345"/>
    <n v="9838397"/>
    <n v="0"/>
    <n v="0"/>
    <n v="0"/>
    <n v="0"/>
    <n v="0"/>
    <n v="0"/>
    <n v="0"/>
    <n v="0"/>
    <n v="0"/>
    <n v="0"/>
    <n v="0"/>
    <n v="0"/>
    <m/>
    <m/>
    <m/>
    <m/>
    <m/>
    <m/>
    <m/>
    <m/>
    <m/>
    <m/>
    <m/>
    <m/>
    <m/>
    <m/>
    <m/>
    <m/>
    <m/>
  </r>
  <r>
    <x v="1"/>
    <x v="2"/>
    <x v="12"/>
    <x v="4"/>
    <n v="34019264"/>
    <n v="13889458"/>
    <n v="0"/>
    <n v="0"/>
    <n v="0"/>
    <n v="0"/>
    <n v="0"/>
    <n v="0"/>
    <n v="0"/>
    <n v="0"/>
    <n v="0"/>
    <n v="0"/>
    <n v="0"/>
    <n v="0"/>
    <m/>
    <m/>
    <m/>
    <m/>
    <m/>
    <m/>
    <m/>
    <m/>
    <m/>
    <m/>
    <m/>
    <m/>
    <m/>
    <m/>
    <m/>
    <m/>
    <m/>
  </r>
  <r>
    <x v="1"/>
    <x v="0"/>
    <x v="13"/>
    <x v="4"/>
    <n v="0"/>
    <n v="0"/>
    <n v="0"/>
    <n v="0"/>
    <n v="0"/>
    <n v="0"/>
    <n v="0"/>
    <n v="0"/>
    <n v="0"/>
    <n v="0"/>
    <n v="0"/>
    <n v="0"/>
    <n v="0"/>
    <n v="0"/>
    <m/>
    <m/>
    <m/>
    <m/>
    <m/>
    <m/>
    <m/>
    <m/>
    <m/>
    <m/>
    <m/>
    <m/>
    <m/>
    <m/>
    <m/>
    <m/>
    <m/>
  </r>
  <r>
    <x v="1"/>
    <x v="1"/>
    <x v="14"/>
    <x v="4"/>
    <n v="9653848"/>
    <n v="0"/>
    <n v="0"/>
    <n v="0"/>
    <n v="0"/>
    <n v="0"/>
    <n v="0"/>
    <n v="0"/>
    <n v="0"/>
    <n v="0"/>
    <n v="0"/>
    <n v="0"/>
    <n v="0"/>
    <n v="0"/>
    <m/>
    <m/>
    <m/>
    <m/>
    <m/>
    <m/>
    <m/>
    <m/>
    <m/>
    <m/>
    <m/>
    <m/>
    <m/>
    <m/>
    <m/>
    <m/>
    <m/>
  </r>
  <r>
    <x v="1"/>
    <x v="0"/>
    <x v="15"/>
    <x v="4"/>
    <n v="0"/>
    <n v="0"/>
    <n v="0"/>
    <n v="0"/>
    <n v="0"/>
    <n v="0"/>
    <n v="0"/>
    <n v="0"/>
    <n v="0"/>
    <n v="0"/>
    <n v="0"/>
    <n v="0"/>
    <n v="0"/>
    <n v="0"/>
    <m/>
    <m/>
    <m/>
    <m/>
    <m/>
    <m/>
    <m/>
    <m/>
    <m/>
    <m/>
    <m/>
    <m/>
    <m/>
    <m/>
    <m/>
    <m/>
    <m/>
  </r>
  <r>
    <x v="1"/>
    <x v="2"/>
    <x v="16"/>
    <x v="4"/>
    <n v="5665012"/>
    <n v="0"/>
    <n v="0"/>
    <n v="0"/>
    <n v="0"/>
    <n v="0"/>
    <n v="0"/>
    <n v="0"/>
    <n v="0"/>
    <n v="0"/>
    <n v="0"/>
    <n v="0"/>
    <n v="0"/>
    <n v="0"/>
    <m/>
    <m/>
    <m/>
    <m/>
    <m/>
    <m/>
    <m/>
    <m/>
    <m/>
    <m/>
    <m/>
    <m/>
    <m/>
    <m/>
    <m/>
    <m/>
    <m/>
  </r>
  <r>
    <x v="1"/>
    <x v="0"/>
    <x v="17"/>
    <x v="4"/>
    <n v="6648195"/>
    <n v="0"/>
    <n v="0"/>
    <n v="0"/>
    <n v="0"/>
    <n v="0"/>
    <n v="0"/>
    <n v="0"/>
    <n v="0"/>
    <n v="0"/>
    <n v="0"/>
    <n v="0"/>
    <n v="0"/>
    <n v="0"/>
    <m/>
    <m/>
    <m/>
    <m/>
    <m/>
    <m/>
    <m/>
    <m/>
    <m/>
    <m/>
    <m/>
    <m/>
    <m/>
    <m/>
    <m/>
    <m/>
    <m/>
  </r>
  <r>
    <x v="1"/>
    <x v="1"/>
    <x v="18"/>
    <x v="4"/>
    <n v="9680370"/>
    <n v="0"/>
    <n v="0"/>
    <n v="0"/>
    <n v="0"/>
    <n v="0"/>
    <n v="0"/>
    <n v="0"/>
    <n v="0"/>
    <n v="0"/>
    <n v="0"/>
    <n v="0"/>
    <n v="0"/>
    <n v="0"/>
    <m/>
    <m/>
    <m/>
    <m/>
    <m/>
    <m/>
    <m/>
    <m/>
    <m/>
    <m/>
    <m/>
    <m/>
    <m/>
    <m/>
    <m/>
    <m/>
    <m/>
  </r>
  <r>
    <x v="1"/>
    <x v="2"/>
    <x v="19"/>
    <x v="4"/>
    <n v="7496217"/>
    <n v="0"/>
    <n v="0"/>
    <n v="0"/>
    <n v="0"/>
    <n v="0"/>
    <n v="0"/>
    <n v="0"/>
    <n v="0"/>
    <n v="0"/>
    <n v="0"/>
    <n v="0"/>
    <n v="0"/>
    <n v="0"/>
    <m/>
    <m/>
    <m/>
    <m/>
    <m/>
    <m/>
    <m/>
    <m/>
    <m/>
    <m/>
    <m/>
    <m/>
    <m/>
    <m/>
    <m/>
    <m/>
    <m/>
  </r>
  <r>
    <x v="1"/>
    <x v="0"/>
    <x v="20"/>
    <x v="4"/>
    <n v="7742493"/>
    <n v="2888492"/>
    <n v="0"/>
    <n v="0"/>
    <n v="0"/>
    <n v="0"/>
    <n v="0"/>
    <n v="0"/>
    <n v="0"/>
    <n v="0"/>
    <n v="0"/>
    <n v="0"/>
    <n v="0"/>
    <n v="0"/>
    <m/>
    <m/>
    <m/>
    <m/>
    <m/>
    <m/>
    <m/>
    <m/>
    <m/>
    <m/>
    <m/>
    <m/>
    <m/>
    <m/>
    <m/>
    <m/>
    <m/>
  </r>
  <r>
    <x v="1"/>
    <x v="2"/>
    <x v="21"/>
    <x v="4"/>
    <n v="16525400"/>
    <n v="3939715"/>
    <n v="0"/>
    <n v="0"/>
    <n v="0"/>
    <n v="0"/>
    <n v="0"/>
    <n v="0"/>
    <n v="0"/>
    <n v="0"/>
    <n v="0"/>
    <n v="0"/>
    <n v="0"/>
    <n v="0"/>
    <m/>
    <m/>
    <m/>
    <m/>
    <m/>
    <m/>
    <m/>
    <m/>
    <m/>
    <m/>
    <m/>
    <m/>
    <m/>
    <m/>
    <m/>
    <m/>
    <m/>
  </r>
  <r>
    <x v="1"/>
    <x v="2"/>
    <x v="22"/>
    <x v="4"/>
    <n v="8347188"/>
    <n v="3065469"/>
    <n v="0"/>
    <n v="0"/>
    <n v="0"/>
    <n v="0"/>
    <n v="0"/>
    <n v="0"/>
    <n v="0"/>
    <n v="0"/>
    <n v="0"/>
    <n v="0"/>
    <n v="0"/>
    <n v="0"/>
    <m/>
    <m/>
    <m/>
    <m/>
    <m/>
    <m/>
    <m/>
    <m/>
    <m/>
    <m/>
    <m/>
    <m/>
    <m/>
    <m/>
    <m/>
    <m/>
    <m/>
  </r>
  <r>
    <x v="1"/>
    <x v="1"/>
    <x v="23"/>
    <x v="4"/>
    <n v="40567614"/>
    <n v="14689571"/>
    <n v="0"/>
    <n v="0"/>
    <n v="0"/>
    <n v="0"/>
    <n v="0"/>
    <n v="0"/>
    <n v="0"/>
    <n v="0"/>
    <n v="0"/>
    <n v="0"/>
    <n v="0"/>
    <n v="0"/>
    <m/>
    <m/>
    <m/>
    <m/>
    <m/>
    <m/>
    <m/>
    <m/>
    <m/>
    <m/>
    <m/>
    <m/>
    <m/>
    <m/>
    <m/>
    <m/>
    <m/>
  </r>
  <r>
    <x v="1"/>
    <x v="2"/>
    <x v="24"/>
    <x v="4"/>
    <n v="10246358"/>
    <n v="3517556"/>
    <n v="0"/>
    <n v="0"/>
    <n v="0"/>
    <n v="0"/>
    <n v="0"/>
    <n v="0"/>
    <n v="0"/>
    <n v="0"/>
    <n v="0"/>
    <n v="0"/>
    <n v="0"/>
    <n v="0"/>
    <m/>
    <m/>
    <m/>
    <m/>
    <m/>
    <m/>
    <m/>
    <m/>
    <m/>
    <m/>
    <m/>
    <m/>
    <m/>
    <m/>
    <m/>
    <m/>
    <m/>
  </r>
  <r>
    <x v="1"/>
    <x v="0"/>
    <x v="25"/>
    <x v="4"/>
    <n v="12019865"/>
    <n v="2916047"/>
    <n v="0"/>
    <n v="0"/>
    <n v="0"/>
    <n v="0"/>
    <n v="0"/>
    <n v="0"/>
    <n v="0"/>
    <n v="0"/>
    <n v="0"/>
    <n v="0"/>
    <n v="0"/>
    <n v="0"/>
    <m/>
    <m/>
    <m/>
    <m/>
    <m/>
    <m/>
    <m/>
    <m/>
    <m/>
    <m/>
    <m/>
    <m/>
    <m/>
    <m/>
    <m/>
    <m/>
    <m/>
  </r>
  <r>
    <x v="1"/>
    <x v="2"/>
    <x v="26"/>
    <x v="4"/>
    <n v="11031870"/>
    <n v="0"/>
    <n v="0"/>
    <n v="0"/>
    <n v="0"/>
    <n v="0"/>
    <n v="0"/>
    <n v="0"/>
    <n v="0"/>
    <n v="0"/>
    <n v="0"/>
    <n v="0"/>
    <n v="0"/>
    <n v="0"/>
    <m/>
    <m/>
    <m/>
    <m/>
    <m/>
    <m/>
    <m/>
    <m/>
    <m/>
    <m/>
    <m/>
    <m/>
    <m/>
    <m/>
    <m/>
    <m/>
    <m/>
  </r>
  <r>
    <x v="1"/>
    <x v="2"/>
    <x v="27"/>
    <x v="4"/>
    <n v="15604543"/>
    <n v="0"/>
    <n v="0"/>
    <n v="0"/>
    <n v="0"/>
    <n v="0"/>
    <n v="0"/>
    <n v="0"/>
    <n v="0"/>
    <n v="0"/>
    <n v="0"/>
    <n v="0"/>
    <n v="0"/>
    <n v="0"/>
    <m/>
    <m/>
    <m/>
    <m/>
    <m/>
    <m/>
    <m/>
    <m/>
    <m/>
    <m/>
    <m/>
    <m/>
    <m/>
    <m/>
    <m/>
    <m/>
    <m/>
  </r>
  <r>
    <x v="1"/>
    <x v="2"/>
    <x v="28"/>
    <x v="4"/>
    <n v="10138287"/>
    <n v="0"/>
    <n v="0"/>
    <n v="0"/>
    <n v="0"/>
    <n v="0"/>
    <n v="0"/>
    <n v="0"/>
    <n v="0"/>
    <n v="0"/>
    <n v="0"/>
    <n v="0"/>
    <n v="0"/>
    <n v="0"/>
    <m/>
    <m/>
    <m/>
    <m/>
    <m/>
    <m/>
    <m/>
    <m/>
    <m/>
    <m/>
    <m/>
    <m/>
    <m/>
    <m/>
    <m/>
    <m/>
    <m/>
  </r>
  <r>
    <x v="1"/>
    <x v="2"/>
    <x v="29"/>
    <x v="4"/>
    <n v="16120590"/>
    <n v="0"/>
    <n v="0"/>
    <n v="0"/>
    <n v="0"/>
    <n v="0"/>
    <n v="0"/>
    <n v="0"/>
    <n v="0"/>
    <n v="0"/>
    <n v="0"/>
    <n v="0"/>
    <n v="0"/>
    <n v="0"/>
    <m/>
    <m/>
    <m/>
    <m/>
    <m/>
    <m/>
    <m/>
    <m/>
    <m/>
    <m/>
    <m/>
    <m/>
    <m/>
    <m/>
    <m/>
    <m/>
    <m/>
  </r>
  <r>
    <x v="1"/>
    <x v="2"/>
    <x v="30"/>
    <x v="4"/>
    <n v="19770434"/>
    <n v="4805204"/>
    <n v="0"/>
    <n v="0"/>
    <n v="0"/>
    <n v="0"/>
    <n v="0"/>
    <n v="0"/>
    <n v="0"/>
    <n v="0"/>
    <n v="0"/>
    <n v="0"/>
    <n v="0"/>
    <n v="0"/>
    <m/>
    <m/>
    <m/>
    <m/>
    <m/>
    <m/>
    <m/>
    <m/>
    <m/>
    <m/>
    <m/>
    <m/>
    <m/>
    <m/>
    <m/>
    <m/>
    <m/>
  </r>
  <r>
    <x v="1"/>
    <x v="2"/>
    <x v="31"/>
    <x v="4"/>
    <n v="16868848"/>
    <n v="3893873"/>
    <n v="0"/>
    <n v="0"/>
    <n v="0"/>
    <n v="0"/>
    <n v="0"/>
    <n v="0"/>
    <n v="0"/>
    <n v="0"/>
    <n v="0"/>
    <n v="0"/>
    <n v="0"/>
    <n v="0"/>
    <m/>
    <m/>
    <m/>
    <m/>
    <m/>
    <m/>
    <m/>
    <m/>
    <m/>
    <m/>
    <m/>
    <m/>
    <m/>
    <m/>
    <m/>
    <m/>
    <m/>
  </r>
  <r>
    <x v="1"/>
    <x v="2"/>
    <x v="32"/>
    <x v="4"/>
    <n v="10077110"/>
    <n v="0"/>
    <n v="0"/>
    <n v="0"/>
    <n v="0"/>
    <n v="0"/>
    <n v="0"/>
    <n v="0"/>
    <n v="0"/>
    <n v="0"/>
    <n v="0"/>
    <n v="0"/>
    <n v="0"/>
    <n v="0"/>
    <m/>
    <m/>
    <m/>
    <m/>
    <m/>
    <m/>
    <m/>
    <m/>
    <m/>
    <m/>
    <m/>
    <m/>
    <m/>
    <m/>
    <m/>
    <m/>
    <m/>
  </r>
  <r>
    <x v="1"/>
    <x v="0"/>
    <x v="0"/>
    <x v="7"/>
    <n v="0"/>
    <n v="1078433"/>
    <n v="0"/>
    <n v="0"/>
    <n v="0"/>
    <n v="0"/>
    <n v="0"/>
    <n v="0"/>
    <n v="0"/>
    <n v="0"/>
    <n v="0"/>
    <n v="0"/>
    <n v="0"/>
    <n v="0"/>
    <m/>
    <m/>
    <m/>
    <m/>
    <m/>
    <m/>
    <m/>
    <m/>
    <m/>
    <m/>
    <m/>
    <m/>
    <m/>
    <m/>
    <m/>
    <m/>
    <m/>
  </r>
  <r>
    <x v="1"/>
    <x v="0"/>
    <x v="1"/>
    <x v="7"/>
    <n v="0"/>
    <n v="605000"/>
    <n v="0"/>
    <n v="0"/>
    <n v="0"/>
    <n v="0"/>
    <n v="0"/>
    <n v="0"/>
    <n v="0"/>
    <n v="0"/>
    <n v="0"/>
    <n v="0"/>
    <n v="0"/>
    <n v="0"/>
    <m/>
    <m/>
    <m/>
    <m/>
    <m/>
    <m/>
    <m/>
    <m/>
    <m/>
    <m/>
    <m/>
    <m/>
    <m/>
    <m/>
    <m/>
    <m/>
    <m/>
  </r>
  <r>
    <x v="1"/>
    <x v="1"/>
    <x v="2"/>
    <x v="7"/>
    <n v="0"/>
    <n v="805000"/>
    <n v="0"/>
    <n v="0"/>
    <n v="0"/>
    <n v="0"/>
    <n v="0"/>
    <n v="0"/>
    <n v="0"/>
    <n v="0"/>
    <n v="0"/>
    <n v="0"/>
    <n v="0"/>
    <n v="0"/>
    <m/>
    <m/>
    <m/>
    <m/>
    <m/>
    <m/>
    <m/>
    <m/>
    <m/>
    <m/>
    <m/>
    <m/>
    <m/>
    <m/>
    <m/>
    <m/>
    <m/>
  </r>
  <r>
    <x v="1"/>
    <x v="0"/>
    <x v="3"/>
    <x v="7"/>
    <n v="0"/>
    <m/>
    <n v="0"/>
    <n v="0"/>
    <n v="0"/>
    <n v="0"/>
    <n v="0"/>
    <n v="0"/>
    <n v="0"/>
    <n v="0"/>
    <n v="0"/>
    <n v="0"/>
    <n v="0"/>
    <n v="0"/>
    <m/>
    <m/>
    <m/>
    <m/>
    <m/>
    <m/>
    <m/>
    <m/>
    <m/>
    <m/>
    <m/>
    <m/>
    <m/>
    <m/>
    <m/>
    <m/>
    <m/>
  </r>
  <r>
    <x v="1"/>
    <x v="2"/>
    <x v="4"/>
    <x v="7"/>
    <n v="0"/>
    <n v="732000"/>
    <n v="0"/>
    <n v="0"/>
    <n v="0"/>
    <n v="0"/>
    <n v="0"/>
    <n v="0"/>
    <n v="0"/>
    <n v="0"/>
    <n v="0"/>
    <n v="0"/>
    <n v="0"/>
    <n v="0"/>
    <m/>
    <m/>
    <m/>
    <m/>
    <m/>
    <m/>
    <m/>
    <m/>
    <m/>
    <m/>
    <m/>
    <m/>
    <m/>
    <m/>
    <m/>
    <m/>
    <m/>
  </r>
  <r>
    <x v="1"/>
    <x v="0"/>
    <x v="5"/>
    <x v="7"/>
    <n v="0"/>
    <n v="947450"/>
    <n v="0"/>
    <n v="0"/>
    <n v="0"/>
    <n v="0"/>
    <n v="0"/>
    <n v="0"/>
    <n v="0"/>
    <n v="0"/>
    <n v="0"/>
    <n v="0"/>
    <n v="0"/>
    <n v="0"/>
    <m/>
    <m/>
    <m/>
    <m/>
    <m/>
    <m/>
    <m/>
    <m/>
    <m/>
    <m/>
    <m/>
    <m/>
    <m/>
    <m/>
    <m/>
    <m/>
    <m/>
  </r>
  <r>
    <x v="1"/>
    <x v="2"/>
    <x v="6"/>
    <x v="7"/>
    <n v="0"/>
    <n v="564650"/>
    <n v="0"/>
    <n v="0"/>
    <n v="0"/>
    <n v="0"/>
    <n v="0"/>
    <n v="0"/>
    <n v="0"/>
    <n v="0"/>
    <n v="0"/>
    <n v="0"/>
    <n v="0"/>
    <n v="0"/>
    <m/>
    <m/>
    <m/>
    <m/>
    <m/>
    <m/>
    <m/>
    <m/>
    <m/>
    <m/>
    <m/>
    <m/>
    <m/>
    <m/>
    <m/>
    <m/>
    <m/>
  </r>
  <r>
    <x v="1"/>
    <x v="2"/>
    <x v="7"/>
    <x v="7"/>
    <n v="0"/>
    <n v="523400"/>
    <n v="0"/>
    <n v="0"/>
    <n v="0"/>
    <n v="0"/>
    <n v="0"/>
    <n v="0"/>
    <n v="0"/>
    <n v="0"/>
    <n v="0"/>
    <n v="0"/>
    <n v="0"/>
    <n v="0"/>
    <m/>
    <m/>
    <m/>
    <m/>
    <m/>
    <m/>
    <m/>
    <m/>
    <m/>
    <m/>
    <m/>
    <m/>
    <m/>
    <m/>
    <m/>
    <m/>
    <m/>
  </r>
  <r>
    <x v="1"/>
    <x v="0"/>
    <x v="8"/>
    <x v="7"/>
    <n v="0"/>
    <n v="523800"/>
    <n v="0"/>
    <n v="0"/>
    <n v="0"/>
    <n v="0"/>
    <n v="0"/>
    <n v="0"/>
    <n v="0"/>
    <n v="0"/>
    <n v="0"/>
    <n v="0"/>
    <n v="0"/>
    <n v="0"/>
    <m/>
    <m/>
    <m/>
    <m/>
    <m/>
    <m/>
    <m/>
    <m/>
    <m/>
    <m/>
    <m/>
    <m/>
    <m/>
    <m/>
    <m/>
    <m/>
    <m/>
  </r>
  <r>
    <x v="1"/>
    <x v="2"/>
    <x v="9"/>
    <x v="7"/>
    <n v="0"/>
    <n v="920000"/>
    <n v="0"/>
    <n v="0"/>
    <n v="0"/>
    <n v="0"/>
    <n v="0"/>
    <n v="0"/>
    <n v="0"/>
    <n v="0"/>
    <n v="0"/>
    <n v="0"/>
    <n v="0"/>
    <n v="0"/>
    <m/>
    <m/>
    <m/>
    <m/>
    <m/>
    <m/>
    <m/>
    <m/>
    <m/>
    <m/>
    <m/>
    <m/>
    <m/>
    <m/>
    <m/>
    <m/>
    <m/>
  </r>
  <r>
    <x v="1"/>
    <x v="2"/>
    <x v="10"/>
    <x v="7"/>
    <n v="0"/>
    <n v="630500"/>
    <n v="0"/>
    <n v="0"/>
    <n v="0"/>
    <n v="0"/>
    <n v="0"/>
    <n v="0"/>
    <n v="0"/>
    <n v="0"/>
    <n v="0"/>
    <n v="0"/>
    <n v="0"/>
    <n v="0"/>
    <m/>
    <m/>
    <m/>
    <m/>
    <m/>
    <m/>
    <m/>
    <m/>
    <m/>
    <m/>
    <m/>
    <m/>
    <m/>
    <m/>
    <m/>
    <m/>
    <m/>
  </r>
  <r>
    <x v="1"/>
    <x v="2"/>
    <x v="11"/>
    <x v="7"/>
    <n v="0"/>
    <n v="736000"/>
    <n v="0"/>
    <n v="0"/>
    <n v="0"/>
    <n v="0"/>
    <n v="0"/>
    <n v="0"/>
    <n v="0"/>
    <n v="0"/>
    <n v="0"/>
    <n v="0"/>
    <n v="0"/>
    <n v="0"/>
    <m/>
    <m/>
    <m/>
    <m/>
    <m/>
    <m/>
    <m/>
    <m/>
    <m/>
    <m/>
    <m/>
    <m/>
    <m/>
    <m/>
    <m/>
    <m/>
    <m/>
  </r>
  <r>
    <x v="1"/>
    <x v="2"/>
    <x v="12"/>
    <x v="7"/>
    <n v="0"/>
    <n v="495000"/>
    <n v="0"/>
    <n v="0"/>
    <n v="0"/>
    <n v="0"/>
    <n v="0"/>
    <n v="0"/>
    <n v="0"/>
    <n v="0"/>
    <n v="0"/>
    <n v="0"/>
    <n v="0"/>
    <n v="0"/>
    <m/>
    <m/>
    <m/>
    <m/>
    <m/>
    <m/>
    <m/>
    <m/>
    <m/>
    <m/>
    <m/>
    <m/>
    <m/>
    <m/>
    <m/>
    <m/>
    <m/>
  </r>
  <r>
    <x v="1"/>
    <x v="0"/>
    <x v="13"/>
    <x v="7"/>
    <n v="0"/>
    <n v="640000"/>
    <n v="0"/>
    <n v="0"/>
    <n v="0"/>
    <n v="0"/>
    <n v="0"/>
    <n v="0"/>
    <n v="0"/>
    <n v="0"/>
    <n v="0"/>
    <n v="0"/>
    <n v="0"/>
    <n v="0"/>
    <m/>
    <m/>
    <m/>
    <m/>
    <m/>
    <m/>
    <m/>
    <m/>
    <m/>
    <m/>
    <m/>
    <m/>
    <m/>
    <m/>
    <m/>
    <m/>
    <m/>
  </r>
  <r>
    <x v="1"/>
    <x v="1"/>
    <x v="14"/>
    <x v="7"/>
    <n v="0"/>
    <n v="520000"/>
    <n v="0"/>
    <n v="0"/>
    <n v="0"/>
    <n v="0"/>
    <n v="0"/>
    <n v="0"/>
    <n v="0"/>
    <n v="0"/>
    <n v="0"/>
    <n v="0"/>
    <n v="0"/>
    <n v="0"/>
    <m/>
    <m/>
    <m/>
    <m/>
    <m/>
    <m/>
    <m/>
    <m/>
    <m/>
    <m/>
    <m/>
    <m/>
    <m/>
    <m/>
    <m/>
    <m/>
    <m/>
  </r>
  <r>
    <x v="1"/>
    <x v="0"/>
    <x v="15"/>
    <x v="7"/>
    <n v="0"/>
    <m/>
    <n v="0"/>
    <n v="0"/>
    <n v="0"/>
    <n v="0"/>
    <n v="0"/>
    <n v="0"/>
    <n v="0"/>
    <n v="0"/>
    <n v="0"/>
    <n v="0"/>
    <n v="0"/>
    <n v="0"/>
    <m/>
    <m/>
    <m/>
    <m/>
    <m/>
    <m/>
    <m/>
    <m/>
    <m/>
    <m/>
    <m/>
    <m/>
    <m/>
    <m/>
    <m/>
    <m/>
    <m/>
  </r>
  <r>
    <x v="1"/>
    <x v="2"/>
    <x v="16"/>
    <x v="7"/>
    <n v="0"/>
    <n v="555000"/>
    <n v="0"/>
    <n v="0"/>
    <n v="0"/>
    <n v="0"/>
    <n v="0"/>
    <n v="0"/>
    <n v="0"/>
    <n v="0"/>
    <n v="0"/>
    <n v="0"/>
    <n v="0"/>
    <n v="0"/>
    <m/>
    <m/>
    <m/>
    <m/>
    <m/>
    <m/>
    <m/>
    <m/>
    <m/>
    <m/>
    <m/>
    <m/>
    <m/>
    <m/>
    <m/>
    <m/>
    <m/>
  </r>
  <r>
    <x v="1"/>
    <x v="0"/>
    <x v="17"/>
    <x v="7"/>
    <n v="0"/>
    <m/>
    <n v="0"/>
    <n v="0"/>
    <n v="0"/>
    <n v="0"/>
    <n v="0"/>
    <n v="0"/>
    <n v="0"/>
    <n v="0"/>
    <n v="0"/>
    <n v="0"/>
    <n v="0"/>
    <n v="0"/>
    <m/>
    <m/>
    <m/>
    <m/>
    <m/>
    <m/>
    <m/>
    <m/>
    <m/>
    <m/>
    <m/>
    <m/>
    <m/>
    <m/>
    <m/>
    <m/>
    <m/>
  </r>
  <r>
    <x v="1"/>
    <x v="1"/>
    <x v="18"/>
    <x v="7"/>
    <n v="0"/>
    <m/>
    <n v="0"/>
    <n v="0"/>
    <n v="0"/>
    <n v="0"/>
    <n v="0"/>
    <n v="0"/>
    <n v="0"/>
    <n v="0"/>
    <n v="0"/>
    <n v="0"/>
    <n v="0"/>
    <n v="0"/>
    <m/>
    <m/>
    <m/>
    <m/>
    <m/>
    <m/>
    <m/>
    <m/>
    <m/>
    <m/>
    <m/>
    <m/>
    <m/>
    <m/>
    <m/>
    <m/>
    <m/>
  </r>
  <r>
    <x v="1"/>
    <x v="2"/>
    <x v="19"/>
    <x v="7"/>
    <n v="0"/>
    <m/>
    <n v="0"/>
    <n v="0"/>
    <n v="0"/>
    <n v="0"/>
    <n v="0"/>
    <n v="0"/>
    <n v="0"/>
    <n v="0"/>
    <n v="0"/>
    <n v="0"/>
    <n v="0"/>
    <n v="0"/>
    <m/>
    <m/>
    <m/>
    <m/>
    <m/>
    <m/>
    <m/>
    <m/>
    <m/>
    <m/>
    <m/>
    <m/>
    <m/>
    <m/>
    <m/>
    <m/>
    <m/>
  </r>
  <r>
    <x v="1"/>
    <x v="0"/>
    <x v="20"/>
    <x v="7"/>
    <n v="0"/>
    <m/>
    <n v="0"/>
    <n v="0"/>
    <n v="0"/>
    <n v="0"/>
    <n v="0"/>
    <n v="0"/>
    <n v="0"/>
    <n v="0"/>
    <n v="0"/>
    <n v="0"/>
    <n v="0"/>
    <n v="0"/>
    <m/>
    <m/>
    <m/>
    <m/>
    <m/>
    <m/>
    <m/>
    <m/>
    <m/>
    <m/>
    <m/>
    <m/>
    <m/>
    <m/>
    <m/>
    <m/>
    <m/>
  </r>
  <r>
    <x v="1"/>
    <x v="2"/>
    <x v="21"/>
    <x v="7"/>
    <n v="0"/>
    <n v="1419000"/>
    <n v="0"/>
    <n v="0"/>
    <n v="0"/>
    <n v="0"/>
    <n v="0"/>
    <n v="0"/>
    <n v="0"/>
    <n v="0"/>
    <n v="0"/>
    <n v="0"/>
    <n v="0"/>
    <n v="0"/>
    <m/>
    <m/>
    <m/>
    <m/>
    <m/>
    <m/>
    <m/>
    <m/>
    <m/>
    <m/>
    <m/>
    <m/>
    <m/>
    <m/>
    <m/>
    <m/>
    <m/>
  </r>
  <r>
    <x v="1"/>
    <x v="2"/>
    <x v="22"/>
    <x v="7"/>
    <n v="0"/>
    <n v="660000"/>
    <n v="0"/>
    <n v="0"/>
    <n v="0"/>
    <n v="0"/>
    <n v="0"/>
    <n v="0"/>
    <n v="0"/>
    <n v="0"/>
    <n v="0"/>
    <n v="0"/>
    <n v="0"/>
    <n v="0"/>
    <m/>
    <m/>
    <m/>
    <m/>
    <m/>
    <m/>
    <m/>
    <m/>
    <m/>
    <m/>
    <m/>
    <m/>
    <m/>
    <m/>
    <m/>
    <m/>
    <m/>
  </r>
  <r>
    <x v="1"/>
    <x v="1"/>
    <x v="23"/>
    <x v="7"/>
    <n v="0"/>
    <n v="752169"/>
    <n v="0"/>
    <n v="0"/>
    <n v="0"/>
    <n v="0"/>
    <n v="0"/>
    <n v="0"/>
    <n v="0"/>
    <n v="0"/>
    <n v="0"/>
    <n v="0"/>
    <n v="0"/>
    <n v="0"/>
    <m/>
    <m/>
    <m/>
    <m/>
    <m/>
    <m/>
    <m/>
    <m/>
    <m/>
    <m/>
    <m/>
    <m/>
    <m/>
    <m/>
    <m/>
    <m/>
    <m/>
  </r>
  <r>
    <x v="1"/>
    <x v="2"/>
    <x v="24"/>
    <x v="7"/>
    <n v="0"/>
    <n v="510885"/>
    <n v="0"/>
    <n v="0"/>
    <n v="0"/>
    <n v="0"/>
    <n v="0"/>
    <n v="0"/>
    <n v="0"/>
    <n v="0"/>
    <n v="0"/>
    <n v="0"/>
    <n v="0"/>
    <n v="0"/>
    <m/>
    <m/>
    <m/>
    <m/>
    <m/>
    <m/>
    <m/>
    <m/>
    <m/>
    <m/>
    <m/>
    <m/>
    <m/>
    <m/>
    <m/>
    <m/>
    <m/>
  </r>
  <r>
    <x v="1"/>
    <x v="0"/>
    <x v="25"/>
    <x v="7"/>
    <n v="0"/>
    <n v="1709000"/>
    <n v="0"/>
    <n v="0"/>
    <n v="0"/>
    <n v="0"/>
    <n v="0"/>
    <n v="0"/>
    <n v="0"/>
    <n v="0"/>
    <n v="0"/>
    <n v="0"/>
    <n v="0"/>
    <n v="0"/>
    <m/>
    <m/>
    <m/>
    <m/>
    <m/>
    <m/>
    <m/>
    <m/>
    <m/>
    <m/>
    <m/>
    <m/>
    <m/>
    <m/>
    <m/>
    <m/>
    <m/>
  </r>
  <r>
    <x v="1"/>
    <x v="2"/>
    <x v="26"/>
    <x v="7"/>
    <n v="0"/>
    <n v="344000"/>
    <n v="0"/>
    <n v="0"/>
    <n v="0"/>
    <n v="0"/>
    <n v="0"/>
    <n v="0"/>
    <n v="0"/>
    <n v="0"/>
    <n v="0"/>
    <n v="0"/>
    <n v="0"/>
    <n v="0"/>
    <m/>
    <m/>
    <m/>
    <m/>
    <m/>
    <m/>
    <m/>
    <m/>
    <m/>
    <m/>
    <m/>
    <m/>
    <m/>
    <m/>
    <m/>
    <m/>
    <m/>
  </r>
  <r>
    <x v="1"/>
    <x v="2"/>
    <x v="27"/>
    <x v="7"/>
    <n v="0"/>
    <m/>
    <n v="0"/>
    <n v="0"/>
    <n v="0"/>
    <n v="0"/>
    <n v="0"/>
    <n v="0"/>
    <n v="0"/>
    <n v="0"/>
    <n v="0"/>
    <n v="0"/>
    <n v="0"/>
    <n v="0"/>
    <m/>
    <m/>
    <m/>
    <m/>
    <m/>
    <m/>
    <m/>
    <m/>
    <m/>
    <m/>
    <m/>
    <m/>
    <m/>
    <m/>
    <m/>
    <m/>
    <m/>
  </r>
  <r>
    <x v="1"/>
    <x v="2"/>
    <x v="28"/>
    <x v="7"/>
    <n v="0"/>
    <m/>
    <n v="0"/>
    <n v="0"/>
    <n v="0"/>
    <n v="0"/>
    <n v="0"/>
    <n v="0"/>
    <n v="0"/>
    <n v="0"/>
    <n v="0"/>
    <n v="0"/>
    <n v="0"/>
    <n v="0"/>
    <m/>
    <m/>
    <m/>
    <m/>
    <m/>
    <m/>
    <m/>
    <m/>
    <m/>
    <m/>
    <m/>
    <m/>
    <m/>
    <m/>
    <m/>
    <m/>
    <m/>
  </r>
  <r>
    <x v="1"/>
    <x v="2"/>
    <x v="29"/>
    <x v="7"/>
    <n v="0"/>
    <m/>
    <n v="0"/>
    <n v="0"/>
    <n v="0"/>
    <n v="0"/>
    <n v="0"/>
    <n v="0"/>
    <n v="0"/>
    <n v="0"/>
    <n v="0"/>
    <n v="0"/>
    <n v="0"/>
    <n v="0"/>
    <m/>
    <m/>
    <m/>
    <m/>
    <m/>
    <m/>
    <m/>
    <m/>
    <m/>
    <m/>
    <m/>
    <m/>
    <m/>
    <m/>
    <m/>
    <m/>
    <m/>
  </r>
  <r>
    <x v="1"/>
    <x v="2"/>
    <x v="30"/>
    <x v="7"/>
    <n v="0"/>
    <n v="1315000"/>
    <n v="0"/>
    <n v="0"/>
    <n v="0"/>
    <n v="0"/>
    <n v="0"/>
    <n v="0"/>
    <n v="0"/>
    <n v="0"/>
    <n v="0"/>
    <n v="0"/>
    <n v="0"/>
    <n v="0"/>
    <m/>
    <m/>
    <m/>
    <m/>
    <m/>
    <m/>
    <m/>
    <m/>
    <m/>
    <m/>
    <m/>
    <m/>
    <m/>
    <m/>
    <m/>
    <m/>
    <m/>
  </r>
  <r>
    <x v="1"/>
    <x v="2"/>
    <x v="31"/>
    <x v="7"/>
    <n v="0"/>
    <n v="735000"/>
    <n v="0"/>
    <n v="0"/>
    <n v="0"/>
    <n v="0"/>
    <n v="0"/>
    <n v="0"/>
    <n v="0"/>
    <n v="0"/>
    <n v="0"/>
    <n v="0"/>
    <n v="0"/>
    <n v="0"/>
    <m/>
    <m/>
    <m/>
    <m/>
    <m/>
    <m/>
    <m/>
    <m/>
    <m/>
    <m/>
    <m/>
    <m/>
    <m/>
    <m/>
    <m/>
    <m/>
    <m/>
  </r>
  <r>
    <x v="1"/>
    <x v="2"/>
    <x v="32"/>
    <x v="7"/>
    <n v="0"/>
    <n v="1385000"/>
    <n v="0"/>
    <n v="0"/>
    <n v="0"/>
    <n v="0"/>
    <n v="0"/>
    <n v="0"/>
    <n v="0"/>
    <n v="0"/>
    <n v="0"/>
    <n v="0"/>
    <n v="0"/>
    <n v="0"/>
    <m/>
    <m/>
    <m/>
    <m/>
    <m/>
    <m/>
    <m/>
    <m/>
    <m/>
    <m/>
    <m/>
    <m/>
    <m/>
    <m/>
    <m/>
    <m/>
    <m/>
  </r>
  <r>
    <x v="1"/>
    <x v="0"/>
    <x v="0"/>
    <x v="9"/>
    <n v="0"/>
    <n v="5144556"/>
    <n v="0"/>
    <n v="0"/>
    <n v="0"/>
    <n v="0"/>
    <n v="0"/>
    <n v="0"/>
    <n v="0"/>
    <n v="0"/>
    <n v="0"/>
    <n v="0"/>
    <n v="0"/>
    <n v="0"/>
    <m/>
    <m/>
    <m/>
    <m/>
    <m/>
    <m/>
    <m/>
    <m/>
    <m/>
    <m/>
    <m/>
    <m/>
    <m/>
    <m/>
    <m/>
    <m/>
    <m/>
  </r>
  <r>
    <x v="1"/>
    <x v="0"/>
    <x v="1"/>
    <x v="9"/>
    <n v="0"/>
    <n v="13468851"/>
    <n v="0"/>
    <n v="0"/>
    <n v="0"/>
    <n v="0"/>
    <n v="0"/>
    <n v="0"/>
    <n v="0"/>
    <n v="0"/>
    <n v="0"/>
    <n v="0"/>
    <n v="0"/>
    <n v="0"/>
    <m/>
    <m/>
    <m/>
    <m/>
    <m/>
    <m/>
    <m/>
    <m/>
    <m/>
    <m/>
    <m/>
    <m/>
    <m/>
    <m/>
    <m/>
    <m/>
    <m/>
  </r>
  <r>
    <x v="1"/>
    <x v="1"/>
    <x v="2"/>
    <x v="9"/>
    <n v="0"/>
    <n v="10231978"/>
    <n v="0"/>
    <n v="0"/>
    <n v="0"/>
    <n v="0"/>
    <n v="0"/>
    <n v="0"/>
    <n v="0"/>
    <n v="0"/>
    <n v="0"/>
    <n v="0"/>
    <n v="0"/>
    <n v="0"/>
    <m/>
    <m/>
    <m/>
    <m/>
    <m/>
    <m/>
    <m/>
    <m/>
    <m/>
    <m/>
    <m/>
    <m/>
    <m/>
    <m/>
    <m/>
    <m/>
    <m/>
  </r>
  <r>
    <x v="1"/>
    <x v="0"/>
    <x v="3"/>
    <x v="9"/>
    <n v="0"/>
    <n v="9476691"/>
    <n v="0"/>
    <n v="0"/>
    <n v="0"/>
    <n v="0"/>
    <n v="0"/>
    <n v="0"/>
    <n v="0"/>
    <n v="0"/>
    <n v="0"/>
    <n v="0"/>
    <n v="0"/>
    <n v="0"/>
    <m/>
    <m/>
    <m/>
    <m/>
    <m/>
    <m/>
    <m/>
    <m/>
    <m/>
    <m/>
    <m/>
    <m/>
    <m/>
    <m/>
    <m/>
    <m/>
    <m/>
  </r>
  <r>
    <x v="1"/>
    <x v="2"/>
    <x v="4"/>
    <x v="9"/>
    <n v="0"/>
    <n v="8811342"/>
    <n v="0"/>
    <n v="0"/>
    <n v="0"/>
    <n v="0"/>
    <n v="0"/>
    <n v="0"/>
    <n v="0"/>
    <n v="0"/>
    <n v="0"/>
    <n v="0"/>
    <n v="0"/>
    <n v="0"/>
    <m/>
    <m/>
    <m/>
    <m/>
    <m/>
    <m/>
    <m/>
    <m/>
    <m/>
    <m/>
    <m/>
    <m/>
    <m/>
    <m/>
    <m/>
    <m/>
    <m/>
  </r>
  <r>
    <x v="1"/>
    <x v="0"/>
    <x v="5"/>
    <x v="9"/>
    <n v="0"/>
    <n v="4192668"/>
    <n v="0"/>
    <n v="0"/>
    <n v="0"/>
    <n v="0"/>
    <n v="0"/>
    <n v="0"/>
    <n v="0"/>
    <n v="0"/>
    <n v="0"/>
    <n v="0"/>
    <n v="0"/>
    <n v="0"/>
    <m/>
    <m/>
    <m/>
    <m/>
    <m/>
    <m/>
    <m/>
    <m/>
    <m/>
    <m/>
    <m/>
    <m/>
    <m/>
    <m/>
    <m/>
    <m/>
    <m/>
  </r>
  <r>
    <x v="1"/>
    <x v="2"/>
    <x v="6"/>
    <x v="9"/>
    <n v="0"/>
    <n v="12950083"/>
    <n v="0"/>
    <n v="0"/>
    <n v="0"/>
    <n v="0"/>
    <n v="0"/>
    <n v="0"/>
    <n v="0"/>
    <n v="0"/>
    <n v="0"/>
    <n v="0"/>
    <n v="0"/>
    <n v="0"/>
    <m/>
    <m/>
    <m/>
    <m/>
    <m/>
    <m/>
    <m/>
    <m/>
    <m/>
    <m/>
    <m/>
    <m/>
    <m/>
    <m/>
    <m/>
    <m/>
    <m/>
  </r>
  <r>
    <x v="1"/>
    <x v="2"/>
    <x v="7"/>
    <x v="9"/>
    <n v="0"/>
    <n v="6581537"/>
    <n v="0"/>
    <n v="0"/>
    <n v="0"/>
    <n v="0"/>
    <n v="0"/>
    <n v="0"/>
    <n v="0"/>
    <n v="0"/>
    <n v="0"/>
    <n v="0"/>
    <n v="0"/>
    <n v="0"/>
    <m/>
    <m/>
    <m/>
    <m/>
    <m/>
    <m/>
    <m/>
    <m/>
    <m/>
    <m/>
    <m/>
    <m/>
    <m/>
    <m/>
    <m/>
    <m/>
    <m/>
  </r>
  <r>
    <x v="1"/>
    <x v="0"/>
    <x v="8"/>
    <x v="9"/>
    <n v="0"/>
    <n v="12532693"/>
    <n v="0"/>
    <n v="0"/>
    <n v="0"/>
    <n v="0"/>
    <n v="0"/>
    <n v="0"/>
    <n v="0"/>
    <n v="0"/>
    <n v="0"/>
    <n v="0"/>
    <n v="0"/>
    <n v="0"/>
    <m/>
    <m/>
    <m/>
    <m/>
    <m/>
    <m/>
    <m/>
    <m/>
    <m/>
    <m/>
    <m/>
    <m/>
    <m/>
    <m/>
    <m/>
    <m/>
    <m/>
  </r>
  <r>
    <x v="1"/>
    <x v="2"/>
    <x v="9"/>
    <x v="9"/>
    <n v="0"/>
    <n v="6923783"/>
    <n v="0"/>
    <n v="0"/>
    <n v="0"/>
    <n v="0"/>
    <n v="0"/>
    <n v="0"/>
    <n v="0"/>
    <n v="0"/>
    <n v="0"/>
    <n v="0"/>
    <n v="0"/>
    <n v="0"/>
    <m/>
    <m/>
    <m/>
    <m/>
    <m/>
    <m/>
    <m/>
    <m/>
    <m/>
    <m/>
    <m/>
    <m/>
    <m/>
    <m/>
    <m/>
    <m/>
    <m/>
  </r>
  <r>
    <x v="1"/>
    <x v="2"/>
    <x v="10"/>
    <x v="9"/>
    <n v="0"/>
    <n v="9900521"/>
    <n v="0"/>
    <n v="0"/>
    <n v="0"/>
    <n v="0"/>
    <n v="0"/>
    <n v="0"/>
    <n v="0"/>
    <n v="0"/>
    <n v="0"/>
    <n v="0"/>
    <n v="0"/>
    <n v="0"/>
    <m/>
    <m/>
    <m/>
    <m/>
    <m/>
    <m/>
    <m/>
    <m/>
    <m/>
    <m/>
    <m/>
    <m/>
    <m/>
    <m/>
    <m/>
    <m/>
    <m/>
  </r>
  <r>
    <x v="1"/>
    <x v="2"/>
    <x v="11"/>
    <x v="9"/>
    <n v="0"/>
    <n v="5289845"/>
    <n v="0"/>
    <n v="0"/>
    <n v="0"/>
    <n v="0"/>
    <n v="0"/>
    <n v="0"/>
    <n v="0"/>
    <n v="0"/>
    <n v="0"/>
    <n v="0"/>
    <n v="0"/>
    <n v="0"/>
    <m/>
    <m/>
    <m/>
    <m/>
    <m/>
    <m/>
    <m/>
    <m/>
    <m/>
    <m/>
    <m/>
    <m/>
    <m/>
    <m/>
    <m/>
    <m/>
    <m/>
  </r>
  <r>
    <x v="1"/>
    <x v="2"/>
    <x v="12"/>
    <x v="9"/>
    <n v="0"/>
    <n v="6235576"/>
    <n v="0"/>
    <n v="0"/>
    <n v="0"/>
    <n v="0"/>
    <n v="0"/>
    <n v="0"/>
    <n v="0"/>
    <n v="0"/>
    <n v="0"/>
    <n v="0"/>
    <n v="0"/>
    <n v="0"/>
    <m/>
    <m/>
    <m/>
    <m/>
    <m/>
    <m/>
    <m/>
    <m/>
    <m/>
    <m/>
    <m/>
    <m/>
    <m/>
    <m/>
    <m/>
    <m/>
    <m/>
  </r>
  <r>
    <x v="1"/>
    <x v="0"/>
    <x v="13"/>
    <x v="9"/>
    <n v="0"/>
    <n v="1240568"/>
    <n v="0"/>
    <n v="0"/>
    <n v="0"/>
    <n v="0"/>
    <n v="0"/>
    <n v="0"/>
    <n v="0"/>
    <n v="0"/>
    <n v="0"/>
    <n v="0"/>
    <n v="0"/>
    <n v="0"/>
    <m/>
    <m/>
    <m/>
    <m/>
    <m/>
    <m/>
    <m/>
    <m/>
    <m/>
    <m/>
    <m/>
    <m/>
    <m/>
    <m/>
    <m/>
    <m/>
    <m/>
  </r>
  <r>
    <x v="1"/>
    <x v="1"/>
    <x v="14"/>
    <x v="9"/>
    <n v="0"/>
    <n v="4438920"/>
    <n v="0"/>
    <n v="0"/>
    <n v="0"/>
    <n v="0"/>
    <n v="0"/>
    <n v="0"/>
    <n v="0"/>
    <n v="0"/>
    <n v="0"/>
    <n v="0"/>
    <n v="0"/>
    <n v="0"/>
    <m/>
    <m/>
    <m/>
    <m/>
    <m/>
    <m/>
    <m/>
    <m/>
    <m/>
    <m/>
    <m/>
    <m/>
    <m/>
    <m/>
    <m/>
    <m/>
    <m/>
  </r>
  <r>
    <x v="1"/>
    <x v="0"/>
    <x v="15"/>
    <x v="9"/>
    <n v="0"/>
    <n v="6591320"/>
    <n v="0"/>
    <n v="0"/>
    <n v="0"/>
    <n v="0"/>
    <n v="0"/>
    <n v="0"/>
    <n v="0"/>
    <n v="0"/>
    <n v="0"/>
    <n v="0"/>
    <n v="0"/>
    <n v="0"/>
    <m/>
    <m/>
    <m/>
    <m/>
    <m/>
    <m/>
    <m/>
    <m/>
    <m/>
    <m/>
    <m/>
    <m/>
    <m/>
    <m/>
    <m/>
    <m/>
    <m/>
  </r>
  <r>
    <x v="1"/>
    <x v="2"/>
    <x v="16"/>
    <x v="9"/>
    <n v="0"/>
    <n v="5951246"/>
    <n v="0"/>
    <n v="0"/>
    <n v="0"/>
    <n v="0"/>
    <n v="0"/>
    <n v="0"/>
    <n v="0"/>
    <n v="0"/>
    <n v="0"/>
    <n v="0"/>
    <n v="0"/>
    <n v="0"/>
    <m/>
    <m/>
    <m/>
    <m/>
    <m/>
    <m/>
    <m/>
    <m/>
    <m/>
    <m/>
    <m/>
    <m/>
    <m/>
    <m/>
    <m/>
    <m/>
    <m/>
  </r>
  <r>
    <x v="1"/>
    <x v="0"/>
    <x v="17"/>
    <x v="9"/>
    <n v="0"/>
    <n v="3951105"/>
    <n v="0"/>
    <n v="0"/>
    <n v="0"/>
    <n v="0"/>
    <n v="0"/>
    <n v="0"/>
    <n v="0"/>
    <n v="0"/>
    <n v="0"/>
    <n v="0"/>
    <n v="0"/>
    <n v="0"/>
    <m/>
    <m/>
    <m/>
    <m/>
    <m/>
    <m/>
    <m/>
    <m/>
    <m/>
    <m/>
    <m/>
    <m/>
    <m/>
    <m/>
    <m/>
    <m/>
    <m/>
  </r>
  <r>
    <x v="1"/>
    <x v="1"/>
    <x v="18"/>
    <x v="9"/>
    <n v="0"/>
    <n v="7985188"/>
    <n v="0"/>
    <n v="0"/>
    <n v="0"/>
    <n v="0"/>
    <n v="0"/>
    <n v="0"/>
    <n v="0"/>
    <n v="0"/>
    <n v="0"/>
    <n v="0"/>
    <n v="0"/>
    <n v="0"/>
    <m/>
    <m/>
    <m/>
    <m/>
    <m/>
    <m/>
    <m/>
    <m/>
    <m/>
    <m/>
    <m/>
    <m/>
    <m/>
    <m/>
    <m/>
    <m/>
    <m/>
  </r>
  <r>
    <x v="1"/>
    <x v="2"/>
    <x v="19"/>
    <x v="9"/>
    <n v="0"/>
    <n v="4244419"/>
    <n v="0"/>
    <n v="0"/>
    <n v="0"/>
    <n v="0"/>
    <n v="0"/>
    <n v="0"/>
    <n v="0"/>
    <n v="0"/>
    <n v="0"/>
    <n v="0"/>
    <n v="0"/>
    <n v="0"/>
    <m/>
    <m/>
    <m/>
    <m/>
    <m/>
    <m/>
    <m/>
    <m/>
    <m/>
    <m/>
    <m/>
    <m/>
    <m/>
    <m/>
    <m/>
    <m/>
    <m/>
  </r>
  <r>
    <x v="1"/>
    <x v="0"/>
    <x v="20"/>
    <x v="9"/>
    <n v="0"/>
    <n v="10911739"/>
    <n v="0"/>
    <n v="0"/>
    <n v="0"/>
    <n v="0"/>
    <n v="0"/>
    <n v="0"/>
    <n v="0"/>
    <n v="0"/>
    <n v="0"/>
    <n v="0"/>
    <n v="0"/>
    <n v="0"/>
    <m/>
    <m/>
    <m/>
    <m/>
    <m/>
    <m/>
    <m/>
    <m/>
    <m/>
    <m/>
    <m/>
    <m/>
    <m/>
    <m/>
    <m/>
    <m/>
    <m/>
  </r>
  <r>
    <x v="1"/>
    <x v="2"/>
    <x v="21"/>
    <x v="9"/>
    <n v="0"/>
    <n v="20330454"/>
    <n v="0"/>
    <n v="0"/>
    <n v="0"/>
    <n v="0"/>
    <n v="0"/>
    <n v="0"/>
    <n v="0"/>
    <n v="0"/>
    <n v="0"/>
    <n v="0"/>
    <n v="0"/>
    <n v="0"/>
    <m/>
    <m/>
    <m/>
    <m/>
    <m/>
    <m/>
    <m/>
    <m/>
    <m/>
    <m/>
    <m/>
    <m/>
    <m/>
    <m/>
    <m/>
    <m/>
    <m/>
  </r>
  <r>
    <x v="1"/>
    <x v="2"/>
    <x v="22"/>
    <x v="9"/>
    <n v="0"/>
    <n v="7060412"/>
    <n v="0"/>
    <m/>
    <n v="0"/>
    <n v="0"/>
    <n v="0"/>
    <n v="0"/>
    <n v="0"/>
    <n v="0"/>
    <n v="0"/>
    <n v="0"/>
    <n v="0"/>
    <n v="0"/>
    <m/>
    <m/>
    <m/>
    <m/>
    <m/>
    <m/>
    <m/>
    <m/>
    <m/>
    <m/>
    <m/>
    <m/>
    <m/>
    <m/>
    <m/>
    <m/>
    <m/>
  </r>
  <r>
    <x v="1"/>
    <x v="1"/>
    <x v="23"/>
    <x v="9"/>
    <n v="0"/>
    <n v="8266767"/>
    <n v="0"/>
    <m/>
    <n v="0"/>
    <n v="0"/>
    <n v="0"/>
    <n v="0"/>
    <n v="0"/>
    <n v="0"/>
    <n v="0"/>
    <n v="0"/>
    <n v="0"/>
    <n v="0"/>
    <m/>
    <m/>
    <m/>
    <m/>
    <m/>
    <m/>
    <m/>
    <m/>
    <m/>
    <m/>
    <m/>
    <m/>
    <m/>
    <m/>
    <m/>
    <m/>
    <m/>
  </r>
  <r>
    <x v="1"/>
    <x v="2"/>
    <x v="24"/>
    <x v="9"/>
    <n v="0"/>
    <n v="8830253"/>
    <n v="0"/>
    <n v="0"/>
    <n v="0"/>
    <n v="0"/>
    <n v="0"/>
    <n v="0"/>
    <n v="0"/>
    <n v="0"/>
    <n v="0"/>
    <n v="0"/>
    <n v="0"/>
    <n v="0"/>
    <m/>
    <m/>
    <m/>
    <m/>
    <m/>
    <m/>
    <m/>
    <m/>
    <m/>
    <m/>
    <m/>
    <m/>
    <m/>
    <m/>
    <m/>
    <m/>
    <m/>
  </r>
  <r>
    <x v="1"/>
    <x v="0"/>
    <x v="25"/>
    <x v="9"/>
    <n v="0"/>
    <n v="6979394"/>
    <n v="0"/>
    <n v="0"/>
    <n v="0"/>
    <n v="0"/>
    <n v="0"/>
    <n v="0"/>
    <n v="0"/>
    <n v="0"/>
    <n v="0"/>
    <n v="0"/>
    <n v="0"/>
    <n v="0"/>
    <m/>
    <m/>
    <m/>
    <m/>
    <m/>
    <m/>
    <m/>
    <m/>
    <m/>
    <m/>
    <m/>
    <m/>
    <m/>
    <m/>
    <m/>
    <m/>
    <m/>
  </r>
  <r>
    <x v="1"/>
    <x v="2"/>
    <x v="26"/>
    <x v="9"/>
    <n v="0"/>
    <n v="8114647"/>
    <n v="0"/>
    <n v="0"/>
    <n v="0"/>
    <n v="0"/>
    <n v="0"/>
    <n v="0"/>
    <n v="0"/>
    <n v="0"/>
    <n v="0"/>
    <n v="0"/>
    <n v="0"/>
    <n v="0"/>
    <m/>
    <m/>
    <m/>
    <m/>
    <m/>
    <m/>
    <m/>
    <m/>
    <m/>
    <m/>
    <m/>
    <m/>
    <m/>
    <m/>
    <m/>
    <m/>
    <m/>
  </r>
  <r>
    <x v="1"/>
    <x v="2"/>
    <x v="27"/>
    <x v="9"/>
    <n v="0"/>
    <n v="8789260"/>
    <n v="0"/>
    <n v="0"/>
    <n v="0"/>
    <n v="0"/>
    <n v="0"/>
    <n v="0"/>
    <n v="0"/>
    <n v="0"/>
    <n v="0"/>
    <n v="0"/>
    <n v="0"/>
    <n v="0"/>
    <m/>
    <m/>
    <m/>
    <m/>
    <m/>
    <m/>
    <m/>
    <m/>
    <m/>
    <m/>
    <m/>
    <m/>
    <m/>
    <m/>
    <m/>
    <m/>
    <m/>
  </r>
  <r>
    <x v="1"/>
    <x v="2"/>
    <x v="28"/>
    <x v="9"/>
    <n v="0"/>
    <n v="4543069"/>
    <n v="0"/>
    <n v="0"/>
    <n v="0"/>
    <n v="0"/>
    <n v="0"/>
    <n v="0"/>
    <n v="0"/>
    <n v="0"/>
    <n v="0"/>
    <n v="0"/>
    <n v="0"/>
    <n v="0"/>
    <m/>
    <m/>
    <m/>
    <m/>
    <m/>
    <m/>
    <m/>
    <m/>
    <m/>
    <m/>
    <m/>
    <m/>
    <m/>
    <m/>
    <m/>
    <m/>
    <m/>
  </r>
  <r>
    <x v="1"/>
    <x v="2"/>
    <x v="29"/>
    <x v="9"/>
    <n v="0"/>
    <n v="4026664"/>
    <n v="0"/>
    <n v="0"/>
    <n v="0"/>
    <n v="0"/>
    <n v="0"/>
    <n v="0"/>
    <n v="0"/>
    <n v="0"/>
    <n v="0"/>
    <n v="0"/>
    <n v="0"/>
    <n v="0"/>
    <m/>
    <m/>
    <m/>
    <m/>
    <m/>
    <m/>
    <m/>
    <m/>
    <m/>
    <m/>
    <m/>
    <m/>
    <m/>
    <m/>
    <m/>
    <m/>
    <m/>
  </r>
  <r>
    <x v="1"/>
    <x v="2"/>
    <x v="30"/>
    <x v="9"/>
    <n v="0"/>
    <n v="3631000"/>
    <n v="0"/>
    <n v="0"/>
    <n v="0"/>
    <n v="0"/>
    <n v="0"/>
    <n v="0"/>
    <n v="0"/>
    <n v="0"/>
    <n v="0"/>
    <n v="0"/>
    <n v="0"/>
    <n v="0"/>
    <m/>
    <m/>
    <m/>
    <m/>
    <m/>
    <m/>
    <m/>
    <m/>
    <m/>
    <m/>
    <m/>
    <m/>
    <m/>
    <m/>
    <m/>
    <m/>
    <m/>
  </r>
  <r>
    <x v="1"/>
    <x v="2"/>
    <x v="31"/>
    <x v="9"/>
    <n v="0"/>
    <n v="14729398"/>
    <n v="0"/>
    <n v="0"/>
    <n v="0"/>
    <n v="0"/>
    <n v="0"/>
    <n v="0"/>
    <n v="0"/>
    <n v="0"/>
    <n v="0"/>
    <n v="0"/>
    <n v="0"/>
    <n v="0"/>
    <m/>
    <m/>
    <m/>
    <m/>
    <m/>
    <m/>
    <m/>
    <m/>
    <m/>
    <m/>
    <m/>
    <m/>
    <m/>
    <m/>
    <m/>
    <m/>
    <m/>
  </r>
  <r>
    <x v="1"/>
    <x v="2"/>
    <x v="32"/>
    <x v="9"/>
    <n v="0"/>
    <n v="7330096"/>
    <n v="0"/>
    <n v="0"/>
    <n v="0"/>
    <n v="0"/>
    <n v="0"/>
    <n v="0"/>
    <n v="0"/>
    <n v="0"/>
    <n v="0"/>
    <n v="0"/>
    <n v="0"/>
    <n v="0"/>
    <m/>
    <m/>
    <m/>
    <m/>
    <m/>
    <m/>
    <m/>
    <m/>
    <m/>
    <m/>
    <m/>
    <m/>
    <m/>
    <m/>
    <m/>
    <m/>
    <m/>
  </r>
  <r>
    <x v="0"/>
    <x v="0"/>
    <x v="0"/>
    <x v="11"/>
    <m/>
    <n v="0"/>
    <m/>
    <m/>
    <m/>
    <m/>
    <m/>
    <m/>
    <m/>
    <m/>
    <m/>
    <n v="0"/>
    <n v="0"/>
    <n v="0"/>
    <m/>
    <n v="0"/>
    <m/>
    <m/>
    <n v="0"/>
    <n v="0"/>
    <m/>
    <n v="66.319999999999993"/>
    <n v="9.0399999999999991"/>
    <m/>
    <m/>
    <m/>
    <m/>
    <m/>
    <m/>
    <m/>
    <m/>
  </r>
  <r>
    <x v="0"/>
    <x v="0"/>
    <x v="1"/>
    <x v="11"/>
    <m/>
    <n v="0"/>
    <m/>
    <m/>
    <m/>
    <m/>
    <m/>
    <m/>
    <m/>
    <m/>
    <m/>
    <n v="0"/>
    <n v="0"/>
    <n v="0"/>
    <m/>
    <n v="0"/>
    <m/>
    <m/>
    <n v="0"/>
    <n v="0"/>
    <m/>
    <n v="22.93"/>
    <n v="8.0399999999999991"/>
    <m/>
    <m/>
    <m/>
    <m/>
    <m/>
    <m/>
    <m/>
    <m/>
  </r>
  <r>
    <x v="0"/>
    <x v="1"/>
    <x v="2"/>
    <x v="11"/>
    <m/>
    <n v="0"/>
    <m/>
    <m/>
    <m/>
    <m/>
    <m/>
    <m/>
    <m/>
    <m/>
    <m/>
    <n v="0"/>
    <n v="0"/>
    <n v="0"/>
    <m/>
    <n v="0"/>
    <m/>
    <m/>
    <n v="0"/>
    <n v="0"/>
    <m/>
    <n v="86.26"/>
    <n v="3.88"/>
    <m/>
    <m/>
    <m/>
    <m/>
    <m/>
    <m/>
    <m/>
    <m/>
  </r>
  <r>
    <x v="0"/>
    <x v="0"/>
    <x v="3"/>
    <x v="11"/>
    <m/>
    <n v="0"/>
    <m/>
    <m/>
    <m/>
    <m/>
    <m/>
    <m/>
    <m/>
    <m/>
    <m/>
    <n v="0"/>
    <n v="0"/>
    <n v="0"/>
    <m/>
    <n v="0"/>
    <m/>
    <m/>
    <n v="0"/>
    <n v="0"/>
    <m/>
    <n v="36.57"/>
    <n v="8.6999999999999993"/>
    <m/>
    <m/>
    <m/>
    <m/>
    <m/>
    <m/>
    <m/>
    <m/>
  </r>
  <r>
    <x v="0"/>
    <x v="2"/>
    <x v="4"/>
    <x v="11"/>
    <m/>
    <n v="0"/>
    <m/>
    <m/>
    <m/>
    <m/>
    <m/>
    <m/>
    <m/>
    <m/>
    <m/>
    <n v="0"/>
    <n v="0"/>
    <n v="0"/>
    <m/>
    <n v="0"/>
    <m/>
    <m/>
    <n v="0"/>
    <n v="0"/>
    <m/>
    <n v="42.17"/>
    <n v="8.44"/>
    <m/>
    <m/>
    <m/>
    <m/>
    <m/>
    <m/>
    <m/>
    <m/>
  </r>
  <r>
    <x v="0"/>
    <x v="0"/>
    <x v="5"/>
    <x v="11"/>
    <m/>
    <n v="0"/>
    <m/>
    <m/>
    <m/>
    <m/>
    <m/>
    <m/>
    <m/>
    <m/>
    <m/>
    <n v="0"/>
    <n v="0"/>
    <n v="0"/>
    <m/>
    <n v="0"/>
    <m/>
    <m/>
    <n v="0"/>
    <n v="0"/>
    <m/>
    <n v="101.87"/>
    <n v="9.73"/>
    <m/>
    <m/>
    <m/>
    <m/>
    <m/>
    <m/>
    <m/>
    <m/>
  </r>
  <r>
    <x v="0"/>
    <x v="2"/>
    <x v="6"/>
    <x v="11"/>
    <m/>
    <n v="0"/>
    <m/>
    <m/>
    <m/>
    <m/>
    <m/>
    <m/>
    <m/>
    <m/>
    <m/>
    <n v="0"/>
    <n v="0"/>
    <n v="0"/>
    <m/>
    <n v="0"/>
    <m/>
    <m/>
    <n v="0"/>
    <n v="0"/>
    <m/>
    <n v="41.31"/>
    <n v="9.18"/>
    <m/>
    <m/>
    <m/>
    <m/>
    <m/>
    <m/>
    <m/>
    <m/>
  </r>
  <r>
    <x v="0"/>
    <x v="2"/>
    <x v="7"/>
    <x v="11"/>
    <m/>
    <n v="0"/>
    <m/>
    <m/>
    <m/>
    <m/>
    <m/>
    <m/>
    <m/>
    <m/>
    <m/>
    <n v="0"/>
    <n v="0"/>
    <n v="0"/>
    <m/>
    <n v="0"/>
    <m/>
    <m/>
    <n v="0"/>
    <n v="0"/>
    <m/>
    <n v="23.12"/>
    <n v="16.600000000000001"/>
    <m/>
    <m/>
    <m/>
    <m/>
    <m/>
    <m/>
    <m/>
    <m/>
  </r>
  <r>
    <x v="0"/>
    <x v="0"/>
    <x v="8"/>
    <x v="11"/>
    <m/>
    <n v="0"/>
    <m/>
    <m/>
    <m/>
    <m/>
    <m/>
    <m/>
    <m/>
    <m/>
    <m/>
    <n v="0"/>
    <n v="0"/>
    <n v="0"/>
    <m/>
    <n v="0"/>
    <m/>
    <m/>
    <n v="0"/>
    <n v="0"/>
    <m/>
    <n v="73.64"/>
    <n v="8.4600000000000009"/>
    <m/>
    <m/>
    <m/>
    <m/>
    <m/>
    <m/>
    <m/>
    <m/>
  </r>
  <r>
    <x v="0"/>
    <x v="2"/>
    <x v="9"/>
    <x v="11"/>
    <m/>
    <n v="0"/>
    <m/>
    <m/>
    <m/>
    <m/>
    <m/>
    <m/>
    <m/>
    <m/>
    <m/>
    <n v="0"/>
    <n v="0"/>
    <n v="0"/>
    <m/>
    <n v="0"/>
    <m/>
    <m/>
    <n v="0"/>
    <n v="0"/>
    <m/>
    <n v="23.96"/>
    <n v="8.4700000000000006"/>
    <m/>
    <m/>
    <m/>
    <m/>
    <m/>
    <m/>
    <m/>
    <m/>
  </r>
  <r>
    <x v="0"/>
    <x v="2"/>
    <x v="10"/>
    <x v="11"/>
    <m/>
    <n v="0"/>
    <m/>
    <m/>
    <m/>
    <m/>
    <m/>
    <m/>
    <m/>
    <m/>
    <m/>
    <n v="0"/>
    <n v="0"/>
    <n v="0"/>
    <m/>
    <n v="0"/>
    <m/>
    <m/>
    <n v="0"/>
    <n v="0"/>
    <m/>
    <n v="47.19"/>
    <n v="12.38"/>
    <m/>
    <m/>
    <m/>
    <m/>
    <m/>
    <m/>
    <m/>
    <m/>
  </r>
  <r>
    <x v="0"/>
    <x v="2"/>
    <x v="11"/>
    <x v="11"/>
    <m/>
    <n v="0"/>
    <m/>
    <m/>
    <m/>
    <m/>
    <m/>
    <m/>
    <m/>
    <m/>
    <m/>
    <n v="0"/>
    <n v="0"/>
    <n v="0"/>
    <m/>
    <n v="0"/>
    <m/>
    <m/>
    <n v="0"/>
    <n v="0"/>
    <m/>
    <n v="28.41"/>
    <n v="9.3699999999999992"/>
    <m/>
    <m/>
    <m/>
    <m/>
    <m/>
    <m/>
    <m/>
    <m/>
  </r>
  <r>
    <x v="0"/>
    <x v="2"/>
    <x v="12"/>
    <x v="11"/>
    <m/>
    <n v="0"/>
    <m/>
    <m/>
    <m/>
    <m/>
    <m/>
    <m/>
    <m/>
    <m/>
    <m/>
    <n v="0"/>
    <n v="0"/>
    <n v="0"/>
    <m/>
    <n v="0"/>
    <m/>
    <m/>
    <n v="0"/>
    <n v="0"/>
    <m/>
    <n v="16.05"/>
    <n v="8.7100000000000009"/>
    <m/>
    <m/>
    <m/>
    <m/>
    <m/>
    <m/>
    <m/>
    <m/>
  </r>
  <r>
    <x v="0"/>
    <x v="0"/>
    <x v="13"/>
    <x v="11"/>
    <m/>
    <n v="0"/>
    <m/>
    <m/>
    <m/>
    <m/>
    <m/>
    <m/>
    <m/>
    <m/>
    <m/>
    <n v="0"/>
    <n v="0"/>
    <n v="0"/>
    <m/>
    <n v="0"/>
    <m/>
    <m/>
    <n v="0"/>
    <n v="0"/>
    <m/>
    <n v="15.91"/>
    <n v="5.71"/>
    <m/>
    <m/>
    <m/>
    <m/>
    <m/>
    <m/>
    <m/>
    <m/>
  </r>
  <r>
    <x v="0"/>
    <x v="1"/>
    <x v="14"/>
    <x v="11"/>
    <m/>
    <n v="0"/>
    <m/>
    <m/>
    <m/>
    <m/>
    <m/>
    <m/>
    <m/>
    <m/>
    <m/>
    <n v="0"/>
    <n v="0"/>
    <n v="0"/>
    <m/>
    <n v="0"/>
    <m/>
    <m/>
    <n v="0"/>
    <n v="0"/>
    <m/>
    <n v="183.54"/>
    <n v="8.01"/>
    <m/>
    <m/>
    <m/>
    <m/>
    <m/>
    <m/>
    <m/>
    <m/>
  </r>
  <r>
    <x v="0"/>
    <x v="0"/>
    <x v="15"/>
    <x v="11"/>
    <m/>
    <n v="0"/>
    <m/>
    <m/>
    <m/>
    <m/>
    <m/>
    <m/>
    <m/>
    <m/>
    <m/>
    <n v="0"/>
    <n v="0"/>
    <n v="0"/>
    <m/>
    <n v="0"/>
    <m/>
    <m/>
    <n v="0"/>
    <n v="0"/>
    <m/>
    <n v="21.23"/>
    <n v="8.27"/>
    <m/>
    <m/>
    <m/>
    <m/>
    <m/>
    <m/>
    <m/>
    <m/>
  </r>
  <r>
    <x v="0"/>
    <x v="2"/>
    <x v="16"/>
    <x v="11"/>
    <m/>
    <n v="0"/>
    <m/>
    <m/>
    <m/>
    <m/>
    <m/>
    <m/>
    <m/>
    <m/>
    <m/>
    <n v="0"/>
    <n v="0"/>
    <n v="0"/>
    <m/>
    <n v="0"/>
    <m/>
    <m/>
    <n v="0"/>
    <n v="0"/>
    <m/>
    <n v="10.49"/>
    <n v="11.95"/>
    <m/>
    <m/>
    <m/>
    <m/>
    <m/>
    <m/>
    <m/>
    <m/>
  </r>
  <r>
    <x v="0"/>
    <x v="0"/>
    <x v="17"/>
    <x v="11"/>
    <m/>
    <n v="0"/>
    <m/>
    <m/>
    <m/>
    <m/>
    <m/>
    <m/>
    <m/>
    <m/>
    <m/>
    <n v="0"/>
    <n v="0"/>
    <n v="0"/>
    <m/>
    <n v="0"/>
    <m/>
    <m/>
    <n v="0"/>
    <n v="0"/>
    <m/>
    <n v="23.54"/>
    <n v="13.33"/>
    <m/>
    <m/>
    <m/>
    <m/>
    <m/>
    <m/>
    <m/>
    <m/>
  </r>
  <r>
    <x v="0"/>
    <x v="1"/>
    <x v="18"/>
    <x v="11"/>
    <m/>
    <n v="0"/>
    <m/>
    <m/>
    <m/>
    <m/>
    <m/>
    <m/>
    <m/>
    <m/>
    <m/>
    <n v="0"/>
    <n v="0"/>
    <n v="0"/>
    <m/>
    <n v="0"/>
    <m/>
    <m/>
    <n v="0"/>
    <n v="0"/>
    <m/>
    <n v="16.32"/>
    <n v="9.85"/>
    <m/>
    <m/>
    <m/>
    <m/>
    <m/>
    <m/>
    <m/>
    <m/>
  </r>
  <r>
    <x v="0"/>
    <x v="2"/>
    <x v="19"/>
    <x v="11"/>
    <m/>
    <n v="0"/>
    <m/>
    <m/>
    <m/>
    <m/>
    <m/>
    <m/>
    <m/>
    <m/>
    <m/>
    <n v="0"/>
    <n v="0"/>
    <n v="0"/>
    <m/>
    <n v="0"/>
    <m/>
    <m/>
    <n v="0"/>
    <n v="0"/>
    <m/>
    <n v="16.559999999999999"/>
    <n v="7.4"/>
    <m/>
    <m/>
    <m/>
    <m/>
    <m/>
    <m/>
    <m/>
    <m/>
  </r>
  <r>
    <x v="0"/>
    <x v="0"/>
    <x v="20"/>
    <x v="11"/>
    <m/>
    <n v="0"/>
    <m/>
    <m/>
    <m/>
    <m/>
    <m/>
    <m/>
    <m/>
    <m/>
    <m/>
    <n v="0"/>
    <n v="0"/>
    <n v="0"/>
    <m/>
    <n v="0"/>
    <m/>
    <m/>
    <n v="0"/>
    <n v="0"/>
    <m/>
    <n v="4.59"/>
    <n v="9.2799999999999994"/>
    <m/>
    <m/>
    <m/>
    <m/>
    <m/>
    <m/>
    <m/>
    <m/>
  </r>
  <r>
    <x v="0"/>
    <x v="2"/>
    <x v="21"/>
    <x v="11"/>
    <m/>
    <n v="0"/>
    <m/>
    <m/>
    <m/>
    <m/>
    <m/>
    <m/>
    <m/>
    <m/>
    <m/>
    <n v="0"/>
    <n v="0"/>
    <n v="0"/>
    <m/>
    <n v="0"/>
    <m/>
    <m/>
    <n v="0"/>
    <n v="0"/>
    <m/>
    <n v="53.88"/>
    <n v="16.739999999999998"/>
    <m/>
    <m/>
    <m/>
    <m/>
    <m/>
    <m/>
    <m/>
    <m/>
  </r>
  <r>
    <x v="0"/>
    <x v="2"/>
    <x v="22"/>
    <x v="11"/>
    <m/>
    <n v="0"/>
    <m/>
    <m/>
    <m/>
    <m/>
    <m/>
    <m/>
    <m/>
    <m/>
    <m/>
    <n v="0"/>
    <n v="0"/>
    <n v="0"/>
    <m/>
    <n v="0"/>
    <m/>
    <m/>
    <n v="0"/>
    <n v="0"/>
    <m/>
    <n v="17.920000000000002"/>
    <n v="9.36"/>
    <m/>
    <m/>
    <m/>
    <m/>
    <m/>
    <m/>
    <m/>
    <m/>
  </r>
  <r>
    <x v="0"/>
    <x v="1"/>
    <x v="23"/>
    <x v="11"/>
    <m/>
    <n v="0"/>
    <m/>
    <m/>
    <m/>
    <m/>
    <m/>
    <m/>
    <m/>
    <m/>
    <m/>
    <n v="0"/>
    <n v="0"/>
    <n v="0"/>
    <m/>
    <n v="0"/>
    <m/>
    <m/>
    <n v="0"/>
    <n v="0"/>
    <m/>
    <n v="49.18"/>
    <n v="7.97"/>
    <m/>
    <m/>
    <m/>
    <m/>
    <m/>
    <m/>
    <m/>
    <m/>
  </r>
  <r>
    <x v="0"/>
    <x v="2"/>
    <x v="24"/>
    <x v="11"/>
    <m/>
    <n v="0"/>
    <m/>
    <m/>
    <m/>
    <m/>
    <m/>
    <m/>
    <m/>
    <m/>
    <m/>
    <n v="0"/>
    <n v="0"/>
    <n v="0"/>
    <m/>
    <n v="0"/>
    <m/>
    <m/>
    <n v="0"/>
    <n v="0"/>
    <m/>
    <n v="15.8"/>
    <n v="12.48"/>
    <m/>
    <m/>
    <m/>
    <m/>
    <m/>
    <m/>
    <m/>
    <m/>
  </r>
  <r>
    <x v="0"/>
    <x v="0"/>
    <x v="25"/>
    <x v="11"/>
    <m/>
    <n v="0"/>
    <m/>
    <m/>
    <m/>
    <m/>
    <m/>
    <m/>
    <m/>
    <m/>
    <m/>
    <n v="0"/>
    <n v="0"/>
    <n v="0"/>
    <m/>
    <n v="0"/>
    <m/>
    <m/>
    <n v="0"/>
    <n v="0"/>
    <m/>
    <n v="49.78"/>
    <n v="11.88"/>
    <m/>
    <m/>
    <m/>
    <m/>
    <m/>
    <m/>
    <m/>
    <m/>
  </r>
  <r>
    <x v="0"/>
    <x v="2"/>
    <x v="26"/>
    <x v="11"/>
    <m/>
    <n v="0"/>
    <m/>
    <m/>
    <m/>
    <m/>
    <m/>
    <m/>
    <m/>
    <m/>
    <m/>
    <n v="0"/>
    <n v="0"/>
    <n v="0"/>
    <m/>
    <n v="0"/>
    <m/>
    <m/>
    <n v="0"/>
    <n v="0"/>
    <m/>
    <n v="23.87"/>
    <n v="8.3699999999999992"/>
    <m/>
    <m/>
    <m/>
    <m/>
    <m/>
    <m/>
    <m/>
    <m/>
  </r>
  <r>
    <x v="0"/>
    <x v="2"/>
    <x v="27"/>
    <x v="11"/>
    <m/>
    <n v="0"/>
    <m/>
    <m/>
    <m/>
    <m/>
    <m/>
    <m/>
    <m/>
    <m/>
    <m/>
    <n v="0"/>
    <n v="0"/>
    <n v="0"/>
    <m/>
    <n v="0"/>
    <m/>
    <m/>
    <n v="0"/>
    <n v="0"/>
    <m/>
    <n v="26.79"/>
    <n v="9.6999999999999993"/>
    <m/>
    <m/>
    <m/>
    <m/>
    <m/>
    <m/>
    <m/>
    <m/>
  </r>
  <r>
    <x v="0"/>
    <x v="2"/>
    <x v="28"/>
    <x v="11"/>
    <m/>
    <n v="0"/>
    <m/>
    <m/>
    <m/>
    <m/>
    <m/>
    <m/>
    <m/>
    <m/>
    <m/>
    <n v="0"/>
    <n v="0"/>
    <n v="0"/>
    <m/>
    <n v="0"/>
    <m/>
    <m/>
    <n v="0"/>
    <n v="0"/>
    <m/>
    <n v="28.63"/>
    <n v="8.34"/>
    <m/>
    <m/>
    <m/>
    <m/>
    <m/>
    <m/>
    <m/>
    <m/>
  </r>
  <r>
    <x v="0"/>
    <x v="2"/>
    <x v="29"/>
    <x v="11"/>
    <m/>
    <n v="0"/>
    <m/>
    <m/>
    <m/>
    <m/>
    <m/>
    <m/>
    <m/>
    <m/>
    <m/>
    <n v="0"/>
    <n v="0"/>
    <n v="0"/>
    <m/>
    <n v="0"/>
    <m/>
    <m/>
    <n v="0"/>
    <n v="0"/>
    <m/>
    <n v="34.86"/>
    <n v="9.5299999999999994"/>
    <m/>
    <m/>
    <m/>
    <m/>
    <m/>
    <m/>
    <m/>
    <m/>
  </r>
  <r>
    <x v="0"/>
    <x v="2"/>
    <x v="30"/>
    <x v="11"/>
    <m/>
    <n v="0"/>
    <m/>
    <m/>
    <m/>
    <m/>
    <m/>
    <m/>
    <m/>
    <m/>
    <m/>
    <n v="0"/>
    <n v="0"/>
    <n v="0"/>
    <m/>
    <n v="0"/>
    <m/>
    <m/>
    <n v="0"/>
    <n v="0"/>
    <m/>
    <n v="34.74"/>
    <n v="25.07"/>
    <m/>
    <m/>
    <m/>
    <m/>
    <m/>
    <m/>
    <m/>
    <m/>
  </r>
  <r>
    <x v="0"/>
    <x v="2"/>
    <x v="31"/>
    <x v="11"/>
    <m/>
    <n v="0"/>
    <m/>
    <m/>
    <m/>
    <m/>
    <m/>
    <m/>
    <m/>
    <m/>
    <m/>
    <n v="0"/>
    <n v="0"/>
    <n v="0"/>
    <m/>
    <n v="0"/>
    <m/>
    <m/>
    <n v="0"/>
    <n v="0"/>
    <m/>
    <n v="22.33"/>
    <n v="25.69"/>
    <m/>
    <m/>
    <m/>
    <m/>
    <m/>
    <m/>
    <m/>
    <m/>
  </r>
  <r>
    <x v="0"/>
    <x v="2"/>
    <x v="32"/>
    <x v="11"/>
    <m/>
    <n v="0"/>
    <m/>
    <m/>
    <m/>
    <m/>
    <m/>
    <m/>
    <m/>
    <m/>
    <m/>
    <n v="0"/>
    <n v="0"/>
    <n v="0"/>
    <m/>
    <n v="0"/>
    <m/>
    <m/>
    <n v="0"/>
    <n v="0"/>
    <m/>
    <n v="23.54"/>
    <n v="16.41"/>
    <m/>
    <m/>
    <m/>
    <m/>
    <m/>
    <m/>
    <m/>
    <m/>
  </r>
  <r>
    <x v="1"/>
    <x v="0"/>
    <x v="0"/>
    <x v="11"/>
    <n v="0"/>
    <n v="0"/>
    <m/>
    <m/>
    <m/>
    <m/>
    <m/>
    <m/>
    <m/>
    <m/>
    <m/>
    <n v="0"/>
    <n v="0"/>
    <n v="0"/>
    <m/>
    <n v="0"/>
    <m/>
    <m/>
    <n v="0"/>
    <n v="0"/>
    <m/>
    <n v="69.290000000000006"/>
    <n v="9.35"/>
    <m/>
    <m/>
    <m/>
    <m/>
    <m/>
    <m/>
    <m/>
    <m/>
  </r>
  <r>
    <x v="1"/>
    <x v="0"/>
    <x v="1"/>
    <x v="11"/>
    <n v="0"/>
    <n v="0"/>
    <m/>
    <m/>
    <m/>
    <m/>
    <m/>
    <m/>
    <m/>
    <m/>
    <m/>
    <n v="0"/>
    <n v="0"/>
    <n v="0"/>
    <m/>
    <n v="0"/>
    <m/>
    <m/>
    <n v="0"/>
    <n v="0"/>
    <m/>
    <n v="23.72"/>
    <n v="8.31"/>
    <m/>
    <m/>
    <m/>
    <m/>
    <m/>
    <m/>
    <m/>
    <m/>
  </r>
  <r>
    <x v="1"/>
    <x v="1"/>
    <x v="2"/>
    <x v="11"/>
    <n v="0"/>
    <n v="0"/>
    <m/>
    <m/>
    <m/>
    <m/>
    <m/>
    <m/>
    <m/>
    <m/>
    <m/>
    <n v="0"/>
    <n v="0"/>
    <n v="0"/>
    <m/>
    <n v="0"/>
    <m/>
    <m/>
    <n v="0"/>
    <n v="0"/>
    <m/>
    <n v="92.52"/>
    <n v="4.01"/>
    <m/>
    <m/>
    <m/>
    <m/>
    <m/>
    <m/>
    <m/>
    <m/>
  </r>
  <r>
    <x v="1"/>
    <x v="0"/>
    <x v="3"/>
    <x v="11"/>
    <n v="0"/>
    <n v="0"/>
    <m/>
    <m/>
    <m/>
    <m/>
    <m/>
    <m/>
    <m/>
    <m/>
    <m/>
    <n v="0"/>
    <n v="0"/>
    <n v="0"/>
    <m/>
    <n v="0"/>
    <m/>
    <m/>
    <n v="0"/>
    <n v="0"/>
    <m/>
    <n v="38.01"/>
    <n v="8.7899999999999991"/>
    <m/>
    <m/>
    <m/>
    <m/>
    <m/>
    <m/>
    <m/>
    <m/>
  </r>
  <r>
    <x v="1"/>
    <x v="2"/>
    <x v="4"/>
    <x v="11"/>
    <n v="0"/>
    <n v="0"/>
    <m/>
    <m/>
    <m/>
    <m/>
    <m/>
    <m/>
    <m/>
    <m/>
    <m/>
    <n v="0"/>
    <n v="0"/>
    <n v="0"/>
    <m/>
    <n v="0"/>
    <m/>
    <m/>
    <n v="0"/>
    <n v="0"/>
    <m/>
    <n v="45.03"/>
    <n v="8.74"/>
    <m/>
    <m/>
    <m/>
    <m/>
    <m/>
    <m/>
    <m/>
    <m/>
  </r>
  <r>
    <x v="1"/>
    <x v="0"/>
    <x v="5"/>
    <x v="11"/>
    <n v="0"/>
    <n v="0"/>
    <m/>
    <m/>
    <m/>
    <m/>
    <m/>
    <m/>
    <m/>
    <m/>
    <m/>
    <n v="0"/>
    <n v="0"/>
    <n v="0"/>
    <m/>
    <n v="0"/>
    <m/>
    <m/>
    <n v="0"/>
    <n v="0"/>
    <m/>
    <n v="106.59"/>
    <n v="10.119999999999999"/>
    <m/>
    <m/>
    <m/>
    <m/>
    <m/>
    <m/>
    <m/>
    <m/>
  </r>
  <r>
    <x v="1"/>
    <x v="2"/>
    <x v="6"/>
    <x v="11"/>
    <n v="0"/>
    <n v="0"/>
    <m/>
    <m/>
    <m/>
    <m/>
    <m/>
    <m/>
    <m/>
    <m/>
    <m/>
    <n v="0"/>
    <n v="0"/>
    <n v="0"/>
    <m/>
    <n v="0"/>
    <m/>
    <m/>
    <n v="0"/>
    <n v="0"/>
    <m/>
    <n v="43.24"/>
    <n v="9.49"/>
    <m/>
    <m/>
    <m/>
    <m/>
    <m/>
    <m/>
    <m/>
    <m/>
  </r>
  <r>
    <x v="1"/>
    <x v="2"/>
    <x v="7"/>
    <x v="11"/>
    <n v="0"/>
    <n v="0"/>
    <m/>
    <m/>
    <m/>
    <m/>
    <m/>
    <m/>
    <m/>
    <m/>
    <m/>
    <n v="0"/>
    <n v="0"/>
    <n v="0"/>
    <m/>
    <n v="0"/>
    <m/>
    <m/>
    <n v="0"/>
    <n v="0"/>
    <m/>
    <n v="24.33"/>
    <n v="16.82"/>
    <m/>
    <m/>
    <m/>
    <m/>
    <m/>
    <m/>
    <m/>
    <m/>
  </r>
  <r>
    <x v="1"/>
    <x v="0"/>
    <x v="8"/>
    <x v="11"/>
    <n v="0"/>
    <n v="0"/>
    <m/>
    <m/>
    <m/>
    <m/>
    <m/>
    <m/>
    <m/>
    <m/>
    <m/>
    <n v="0"/>
    <n v="0"/>
    <n v="0"/>
    <m/>
    <n v="0"/>
    <m/>
    <m/>
    <n v="0"/>
    <n v="0"/>
    <m/>
    <n v="76.989999999999995"/>
    <n v="8.81"/>
    <m/>
    <m/>
    <m/>
    <m/>
    <m/>
    <m/>
    <m/>
    <m/>
  </r>
  <r>
    <x v="1"/>
    <x v="2"/>
    <x v="9"/>
    <x v="11"/>
    <n v="0"/>
    <n v="0"/>
    <m/>
    <m/>
    <m/>
    <m/>
    <m/>
    <m/>
    <m/>
    <m/>
    <m/>
    <n v="0"/>
    <n v="0"/>
    <n v="0"/>
    <m/>
    <n v="0"/>
    <m/>
    <m/>
    <n v="0"/>
    <n v="0"/>
    <m/>
    <n v="25.01"/>
    <n v="8.8000000000000007"/>
    <m/>
    <m/>
    <m/>
    <m/>
    <m/>
    <m/>
    <m/>
    <m/>
  </r>
  <r>
    <x v="1"/>
    <x v="2"/>
    <x v="10"/>
    <x v="11"/>
    <n v="0"/>
    <n v="0"/>
    <m/>
    <m/>
    <m/>
    <m/>
    <m/>
    <m/>
    <m/>
    <m/>
    <m/>
    <n v="0"/>
    <n v="0"/>
    <n v="0"/>
    <m/>
    <n v="0"/>
    <m/>
    <m/>
    <n v="0"/>
    <n v="0"/>
    <m/>
    <n v="49.95"/>
    <n v="12.67"/>
    <m/>
    <m/>
    <m/>
    <m/>
    <m/>
    <m/>
    <m/>
    <m/>
  </r>
  <r>
    <x v="1"/>
    <x v="2"/>
    <x v="11"/>
    <x v="11"/>
    <n v="0"/>
    <n v="0"/>
    <m/>
    <m/>
    <m/>
    <m/>
    <m/>
    <m/>
    <m/>
    <m/>
    <m/>
    <n v="0"/>
    <n v="0"/>
    <n v="0"/>
    <m/>
    <n v="0"/>
    <m/>
    <m/>
    <n v="0"/>
    <n v="0"/>
    <m/>
    <n v="29.72"/>
    <n v="9.7200000000000006"/>
    <m/>
    <m/>
    <m/>
    <m/>
    <m/>
    <m/>
    <m/>
    <m/>
  </r>
  <r>
    <x v="1"/>
    <x v="2"/>
    <x v="12"/>
    <x v="11"/>
    <n v="0"/>
    <n v="0"/>
    <m/>
    <m/>
    <m/>
    <m/>
    <m/>
    <m/>
    <m/>
    <m/>
    <m/>
    <n v="0"/>
    <n v="0"/>
    <n v="0"/>
    <m/>
    <n v="0"/>
    <m/>
    <m/>
    <n v="0"/>
    <n v="0"/>
    <m/>
    <n v="16.61"/>
    <n v="8.99"/>
    <m/>
    <m/>
    <m/>
    <m/>
    <m/>
    <m/>
    <m/>
    <m/>
  </r>
  <r>
    <x v="1"/>
    <x v="0"/>
    <x v="13"/>
    <x v="11"/>
    <n v="0"/>
    <n v="0"/>
    <m/>
    <m/>
    <m/>
    <m/>
    <m/>
    <m/>
    <m/>
    <m/>
    <m/>
    <n v="0"/>
    <n v="0"/>
    <n v="0"/>
    <m/>
    <n v="0"/>
    <m/>
    <m/>
    <n v="0"/>
    <n v="0"/>
    <m/>
    <n v="16.46"/>
    <n v="5.81"/>
    <m/>
    <m/>
    <m/>
    <m/>
    <m/>
    <m/>
    <m/>
    <m/>
  </r>
  <r>
    <x v="1"/>
    <x v="1"/>
    <x v="14"/>
    <x v="11"/>
    <n v="0"/>
    <n v="0"/>
    <m/>
    <m/>
    <m/>
    <m/>
    <m/>
    <m/>
    <m/>
    <m/>
    <m/>
    <n v="0"/>
    <n v="0"/>
    <n v="0"/>
    <m/>
    <n v="0"/>
    <m/>
    <m/>
    <n v="0"/>
    <n v="0"/>
    <m/>
    <n v="193.03"/>
    <n v="8.34"/>
    <m/>
    <m/>
    <m/>
    <m/>
    <m/>
    <m/>
    <m/>
    <m/>
  </r>
  <r>
    <x v="1"/>
    <x v="0"/>
    <x v="15"/>
    <x v="11"/>
    <n v="0"/>
    <n v="0"/>
    <m/>
    <m/>
    <m/>
    <m/>
    <m/>
    <m/>
    <m/>
    <m/>
    <m/>
    <n v="0"/>
    <n v="0"/>
    <n v="0"/>
    <m/>
    <n v="0"/>
    <m/>
    <m/>
    <n v="0"/>
    <n v="0"/>
    <m/>
    <n v="22.06"/>
    <n v="8.52"/>
    <m/>
    <m/>
    <m/>
    <m/>
    <m/>
    <m/>
    <m/>
    <m/>
  </r>
  <r>
    <x v="1"/>
    <x v="2"/>
    <x v="16"/>
    <x v="11"/>
    <n v="0"/>
    <n v="0"/>
    <m/>
    <m/>
    <m/>
    <m/>
    <m/>
    <m/>
    <m/>
    <m/>
    <m/>
    <n v="0"/>
    <n v="0"/>
    <n v="0"/>
    <m/>
    <n v="0"/>
    <m/>
    <m/>
    <n v="0"/>
    <n v="0"/>
    <m/>
    <n v="10.8"/>
    <n v="12.33"/>
    <m/>
    <m/>
    <m/>
    <m/>
    <m/>
    <m/>
    <m/>
    <m/>
  </r>
  <r>
    <x v="1"/>
    <x v="0"/>
    <x v="17"/>
    <x v="11"/>
    <n v="0"/>
    <n v="0"/>
    <m/>
    <m/>
    <m/>
    <m/>
    <m/>
    <m/>
    <m/>
    <m/>
    <m/>
    <n v="0"/>
    <n v="0"/>
    <n v="0"/>
    <m/>
    <n v="0"/>
    <m/>
    <m/>
    <n v="0"/>
    <n v="0"/>
    <m/>
    <n v="24.1"/>
    <n v="13.4"/>
    <m/>
    <m/>
    <m/>
    <m/>
    <m/>
    <m/>
    <m/>
    <m/>
  </r>
  <r>
    <x v="1"/>
    <x v="1"/>
    <x v="18"/>
    <x v="11"/>
    <n v="0"/>
    <n v="0"/>
    <m/>
    <m/>
    <m/>
    <m/>
    <m/>
    <m/>
    <m/>
    <m/>
    <m/>
    <n v="0"/>
    <n v="0"/>
    <n v="0"/>
    <m/>
    <n v="0"/>
    <m/>
    <m/>
    <n v="0"/>
    <n v="0"/>
    <m/>
    <n v="17.37"/>
    <n v="10.3"/>
    <m/>
    <m/>
    <m/>
    <m/>
    <m/>
    <m/>
    <m/>
    <m/>
  </r>
  <r>
    <x v="1"/>
    <x v="2"/>
    <x v="19"/>
    <x v="11"/>
    <n v="0"/>
    <n v="0"/>
    <m/>
    <m/>
    <m/>
    <m/>
    <m/>
    <m/>
    <m/>
    <m/>
    <m/>
    <n v="0"/>
    <n v="0"/>
    <n v="0"/>
    <m/>
    <n v="0"/>
    <m/>
    <m/>
    <n v="0"/>
    <n v="0"/>
    <m/>
    <n v="17.28"/>
    <n v="7.53"/>
    <m/>
    <m/>
    <m/>
    <m/>
    <m/>
    <m/>
    <m/>
    <m/>
  </r>
  <r>
    <x v="1"/>
    <x v="0"/>
    <x v="20"/>
    <x v="11"/>
    <n v="0"/>
    <n v="0"/>
    <m/>
    <m/>
    <m/>
    <m/>
    <m/>
    <m/>
    <m/>
    <m/>
    <m/>
    <n v="0"/>
    <n v="0"/>
    <n v="0"/>
    <m/>
    <n v="0"/>
    <m/>
    <m/>
    <n v="0"/>
    <n v="0"/>
    <m/>
    <n v="4.79"/>
    <n v="9.35"/>
    <m/>
    <m/>
    <m/>
    <m/>
    <m/>
    <m/>
    <m/>
    <m/>
  </r>
  <r>
    <x v="1"/>
    <x v="2"/>
    <x v="21"/>
    <x v="11"/>
    <n v="0"/>
    <n v="0"/>
    <m/>
    <m/>
    <m/>
    <m/>
    <m/>
    <m/>
    <m/>
    <m/>
    <m/>
    <n v="0"/>
    <n v="0"/>
    <n v="0"/>
    <m/>
    <n v="0"/>
    <m/>
    <m/>
    <n v="0"/>
    <n v="0"/>
    <m/>
    <n v="55.16"/>
    <n v="16.920000000000002"/>
    <m/>
    <m/>
    <m/>
    <m/>
    <m/>
    <m/>
    <m/>
    <m/>
  </r>
  <r>
    <x v="1"/>
    <x v="2"/>
    <x v="22"/>
    <x v="11"/>
    <n v="0"/>
    <n v="0"/>
    <m/>
    <m/>
    <m/>
    <m/>
    <m/>
    <m/>
    <m/>
    <m/>
    <m/>
    <n v="0"/>
    <n v="0"/>
    <n v="0"/>
    <m/>
    <n v="0"/>
    <m/>
    <m/>
    <n v="0"/>
    <n v="0"/>
    <m/>
    <n v="18.71"/>
    <n v="9.65"/>
    <m/>
    <m/>
    <m/>
    <m/>
    <m/>
    <m/>
    <m/>
    <m/>
  </r>
  <r>
    <x v="1"/>
    <x v="1"/>
    <x v="23"/>
    <x v="11"/>
    <n v="0"/>
    <n v="0"/>
    <m/>
    <m/>
    <m/>
    <m/>
    <m/>
    <m/>
    <m/>
    <m/>
    <m/>
    <n v="0"/>
    <n v="0"/>
    <n v="0"/>
    <m/>
    <n v="0"/>
    <m/>
    <m/>
    <n v="0"/>
    <n v="0"/>
    <m/>
    <n v="51.16"/>
    <n v="8.3000000000000007"/>
    <m/>
    <m/>
    <m/>
    <m/>
    <m/>
    <m/>
    <m/>
    <m/>
  </r>
  <r>
    <x v="1"/>
    <x v="2"/>
    <x v="24"/>
    <x v="11"/>
    <n v="0"/>
    <n v="0"/>
    <m/>
    <m/>
    <m/>
    <m/>
    <m/>
    <m/>
    <m/>
    <m/>
    <m/>
    <n v="0"/>
    <n v="0"/>
    <n v="0"/>
    <m/>
    <n v="0"/>
    <m/>
    <m/>
    <n v="0"/>
    <n v="0"/>
    <m/>
    <n v="16.079999999999998"/>
    <n v="12.68"/>
    <m/>
    <m/>
    <m/>
    <m/>
    <m/>
    <m/>
    <m/>
    <m/>
  </r>
  <r>
    <x v="1"/>
    <x v="0"/>
    <x v="25"/>
    <x v="11"/>
    <n v="0"/>
    <n v="0"/>
    <m/>
    <m/>
    <m/>
    <m/>
    <m/>
    <m/>
    <m/>
    <m/>
    <m/>
    <n v="0"/>
    <n v="0"/>
    <n v="0"/>
    <m/>
    <n v="0"/>
    <m/>
    <m/>
    <n v="0"/>
    <n v="0"/>
    <m/>
    <n v="52.59"/>
    <n v="12.38"/>
    <m/>
    <m/>
    <m/>
    <m/>
    <m/>
    <m/>
    <m/>
    <m/>
  </r>
  <r>
    <x v="1"/>
    <x v="2"/>
    <x v="26"/>
    <x v="11"/>
    <n v="0"/>
    <n v="0"/>
    <m/>
    <m/>
    <m/>
    <m/>
    <m/>
    <m/>
    <m/>
    <m/>
    <m/>
    <n v="0"/>
    <n v="0"/>
    <n v="0"/>
    <m/>
    <n v="0"/>
    <m/>
    <m/>
    <n v="0"/>
    <n v="0"/>
    <m/>
    <n v="25.78"/>
    <n v="8.69"/>
    <m/>
    <m/>
    <m/>
    <m/>
    <m/>
    <m/>
    <m/>
    <m/>
  </r>
  <r>
    <x v="1"/>
    <x v="2"/>
    <x v="27"/>
    <x v="11"/>
    <n v="0"/>
    <n v="0"/>
    <m/>
    <m/>
    <m/>
    <m/>
    <m/>
    <m/>
    <m/>
    <m/>
    <m/>
    <n v="0"/>
    <n v="0"/>
    <n v="0"/>
    <m/>
    <n v="0"/>
    <m/>
    <m/>
    <n v="0"/>
    <n v="0"/>
    <m/>
    <n v="28.37"/>
    <n v="9.92"/>
    <m/>
    <m/>
    <m/>
    <m/>
    <m/>
    <m/>
    <m/>
    <m/>
  </r>
  <r>
    <x v="1"/>
    <x v="2"/>
    <x v="28"/>
    <x v="11"/>
    <n v="0"/>
    <n v="0"/>
    <m/>
    <m/>
    <m/>
    <m/>
    <m/>
    <m/>
    <m/>
    <m/>
    <m/>
    <n v="0"/>
    <n v="0"/>
    <n v="0"/>
    <m/>
    <n v="0"/>
    <m/>
    <m/>
    <n v="0"/>
    <n v="0"/>
    <m/>
    <n v="30.36"/>
    <n v="8.5299999999999994"/>
    <m/>
    <m/>
    <m/>
    <m/>
    <m/>
    <m/>
    <m/>
    <m/>
  </r>
  <r>
    <x v="1"/>
    <x v="2"/>
    <x v="29"/>
    <x v="11"/>
    <n v="0"/>
    <n v="0"/>
    <m/>
    <m/>
    <m/>
    <m/>
    <m/>
    <m/>
    <m/>
    <m/>
    <m/>
    <n v="0"/>
    <n v="0"/>
    <n v="0"/>
    <m/>
    <n v="0"/>
    <m/>
    <m/>
    <n v="0"/>
    <n v="0"/>
    <m/>
    <n v="37.130000000000003"/>
    <n v="10.02"/>
    <m/>
    <m/>
    <m/>
    <m/>
    <m/>
    <m/>
    <m/>
    <m/>
  </r>
  <r>
    <x v="1"/>
    <x v="2"/>
    <x v="30"/>
    <x v="11"/>
    <n v="0"/>
    <n v="0"/>
    <m/>
    <m/>
    <m/>
    <m/>
    <m/>
    <m/>
    <m/>
    <m/>
    <m/>
    <n v="0"/>
    <n v="0"/>
    <n v="0"/>
    <m/>
    <n v="0"/>
    <m/>
    <m/>
    <n v="0"/>
    <n v="0"/>
    <m/>
    <n v="35.840000000000003"/>
    <n v="25.66"/>
    <m/>
    <m/>
    <m/>
    <m/>
    <m/>
    <m/>
    <m/>
    <m/>
  </r>
  <r>
    <x v="1"/>
    <x v="2"/>
    <x v="31"/>
    <x v="11"/>
    <n v="0"/>
    <n v="0"/>
    <m/>
    <m/>
    <m/>
    <m/>
    <m/>
    <m/>
    <m/>
    <m/>
    <m/>
    <n v="0"/>
    <n v="0"/>
    <n v="0"/>
    <m/>
    <n v="0"/>
    <m/>
    <m/>
    <n v="0"/>
    <n v="0"/>
    <m/>
    <n v="21.75"/>
    <n v="26.42"/>
    <m/>
    <m/>
    <m/>
    <m/>
    <m/>
    <m/>
    <m/>
    <m/>
  </r>
  <r>
    <x v="1"/>
    <x v="2"/>
    <x v="32"/>
    <x v="11"/>
    <n v="0"/>
    <n v="0"/>
    <m/>
    <m/>
    <m/>
    <m/>
    <m/>
    <m/>
    <m/>
    <m/>
    <m/>
    <n v="0"/>
    <n v="0"/>
    <n v="0"/>
    <m/>
    <n v="0"/>
    <m/>
    <m/>
    <n v="0"/>
    <n v="0"/>
    <m/>
    <n v="24.02"/>
    <n v="16.45"/>
    <m/>
    <m/>
    <m/>
    <m/>
    <m/>
    <m/>
    <m/>
    <m/>
  </r>
  <r>
    <x v="1"/>
    <x v="0"/>
    <x v="0"/>
    <x v="3"/>
    <n v="0"/>
    <n v="0"/>
    <m/>
    <n v="0"/>
    <m/>
    <m/>
    <m/>
    <m/>
    <m/>
    <m/>
    <m/>
    <m/>
    <m/>
    <m/>
    <m/>
    <m/>
    <m/>
    <m/>
    <m/>
    <m/>
    <m/>
    <m/>
    <m/>
    <m/>
    <m/>
    <m/>
    <m/>
    <m/>
    <m/>
    <m/>
    <m/>
  </r>
  <r>
    <x v="1"/>
    <x v="0"/>
    <x v="1"/>
    <x v="3"/>
    <n v="0"/>
    <n v="0"/>
    <m/>
    <n v="289036"/>
    <m/>
    <m/>
    <m/>
    <m/>
    <m/>
    <m/>
    <m/>
    <m/>
    <m/>
    <m/>
    <m/>
    <m/>
    <m/>
    <m/>
    <m/>
    <m/>
    <m/>
    <m/>
    <m/>
    <m/>
    <m/>
    <m/>
    <m/>
    <m/>
    <m/>
    <m/>
    <m/>
  </r>
  <r>
    <x v="1"/>
    <x v="1"/>
    <x v="2"/>
    <x v="3"/>
    <n v="0"/>
    <n v="0"/>
    <m/>
    <n v="550505"/>
    <m/>
    <m/>
    <m/>
    <m/>
    <m/>
    <m/>
    <m/>
    <m/>
    <m/>
    <m/>
    <m/>
    <m/>
    <m/>
    <m/>
    <m/>
    <m/>
    <m/>
    <m/>
    <m/>
    <m/>
    <m/>
    <m/>
    <m/>
    <m/>
    <m/>
    <m/>
    <m/>
  </r>
  <r>
    <x v="1"/>
    <x v="0"/>
    <x v="3"/>
    <x v="3"/>
    <n v="0"/>
    <n v="0"/>
    <m/>
    <n v="287125"/>
    <m/>
    <m/>
    <m/>
    <m/>
    <m/>
    <m/>
    <m/>
    <m/>
    <m/>
    <m/>
    <m/>
    <m/>
    <m/>
    <m/>
    <m/>
    <m/>
    <m/>
    <m/>
    <m/>
    <m/>
    <m/>
    <m/>
    <m/>
    <m/>
    <m/>
    <m/>
    <m/>
  </r>
  <r>
    <x v="1"/>
    <x v="2"/>
    <x v="4"/>
    <x v="3"/>
    <n v="0"/>
    <n v="0"/>
    <m/>
    <n v="377444"/>
    <m/>
    <m/>
    <m/>
    <m/>
    <m/>
    <m/>
    <m/>
    <m/>
    <m/>
    <m/>
    <m/>
    <m/>
    <m/>
    <m/>
    <m/>
    <m/>
    <m/>
    <m/>
    <m/>
    <m/>
    <m/>
    <m/>
    <m/>
    <m/>
    <m/>
    <m/>
    <m/>
  </r>
  <r>
    <x v="1"/>
    <x v="0"/>
    <x v="5"/>
    <x v="3"/>
    <n v="0"/>
    <n v="0"/>
    <m/>
    <n v="292565"/>
    <m/>
    <m/>
    <m/>
    <m/>
    <m/>
    <m/>
    <m/>
    <m/>
    <m/>
    <m/>
    <m/>
    <m/>
    <m/>
    <m/>
    <m/>
    <m/>
    <m/>
    <m/>
    <m/>
    <m/>
    <m/>
    <m/>
    <m/>
    <m/>
    <m/>
    <m/>
    <m/>
  </r>
  <r>
    <x v="1"/>
    <x v="2"/>
    <x v="6"/>
    <x v="3"/>
    <n v="0"/>
    <n v="0"/>
    <m/>
    <m/>
    <m/>
    <m/>
    <m/>
    <m/>
    <m/>
    <m/>
    <m/>
    <m/>
    <m/>
    <m/>
    <m/>
    <m/>
    <m/>
    <m/>
    <m/>
    <m/>
    <m/>
    <m/>
    <m/>
    <m/>
    <m/>
    <m/>
    <m/>
    <m/>
    <m/>
    <m/>
    <m/>
  </r>
  <r>
    <x v="1"/>
    <x v="2"/>
    <x v="7"/>
    <x v="3"/>
    <n v="0"/>
    <n v="0"/>
    <m/>
    <m/>
    <m/>
    <m/>
    <m/>
    <m/>
    <m/>
    <m/>
    <m/>
    <m/>
    <m/>
    <m/>
    <m/>
    <m/>
    <m/>
    <m/>
    <m/>
    <m/>
    <m/>
    <m/>
    <m/>
    <m/>
    <m/>
    <m/>
    <m/>
    <m/>
    <m/>
    <m/>
    <m/>
  </r>
  <r>
    <x v="1"/>
    <x v="0"/>
    <x v="8"/>
    <x v="3"/>
    <n v="0"/>
    <n v="0"/>
    <m/>
    <n v="0"/>
    <m/>
    <m/>
    <m/>
    <m/>
    <m/>
    <m/>
    <m/>
    <m/>
    <m/>
    <m/>
    <m/>
    <m/>
    <m/>
    <m/>
    <m/>
    <m/>
    <m/>
    <m/>
    <m/>
    <m/>
    <m/>
    <m/>
    <m/>
    <m/>
    <m/>
    <m/>
    <m/>
  </r>
  <r>
    <x v="1"/>
    <x v="2"/>
    <x v="9"/>
    <x v="3"/>
    <n v="0"/>
    <n v="0"/>
    <m/>
    <n v="288211"/>
    <m/>
    <m/>
    <m/>
    <m/>
    <m/>
    <m/>
    <m/>
    <m/>
    <m/>
    <m/>
    <m/>
    <m/>
    <m/>
    <m/>
    <m/>
    <m/>
    <m/>
    <m/>
    <m/>
    <m/>
    <m/>
    <m/>
    <m/>
    <m/>
    <m/>
    <m/>
    <m/>
  </r>
  <r>
    <x v="1"/>
    <x v="2"/>
    <x v="10"/>
    <x v="3"/>
    <n v="0"/>
    <n v="0"/>
    <m/>
    <n v="287065"/>
    <m/>
    <m/>
    <m/>
    <m/>
    <m/>
    <m/>
    <m/>
    <m/>
    <m/>
    <m/>
    <m/>
    <m/>
    <m/>
    <m/>
    <m/>
    <m/>
    <m/>
    <m/>
    <m/>
    <m/>
    <m/>
    <m/>
    <m/>
    <m/>
    <m/>
    <m/>
    <m/>
  </r>
  <r>
    <x v="1"/>
    <x v="2"/>
    <x v="11"/>
    <x v="3"/>
    <n v="0"/>
    <n v="0"/>
    <m/>
    <n v="0"/>
    <m/>
    <m/>
    <m/>
    <m/>
    <m/>
    <m/>
    <m/>
    <m/>
    <m/>
    <m/>
    <m/>
    <m/>
    <m/>
    <m/>
    <m/>
    <m/>
    <m/>
    <m/>
    <m/>
    <m/>
    <m/>
    <m/>
    <m/>
    <m/>
    <m/>
    <m/>
    <m/>
  </r>
  <r>
    <x v="1"/>
    <x v="2"/>
    <x v="12"/>
    <x v="3"/>
    <n v="0"/>
    <n v="0"/>
    <m/>
    <n v="0"/>
    <m/>
    <m/>
    <m/>
    <m/>
    <m/>
    <m/>
    <m/>
    <m/>
    <m/>
    <m/>
    <m/>
    <m/>
    <m/>
    <m/>
    <m/>
    <m/>
    <m/>
    <m/>
    <m/>
    <m/>
    <m/>
    <m/>
    <m/>
    <m/>
    <m/>
    <m/>
    <m/>
  </r>
  <r>
    <x v="1"/>
    <x v="0"/>
    <x v="13"/>
    <x v="3"/>
    <n v="0"/>
    <n v="0"/>
    <m/>
    <n v="0"/>
    <m/>
    <m/>
    <m/>
    <m/>
    <m/>
    <m/>
    <m/>
    <m/>
    <m/>
    <m/>
    <m/>
    <m/>
    <m/>
    <m/>
    <m/>
    <m/>
    <m/>
    <m/>
    <m/>
    <m/>
    <m/>
    <m/>
    <m/>
    <m/>
    <m/>
    <m/>
    <m/>
  </r>
  <r>
    <x v="1"/>
    <x v="1"/>
    <x v="14"/>
    <x v="3"/>
    <n v="0"/>
    <n v="0"/>
    <m/>
    <n v="546095"/>
    <m/>
    <m/>
    <m/>
    <m/>
    <m/>
    <m/>
    <m/>
    <m/>
    <m/>
    <m/>
    <m/>
    <m/>
    <m/>
    <m/>
    <m/>
    <m/>
    <m/>
    <m/>
    <m/>
    <m/>
    <m/>
    <m/>
    <m/>
    <m/>
    <m/>
    <m/>
    <m/>
  </r>
  <r>
    <x v="1"/>
    <x v="0"/>
    <x v="15"/>
    <x v="3"/>
    <n v="0"/>
    <n v="0"/>
    <m/>
    <n v="0"/>
    <m/>
    <m/>
    <m/>
    <m/>
    <m/>
    <m/>
    <m/>
    <m/>
    <m/>
    <m/>
    <m/>
    <m/>
    <m/>
    <m/>
    <m/>
    <m/>
    <m/>
    <m/>
    <m/>
    <m/>
    <m/>
    <m/>
    <m/>
    <m/>
    <m/>
    <m/>
    <m/>
  </r>
  <r>
    <x v="1"/>
    <x v="2"/>
    <x v="16"/>
    <x v="3"/>
    <n v="0"/>
    <n v="0"/>
    <m/>
    <n v="0"/>
    <m/>
    <m/>
    <m/>
    <m/>
    <m/>
    <m/>
    <m/>
    <m/>
    <m/>
    <m/>
    <m/>
    <m/>
    <m/>
    <m/>
    <m/>
    <m/>
    <m/>
    <m/>
    <m/>
    <m/>
    <m/>
    <m/>
    <m/>
    <m/>
    <m/>
    <m/>
    <m/>
  </r>
  <r>
    <x v="1"/>
    <x v="0"/>
    <x v="17"/>
    <x v="3"/>
    <n v="0"/>
    <n v="0"/>
    <m/>
    <n v="0"/>
    <m/>
    <m/>
    <m/>
    <m/>
    <m/>
    <m/>
    <m/>
    <m/>
    <m/>
    <m/>
    <m/>
    <m/>
    <m/>
    <m/>
    <m/>
    <m/>
    <m/>
    <m/>
    <m/>
    <m/>
    <m/>
    <m/>
    <m/>
    <m/>
    <m/>
    <m/>
    <m/>
  </r>
  <r>
    <x v="1"/>
    <x v="1"/>
    <x v="18"/>
    <x v="3"/>
    <n v="0"/>
    <n v="0"/>
    <m/>
    <n v="0"/>
    <m/>
    <m/>
    <m/>
    <m/>
    <m/>
    <m/>
    <m/>
    <m/>
    <m/>
    <m/>
    <m/>
    <m/>
    <m/>
    <m/>
    <m/>
    <m/>
    <m/>
    <m/>
    <m/>
    <m/>
    <m/>
    <m/>
    <m/>
    <m/>
    <m/>
    <m/>
    <m/>
  </r>
  <r>
    <x v="1"/>
    <x v="2"/>
    <x v="19"/>
    <x v="3"/>
    <n v="0"/>
    <n v="0"/>
    <m/>
    <n v="0"/>
    <m/>
    <m/>
    <m/>
    <m/>
    <m/>
    <m/>
    <m/>
    <m/>
    <m/>
    <m/>
    <m/>
    <m/>
    <m/>
    <m/>
    <m/>
    <m/>
    <m/>
    <m/>
    <m/>
    <m/>
    <m/>
    <m/>
    <m/>
    <m/>
    <m/>
    <m/>
    <m/>
  </r>
  <r>
    <x v="1"/>
    <x v="0"/>
    <x v="20"/>
    <x v="3"/>
    <n v="0"/>
    <n v="0"/>
    <m/>
    <n v="0"/>
    <m/>
    <m/>
    <m/>
    <m/>
    <m/>
    <m/>
    <m/>
    <m/>
    <m/>
    <m/>
    <m/>
    <m/>
    <m/>
    <m/>
    <m/>
    <m/>
    <m/>
    <m/>
    <m/>
    <m/>
    <m/>
    <m/>
    <m/>
    <m/>
    <m/>
    <m/>
    <m/>
  </r>
  <r>
    <x v="1"/>
    <x v="2"/>
    <x v="21"/>
    <x v="3"/>
    <n v="0"/>
    <n v="0"/>
    <m/>
    <n v="0"/>
    <m/>
    <m/>
    <m/>
    <m/>
    <m/>
    <m/>
    <m/>
    <m/>
    <m/>
    <m/>
    <m/>
    <m/>
    <m/>
    <m/>
    <m/>
    <m/>
    <m/>
    <m/>
    <m/>
    <m/>
    <m/>
    <m/>
    <m/>
    <m/>
    <m/>
    <m/>
    <m/>
  </r>
  <r>
    <x v="1"/>
    <x v="2"/>
    <x v="22"/>
    <x v="3"/>
    <n v="0"/>
    <n v="0"/>
    <m/>
    <n v="0"/>
    <m/>
    <m/>
    <m/>
    <m/>
    <m/>
    <m/>
    <m/>
    <m/>
    <m/>
    <m/>
    <m/>
    <m/>
    <m/>
    <m/>
    <m/>
    <m/>
    <m/>
    <m/>
    <m/>
    <m/>
    <m/>
    <m/>
    <m/>
    <m/>
    <m/>
    <m/>
    <m/>
  </r>
  <r>
    <x v="1"/>
    <x v="1"/>
    <x v="23"/>
    <x v="3"/>
    <n v="0"/>
    <n v="0"/>
    <m/>
    <n v="429466"/>
    <m/>
    <m/>
    <m/>
    <m/>
    <m/>
    <m/>
    <m/>
    <m/>
    <m/>
    <m/>
    <m/>
    <m/>
    <m/>
    <m/>
    <m/>
    <m/>
    <m/>
    <m/>
    <m/>
    <m/>
    <m/>
    <m/>
    <m/>
    <m/>
    <m/>
    <m/>
    <m/>
  </r>
  <r>
    <x v="1"/>
    <x v="2"/>
    <x v="24"/>
    <x v="3"/>
    <n v="0"/>
    <n v="0"/>
    <m/>
    <n v="0"/>
    <m/>
    <m/>
    <m/>
    <m/>
    <m/>
    <m/>
    <m/>
    <m/>
    <m/>
    <m/>
    <m/>
    <m/>
    <m/>
    <m/>
    <m/>
    <m/>
    <m/>
    <m/>
    <m/>
    <m/>
    <m/>
    <m/>
    <m/>
    <m/>
    <m/>
    <m/>
    <m/>
  </r>
  <r>
    <x v="1"/>
    <x v="0"/>
    <x v="25"/>
    <x v="3"/>
    <n v="0"/>
    <n v="0"/>
    <m/>
    <n v="0"/>
    <m/>
    <m/>
    <m/>
    <m/>
    <m/>
    <m/>
    <m/>
    <m/>
    <m/>
    <m/>
    <m/>
    <m/>
    <m/>
    <m/>
    <m/>
    <m/>
    <m/>
    <m/>
    <m/>
    <m/>
    <m/>
    <m/>
    <m/>
    <m/>
    <m/>
    <m/>
    <m/>
  </r>
  <r>
    <x v="1"/>
    <x v="2"/>
    <x v="26"/>
    <x v="3"/>
    <n v="0"/>
    <n v="0"/>
    <m/>
    <n v="0"/>
    <m/>
    <m/>
    <m/>
    <m/>
    <m/>
    <m/>
    <m/>
    <m/>
    <m/>
    <m/>
    <m/>
    <m/>
    <m/>
    <m/>
    <m/>
    <m/>
    <m/>
    <m/>
    <m/>
    <m/>
    <m/>
    <m/>
    <m/>
    <m/>
    <m/>
    <m/>
    <m/>
  </r>
  <r>
    <x v="1"/>
    <x v="2"/>
    <x v="27"/>
    <x v="3"/>
    <n v="0"/>
    <n v="0"/>
    <m/>
    <n v="0"/>
    <m/>
    <m/>
    <m/>
    <m/>
    <m/>
    <m/>
    <m/>
    <m/>
    <m/>
    <m/>
    <m/>
    <m/>
    <m/>
    <m/>
    <m/>
    <m/>
    <m/>
    <m/>
    <m/>
    <m/>
    <m/>
    <m/>
    <m/>
    <m/>
    <m/>
    <m/>
    <m/>
  </r>
  <r>
    <x v="1"/>
    <x v="2"/>
    <x v="28"/>
    <x v="3"/>
    <n v="0"/>
    <n v="0"/>
    <m/>
    <n v="0"/>
    <m/>
    <m/>
    <m/>
    <m/>
    <m/>
    <m/>
    <m/>
    <m/>
    <m/>
    <m/>
    <m/>
    <m/>
    <m/>
    <m/>
    <m/>
    <m/>
    <m/>
    <m/>
    <m/>
    <m/>
    <m/>
    <m/>
    <m/>
    <m/>
    <m/>
    <m/>
    <m/>
  </r>
  <r>
    <x v="1"/>
    <x v="2"/>
    <x v="29"/>
    <x v="3"/>
    <n v="0"/>
    <n v="0"/>
    <m/>
    <n v="527005"/>
    <m/>
    <m/>
    <m/>
    <m/>
    <m/>
    <m/>
    <m/>
    <m/>
    <m/>
    <m/>
    <m/>
    <m/>
    <m/>
    <m/>
    <m/>
    <m/>
    <m/>
    <m/>
    <m/>
    <m/>
    <m/>
    <m/>
    <m/>
    <m/>
    <m/>
    <m/>
    <m/>
  </r>
  <r>
    <x v="1"/>
    <x v="2"/>
    <x v="30"/>
    <x v="3"/>
    <n v="0"/>
    <n v="0"/>
    <m/>
    <n v="0"/>
    <m/>
    <m/>
    <m/>
    <m/>
    <m/>
    <m/>
    <m/>
    <m/>
    <m/>
    <m/>
    <m/>
    <m/>
    <m/>
    <m/>
    <m/>
    <m/>
    <m/>
    <m/>
    <m/>
    <m/>
    <m/>
    <m/>
    <m/>
    <m/>
    <m/>
    <m/>
    <m/>
  </r>
  <r>
    <x v="1"/>
    <x v="2"/>
    <x v="31"/>
    <x v="3"/>
    <n v="0"/>
    <n v="0"/>
    <m/>
    <n v="0"/>
    <m/>
    <m/>
    <m/>
    <m/>
    <m/>
    <m/>
    <m/>
    <m/>
    <m/>
    <m/>
    <m/>
    <m/>
    <m/>
    <m/>
    <m/>
    <m/>
    <m/>
    <m/>
    <m/>
    <m/>
    <m/>
    <m/>
    <m/>
    <m/>
    <m/>
    <m/>
    <m/>
  </r>
  <r>
    <x v="1"/>
    <x v="2"/>
    <x v="32"/>
    <x v="3"/>
    <n v="0"/>
    <n v="0"/>
    <m/>
    <n v="0"/>
    <m/>
    <m/>
    <m/>
    <m/>
    <m/>
    <m/>
    <m/>
    <m/>
    <m/>
    <m/>
    <m/>
    <m/>
    <m/>
    <m/>
    <m/>
    <m/>
    <m/>
    <m/>
    <m/>
    <m/>
    <m/>
    <m/>
    <m/>
    <m/>
    <m/>
    <m/>
    <m/>
  </r>
  <r>
    <x v="2"/>
    <x v="0"/>
    <x v="0"/>
    <x v="0"/>
    <n v="0"/>
    <n v="0"/>
    <m/>
    <m/>
    <n v="818693947"/>
    <n v="0"/>
    <n v="152159305"/>
    <n v="12167340"/>
    <n v="52241146"/>
    <n v="34116"/>
    <n v="5190718"/>
    <n v="277966"/>
    <n v="1958311"/>
    <n v="261948"/>
    <m/>
    <m/>
    <m/>
    <m/>
    <m/>
    <m/>
    <m/>
    <m/>
    <m/>
    <m/>
    <m/>
    <m/>
    <m/>
    <n v="180323"/>
    <m/>
    <m/>
    <m/>
  </r>
  <r>
    <x v="2"/>
    <x v="0"/>
    <x v="1"/>
    <x v="0"/>
    <n v="0"/>
    <n v="0"/>
    <m/>
    <m/>
    <n v="557382089"/>
    <n v="3320485"/>
    <n v="124074797"/>
    <n v="6395801"/>
    <n v="5948036"/>
    <n v="34116"/>
    <n v="6342154"/>
    <n v="282598"/>
    <n v="1958311"/>
    <n v="261948"/>
    <m/>
    <m/>
    <m/>
    <m/>
    <m/>
    <m/>
    <m/>
    <m/>
    <m/>
    <m/>
    <m/>
    <m/>
    <m/>
    <n v="463039"/>
    <m/>
    <m/>
    <m/>
  </r>
  <r>
    <x v="2"/>
    <x v="1"/>
    <x v="2"/>
    <x v="0"/>
    <n v="0"/>
    <n v="0"/>
    <m/>
    <m/>
    <n v="1354889566"/>
    <n v="0"/>
    <n v="323958125"/>
    <n v="30651029"/>
    <n v="33711797"/>
    <n v="34674"/>
    <n v="5190718"/>
    <n v="247617"/>
    <n v="1958311"/>
    <n v="261948"/>
    <m/>
    <m/>
    <m/>
    <m/>
    <m/>
    <m/>
    <m/>
    <m/>
    <m/>
    <m/>
    <m/>
    <m/>
    <m/>
    <n v="180323"/>
    <m/>
    <m/>
    <m/>
  </r>
  <r>
    <x v="2"/>
    <x v="0"/>
    <x v="3"/>
    <x v="0"/>
    <n v="0"/>
    <n v="0"/>
    <m/>
    <m/>
    <n v="679135837"/>
    <n v="8781788"/>
    <n v="188254482"/>
    <n v="8007428"/>
    <n v="5729213"/>
    <n v="34116"/>
    <n v="5190718"/>
    <n v="338002"/>
    <n v="1958311"/>
    <n v="261948"/>
    <m/>
    <m/>
    <m/>
    <m/>
    <m/>
    <m/>
    <m/>
    <m/>
    <m/>
    <m/>
    <m/>
    <m/>
    <m/>
    <n v="854806"/>
    <m/>
    <m/>
    <m/>
  </r>
  <r>
    <x v="2"/>
    <x v="2"/>
    <x v="4"/>
    <x v="0"/>
    <n v="0"/>
    <n v="0"/>
    <m/>
    <m/>
    <n v="638234403"/>
    <n v="0"/>
    <n v="67682851"/>
    <n v="10493996"/>
    <n v="34097194"/>
    <n v="34116"/>
    <n v="5190718"/>
    <n v="247617"/>
    <n v="1958311"/>
    <n v="261948"/>
    <m/>
    <m/>
    <m/>
    <m/>
    <m/>
    <m/>
    <m/>
    <m/>
    <m/>
    <m/>
    <m/>
    <m/>
    <m/>
    <n v="180323"/>
    <m/>
    <m/>
    <m/>
  </r>
  <r>
    <x v="2"/>
    <x v="0"/>
    <x v="5"/>
    <x v="0"/>
    <n v="0"/>
    <n v="0"/>
    <m/>
    <m/>
    <n v="1081981083"/>
    <n v="0"/>
    <n v="216141671"/>
    <n v="12010694"/>
    <n v="143848664"/>
    <n v="1091199"/>
    <n v="5190718"/>
    <n v="264802"/>
    <n v="1958311"/>
    <n v="261948"/>
    <m/>
    <m/>
    <m/>
    <m/>
    <m/>
    <m/>
    <m/>
    <m/>
    <m/>
    <m/>
    <m/>
    <m/>
    <m/>
    <n v="180323"/>
    <m/>
    <m/>
    <m/>
  </r>
  <r>
    <x v="2"/>
    <x v="2"/>
    <x v="6"/>
    <x v="0"/>
    <n v="0"/>
    <n v="0"/>
    <m/>
    <m/>
    <n v="743340668"/>
    <n v="0"/>
    <n v="285342307"/>
    <n v="7506386"/>
    <n v="23437457"/>
    <n v="34116"/>
    <n v="10789447"/>
    <n v="612743"/>
    <n v="1958311"/>
    <n v="8382370"/>
    <m/>
    <m/>
    <m/>
    <m/>
    <m/>
    <m/>
    <m/>
    <m/>
    <m/>
    <m/>
    <m/>
    <m/>
    <m/>
    <n v="183602"/>
    <m/>
    <m/>
    <m/>
  </r>
  <r>
    <x v="2"/>
    <x v="2"/>
    <x v="7"/>
    <x v="0"/>
    <n v="0"/>
    <n v="0"/>
    <m/>
    <m/>
    <n v="412621552"/>
    <n v="2183191"/>
    <n v="169756703"/>
    <n v="4639372"/>
    <n v="4414827"/>
    <n v="34116"/>
    <n v="5190718"/>
    <n v="247617"/>
    <n v="1958311"/>
    <n v="261948"/>
    <m/>
    <m/>
    <m/>
    <m/>
    <m/>
    <m/>
    <m/>
    <m/>
    <m/>
    <m/>
    <m/>
    <m/>
    <m/>
    <n v="180323"/>
    <m/>
    <m/>
    <m/>
  </r>
  <r>
    <x v="2"/>
    <x v="0"/>
    <x v="8"/>
    <x v="0"/>
    <n v="0"/>
    <n v="0"/>
    <m/>
    <m/>
    <n v="1120786035"/>
    <n v="0"/>
    <n v="306916025"/>
    <n v="11202734"/>
    <n v="40534939"/>
    <n v="34116"/>
    <n v="5190718"/>
    <n v="775425"/>
    <n v="1958311"/>
    <n v="261948"/>
    <m/>
    <m/>
    <m/>
    <m/>
    <m/>
    <m/>
    <m/>
    <m/>
    <m/>
    <m/>
    <m/>
    <m/>
    <m/>
    <n v="787190"/>
    <m/>
    <m/>
    <m/>
  </r>
  <r>
    <x v="2"/>
    <x v="2"/>
    <x v="9"/>
    <x v="0"/>
    <n v="0"/>
    <n v="0"/>
    <m/>
    <m/>
    <n v="595549093"/>
    <n v="11384193"/>
    <n v="160406281"/>
    <n v="10341730"/>
    <n v="53280593"/>
    <n v="34116"/>
    <n v="171860495"/>
    <n v="363639"/>
    <n v="1958311"/>
    <n v="261948"/>
    <m/>
    <m/>
    <m/>
    <m/>
    <m/>
    <m/>
    <m/>
    <m/>
    <m/>
    <m/>
    <m/>
    <m/>
    <m/>
    <n v="180323"/>
    <m/>
    <m/>
    <m/>
  </r>
  <r>
    <x v="2"/>
    <x v="2"/>
    <x v="10"/>
    <x v="0"/>
    <n v="0"/>
    <n v="0"/>
    <m/>
    <m/>
    <n v="603228847"/>
    <n v="3027708"/>
    <n v="134295609"/>
    <n v="6538348"/>
    <n v="8707829"/>
    <n v="34116"/>
    <n v="6036348"/>
    <n v="247617"/>
    <n v="1958311"/>
    <n v="261948"/>
    <m/>
    <m/>
    <m/>
    <m/>
    <m/>
    <m/>
    <m/>
    <m/>
    <m/>
    <m/>
    <m/>
    <m/>
    <m/>
    <n v="180323"/>
    <m/>
    <m/>
    <m/>
  </r>
  <r>
    <x v="2"/>
    <x v="2"/>
    <x v="11"/>
    <x v="0"/>
    <n v="0"/>
    <n v="0"/>
    <m/>
    <m/>
    <n v="597808962"/>
    <n v="0"/>
    <n v="188374828"/>
    <n v="8403969"/>
    <n v="37338588"/>
    <n v="34116"/>
    <n v="5641720"/>
    <n v="651687"/>
    <n v="1958311"/>
    <n v="261948"/>
    <m/>
    <m/>
    <m/>
    <m/>
    <m/>
    <m/>
    <m/>
    <m/>
    <m/>
    <m/>
    <m/>
    <m/>
    <m/>
    <n v="1215306"/>
    <m/>
    <m/>
    <m/>
  </r>
  <r>
    <x v="2"/>
    <x v="2"/>
    <x v="12"/>
    <x v="0"/>
    <n v="0"/>
    <n v="0"/>
    <m/>
    <m/>
    <n v="510871853"/>
    <n v="6204938"/>
    <n v="168602730"/>
    <n v="8818895"/>
    <n v="5028335"/>
    <n v="34116"/>
    <n v="5190718"/>
    <n v="484951"/>
    <n v="1958311"/>
    <n v="261948"/>
    <m/>
    <m/>
    <m/>
    <m/>
    <m/>
    <m/>
    <m/>
    <m/>
    <m/>
    <m/>
    <m/>
    <m/>
    <m/>
    <n v="180323"/>
    <m/>
    <m/>
    <m/>
  </r>
  <r>
    <x v="2"/>
    <x v="0"/>
    <x v="13"/>
    <x v="0"/>
    <n v="0"/>
    <n v="0"/>
    <m/>
    <m/>
    <n v="532627031"/>
    <n v="9792420"/>
    <n v="0"/>
    <n v="8646874"/>
    <n v="7929482"/>
    <n v="34116"/>
    <n v="5190718"/>
    <n v="247617"/>
    <n v="1958311"/>
    <n v="261948"/>
    <m/>
    <m/>
    <m/>
    <m/>
    <m/>
    <m/>
    <m/>
    <m/>
    <m/>
    <m/>
    <m/>
    <m/>
    <m/>
    <n v="180323"/>
    <m/>
    <m/>
    <m/>
  </r>
  <r>
    <x v="2"/>
    <x v="1"/>
    <x v="14"/>
    <x v="0"/>
    <n v="0"/>
    <n v="0"/>
    <m/>
    <m/>
    <n v="1526073171"/>
    <n v="0"/>
    <n v="0"/>
    <n v="183766815"/>
    <n v="8400035"/>
    <n v="34116"/>
    <n v="5190718"/>
    <n v="262796"/>
    <n v="1958311"/>
    <n v="261948"/>
    <m/>
    <m/>
    <m/>
    <m/>
    <m/>
    <m/>
    <m/>
    <m/>
    <m/>
    <m/>
    <m/>
    <m/>
    <m/>
    <n v="180769"/>
    <m/>
    <m/>
    <m/>
  </r>
  <r>
    <x v="2"/>
    <x v="0"/>
    <x v="15"/>
    <x v="0"/>
    <n v="0"/>
    <n v="0"/>
    <m/>
    <m/>
    <n v="556772164"/>
    <n v="0"/>
    <n v="0"/>
    <n v="14584984"/>
    <n v="4466991"/>
    <n v="34116"/>
    <n v="5190718"/>
    <n v="262796"/>
    <n v="1958311"/>
    <n v="261948"/>
    <m/>
    <m/>
    <m/>
    <m/>
    <m/>
    <m/>
    <m/>
    <m/>
    <m/>
    <m/>
    <m/>
    <m/>
    <m/>
    <n v="4687775"/>
    <m/>
    <m/>
    <m/>
  </r>
  <r>
    <x v="2"/>
    <x v="2"/>
    <x v="16"/>
    <x v="0"/>
    <n v="0"/>
    <n v="0"/>
    <m/>
    <m/>
    <n v="384535437"/>
    <n v="6382446"/>
    <n v="0"/>
    <n v="7451245"/>
    <n v="4342783"/>
    <n v="34116"/>
    <n v="5190718"/>
    <n v="247617"/>
    <n v="1958311"/>
    <n v="261948"/>
    <m/>
    <m/>
    <m/>
    <m/>
    <m/>
    <m/>
    <m/>
    <m/>
    <m/>
    <m/>
    <m/>
    <m/>
    <m/>
    <n v="180323"/>
    <m/>
    <m/>
    <m/>
  </r>
  <r>
    <x v="2"/>
    <x v="0"/>
    <x v="17"/>
    <x v="0"/>
    <n v="0"/>
    <n v="0"/>
    <m/>
    <m/>
    <n v="403249168"/>
    <n v="2014604"/>
    <n v="0"/>
    <n v="6254433"/>
    <n v="4434616"/>
    <n v="34116"/>
    <n v="5190718"/>
    <n v="247617"/>
    <n v="1958311"/>
    <n v="261948"/>
    <m/>
    <m/>
    <m/>
    <m/>
    <m/>
    <m/>
    <m/>
    <m/>
    <m/>
    <m/>
    <m/>
    <m/>
    <m/>
    <n v="180323"/>
    <m/>
    <m/>
    <m/>
  </r>
  <r>
    <x v="2"/>
    <x v="1"/>
    <x v="18"/>
    <x v="0"/>
    <n v="0"/>
    <n v="0"/>
    <m/>
    <m/>
    <n v="386845565"/>
    <n v="9617444"/>
    <n v="0"/>
    <n v="7370751"/>
    <n v="4371068"/>
    <n v="34116"/>
    <n v="5190718"/>
    <n v="247617"/>
    <n v="1958311"/>
    <n v="261948"/>
    <m/>
    <m/>
    <m/>
    <m/>
    <m/>
    <m/>
    <m/>
    <m/>
    <m/>
    <m/>
    <m/>
    <m/>
    <m/>
    <n v="180323"/>
    <m/>
    <m/>
    <m/>
  </r>
  <r>
    <x v="2"/>
    <x v="2"/>
    <x v="19"/>
    <x v="0"/>
    <n v="0"/>
    <n v="0"/>
    <m/>
    <m/>
    <n v="468092452"/>
    <n v="5622733"/>
    <n v="30782227"/>
    <n v="9393782"/>
    <n v="4769284"/>
    <n v="34116"/>
    <n v="5190718"/>
    <n v="247617"/>
    <n v="1958311"/>
    <n v="261948"/>
    <m/>
    <m/>
    <m/>
    <m/>
    <m/>
    <m/>
    <m/>
    <m/>
    <m/>
    <m/>
    <m/>
    <m/>
    <m/>
    <n v="180323"/>
    <m/>
    <m/>
    <m/>
  </r>
  <r>
    <x v="2"/>
    <x v="0"/>
    <x v="20"/>
    <x v="0"/>
    <n v="0"/>
    <n v="0"/>
    <m/>
    <m/>
    <n v="318945304"/>
    <n v="5873938"/>
    <n v="39218593"/>
    <n v="4781108"/>
    <n v="4862576"/>
    <n v="34116"/>
    <n v="5349535"/>
    <n v="261849"/>
    <n v="1958311"/>
    <n v="261948"/>
    <m/>
    <m/>
    <m/>
    <m/>
    <m/>
    <m/>
    <m/>
    <m/>
    <m/>
    <m/>
    <m/>
    <m/>
    <m/>
    <n v="185058"/>
    <m/>
    <m/>
    <m/>
  </r>
  <r>
    <x v="2"/>
    <x v="2"/>
    <x v="21"/>
    <x v="0"/>
    <n v="0"/>
    <n v="0"/>
    <m/>
    <m/>
    <n v="617556640"/>
    <n v="0"/>
    <n v="375606997"/>
    <n v="5057309"/>
    <n v="6555572"/>
    <n v="34116"/>
    <n v="5190718"/>
    <n v="2116718"/>
    <n v="1958311"/>
    <n v="261948"/>
    <m/>
    <m/>
    <m/>
    <m/>
    <m/>
    <m/>
    <m/>
    <m/>
    <m/>
    <m/>
    <m/>
    <m/>
    <m/>
    <n v="180323"/>
    <m/>
    <m/>
    <m/>
  </r>
  <r>
    <x v="2"/>
    <x v="2"/>
    <x v="22"/>
    <x v="0"/>
    <n v="0"/>
    <n v="0"/>
    <m/>
    <m/>
    <n v="481987960"/>
    <n v="5602862"/>
    <n v="117775396"/>
    <n v="5403247"/>
    <n v="5239841"/>
    <n v="34116"/>
    <n v="5190718"/>
    <n v="423456"/>
    <n v="1958311"/>
    <n v="261948"/>
    <m/>
    <m/>
    <m/>
    <m/>
    <m/>
    <m/>
    <m/>
    <m/>
    <m/>
    <m/>
    <m/>
    <m/>
    <m/>
    <n v="539482"/>
    <m/>
    <m/>
    <m/>
  </r>
  <r>
    <x v="2"/>
    <x v="1"/>
    <x v="23"/>
    <x v="0"/>
    <n v="0"/>
    <n v="0"/>
    <m/>
    <m/>
    <n v="718135179"/>
    <n v="3216939"/>
    <n v="187543652"/>
    <n v="8908702"/>
    <n v="33411380"/>
    <n v="34116"/>
    <n v="5190718"/>
    <n v="247617"/>
    <n v="1958311"/>
    <n v="261948"/>
    <m/>
    <m/>
    <m/>
    <m/>
    <m/>
    <m/>
    <m/>
    <m/>
    <m/>
    <m/>
    <m/>
    <m/>
    <m/>
    <n v="180323"/>
    <m/>
    <m/>
    <m/>
  </r>
  <r>
    <x v="2"/>
    <x v="2"/>
    <x v="24"/>
    <x v="0"/>
    <n v="0"/>
    <n v="0"/>
    <m/>
    <m/>
    <n v="414328359"/>
    <n v="5352107"/>
    <n v="97022574"/>
    <n v="5405461"/>
    <n v="5309424"/>
    <n v="34116"/>
    <n v="5190718"/>
    <n v="417535"/>
    <n v="1958311"/>
    <n v="261948"/>
    <m/>
    <m/>
    <m/>
    <m/>
    <m/>
    <m/>
    <m/>
    <m/>
    <m/>
    <m/>
    <m/>
    <m/>
    <m/>
    <n v="180323"/>
    <m/>
    <m/>
    <m/>
  </r>
  <r>
    <x v="2"/>
    <x v="0"/>
    <x v="25"/>
    <x v="0"/>
    <n v="0"/>
    <n v="0"/>
    <m/>
    <m/>
    <n v="555512477"/>
    <n v="12773325"/>
    <n v="117193572"/>
    <n v="12325373"/>
    <n v="13199272"/>
    <n v="34116"/>
    <n v="5190718"/>
    <n v="247617"/>
    <n v="1958311"/>
    <n v="261948"/>
    <m/>
    <m/>
    <m/>
    <m/>
    <m/>
    <m/>
    <m/>
    <m/>
    <m/>
    <m/>
    <m/>
    <m/>
    <m/>
    <n v="180323"/>
    <m/>
    <m/>
    <m/>
  </r>
  <r>
    <x v="2"/>
    <x v="2"/>
    <x v="26"/>
    <x v="0"/>
    <n v="0"/>
    <n v="0"/>
    <m/>
    <m/>
    <n v="490835624"/>
    <n v="3595403"/>
    <n v="219302748"/>
    <n v="5851588"/>
    <n v="20745246"/>
    <n v="34116"/>
    <n v="5191906"/>
    <n v="1576385"/>
    <n v="1958311"/>
    <n v="261948"/>
    <m/>
    <m/>
    <m/>
    <m/>
    <m/>
    <m/>
    <m/>
    <m/>
    <m/>
    <m/>
    <m/>
    <m/>
    <m/>
    <n v="219663"/>
    <m/>
    <m/>
    <m/>
  </r>
  <r>
    <x v="2"/>
    <x v="2"/>
    <x v="27"/>
    <x v="0"/>
    <n v="0"/>
    <n v="0"/>
    <m/>
    <m/>
    <n v="513951816"/>
    <n v="5450202"/>
    <n v="280002008"/>
    <n v="5290159"/>
    <n v="19455278"/>
    <n v="34116"/>
    <n v="5190718"/>
    <n v="845733"/>
    <n v="1958311"/>
    <n v="261948"/>
    <m/>
    <m/>
    <m/>
    <m/>
    <m/>
    <m/>
    <m/>
    <m/>
    <m/>
    <m/>
    <m/>
    <m/>
    <m/>
    <n v="180323"/>
    <m/>
    <m/>
    <m/>
  </r>
  <r>
    <x v="2"/>
    <x v="2"/>
    <x v="28"/>
    <x v="0"/>
    <n v="0"/>
    <n v="0"/>
    <m/>
    <m/>
    <n v="472807253"/>
    <n v="0"/>
    <n v="56978087"/>
    <n v="7255282"/>
    <n v="55124474"/>
    <n v="34116"/>
    <n v="5190718"/>
    <n v="2049048"/>
    <n v="1958311"/>
    <n v="261948"/>
    <m/>
    <m/>
    <m/>
    <m/>
    <m/>
    <m/>
    <m/>
    <m/>
    <m/>
    <m/>
    <m/>
    <m/>
    <m/>
    <n v="180323"/>
    <m/>
    <m/>
    <m/>
  </r>
  <r>
    <x v="2"/>
    <x v="2"/>
    <x v="29"/>
    <x v="0"/>
    <n v="0"/>
    <n v="0"/>
    <m/>
    <m/>
    <n v="552684492"/>
    <n v="0"/>
    <n v="77280314"/>
    <n v="6421605"/>
    <n v="28685468"/>
    <n v="34116"/>
    <n v="5326337"/>
    <n v="344523"/>
    <n v="1958311"/>
    <n v="261948"/>
    <m/>
    <m/>
    <m/>
    <m/>
    <m/>
    <m/>
    <m/>
    <m/>
    <m/>
    <m/>
    <m/>
    <m/>
    <m/>
    <n v="180323"/>
    <m/>
    <m/>
    <m/>
  </r>
  <r>
    <x v="2"/>
    <x v="2"/>
    <x v="30"/>
    <x v="0"/>
    <n v="0"/>
    <n v="0"/>
    <m/>
    <m/>
    <n v="389171996"/>
    <n v="2068284"/>
    <n v="122826989"/>
    <n v="4957988"/>
    <n v="4563132"/>
    <n v="34116"/>
    <n v="5190718"/>
    <n v="247617"/>
    <n v="1958311"/>
    <n v="261948"/>
    <m/>
    <m/>
    <m/>
    <m/>
    <m/>
    <m/>
    <m/>
    <m/>
    <m/>
    <m/>
    <m/>
    <m/>
    <m/>
    <n v="180323"/>
    <m/>
    <m/>
    <m/>
  </r>
  <r>
    <x v="2"/>
    <x v="2"/>
    <x v="31"/>
    <x v="0"/>
    <n v="0"/>
    <n v="0"/>
    <m/>
    <m/>
    <n v="330192600"/>
    <n v="1261042"/>
    <n v="108609469"/>
    <n v="4696053"/>
    <n v="4567249"/>
    <n v="34116"/>
    <n v="5190718"/>
    <n v="247617"/>
    <n v="1958311"/>
    <n v="261948"/>
    <m/>
    <m/>
    <m/>
    <m/>
    <m/>
    <m/>
    <m/>
    <m/>
    <m/>
    <m/>
    <m/>
    <m/>
    <m/>
    <n v="180323"/>
    <m/>
    <m/>
    <m/>
  </r>
  <r>
    <x v="2"/>
    <x v="2"/>
    <x v="32"/>
    <x v="0"/>
    <n v="0"/>
    <n v="0"/>
    <m/>
    <m/>
    <n v="399419428"/>
    <n v="2146982"/>
    <n v="80675367"/>
    <n v="7015365"/>
    <n v="4487278"/>
    <n v="34116"/>
    <n v="5190718"/>
    <n v="247617"/>
    <n v="1958311"/>
    <n v="261948"/>
    <m/>
    <m/>
    <m/>
    <m/>
    <m/>
    <m/>
    <m/>
    <m/>
    <m/>
    <m/>
    <m/>
    <m/>
    <m/>
    <n v="180323"/>
    <m/>
    <m/>
    <m/>
  </r>
  <r>
    <x v="2"/>
    <x v="0"/>
    <x v="0"/>
    <x v="1"/>
    <n v="30787054"/>
    <n v="0"/>
    <m/>
    <n v="215605184"/>
    <m/>
    <m/>
    <m/>
    <m/>
    <m/>
    <m/>
    <m/>
    <m/>
    <m/>
    <m/>
    <m/>
    <m/>
    <m/>
    <m/>
    <m/>
    <m/>
    <m/>
    <m/>
    <m/>
    <m/>
    <m/>
    <m/>
    <m/>
    <m/>
    <m/>
    <m/>
    <m/>
  </r>
  <r>
    <x v="2"/>
    <x v="0"/>
    <x v="1"/>
    <x v="1"/>
    <n v="25435889"/>
    <n v="0"/>
    <m/>
    <n v="139722274"/>
    <m/>
    <m/>
    <m/>
    <m/>
    <m/>
    <m/>
    <m/>
    <m/>
    <m/>
    <m/>
    <m/>
    <m/>
    <m/>
    <m/>
    <m/>
    <m/>
    <m/>
    <m/>
    <m/>
    <m/>
    <m/>
    <m/>
    <m/>
    <m/>
    <m/>
    <m/>
    <m/>
  </r>
  <r>
    <x v="2"/>
    <x v="1"/>
    <x v="2"/>
    <x v="1"/>
    <n v="21743293"/>
    <n v="0"/>
    <m/>
    <n v="551606374"/>
    <m/>
    <m/>
    <m/>
    <m/>
    <m/>
    <m/>
    <m/>
    <m/>
    <m/>
    <m/>
    <m/>
    <m/>
    <m/>
    <m/>
    <m/>
    <m/>
    <m/>
    <m/>
    <m/>
    <m/>
    <m/>
    <m/>
    <m/>
    <m/>
    <m/>
    <m/>
    <m/>
  </r>
  <r>
    <x v="2"/>
    <x v="0"/>
    <x v="3"/>
    <x v="1"/>
    <n v="10887928"/>
    <n v="0"/>
    <m/>
    <n v="149731521"/>
    <m/>
    <m/>
    <m/>
    <m/>
    <m/>
    <m/>
    <m/>
    <m/>
    <m/>
    <m/>
    <m/>
    <m/>
    <m/>
    <m/>
    <m/>
    <m/>
    <m/>
    <m/>
    <m/>
    <m/>
    <m/>
    <m/>
    <m/>
    <m/>
    <m/>
    <m/>
    <m/>
  </r>
  <r>
    <x v="2"/>
    <x v="2"/>
    <x v="4"/>
    <x v="1"/>
    <n v="21884999"/>
    <n v="0"/>
    <m/>
    <n v="153373514"/>
    <m/>
    <m/>
    <m/>
    <m/>
    <m/>
    <m/>
    <m/>
    <m/>
    <m/>
    <m/>
    <m/>
    <m/>
    <m/>
    <m/>
    <m/>
    <m/>
    <m/>
    <m/>
    <m/>
    <m/>
    <m/>
    <m/>
    <m/>
    <m/>
    <m/>
    <m/>
    <m/>
  </r>
  <r>
    <x v="2"/>
    <x v="0"/>
    <x v="5"/>
    <x v="1"/>
    <n v="13253486"/>
    <n v="0"/>
    <m/>
    <n v="361554037"/>
    <m/>
    <m/>
    <m/>
    <m/>
    <m/>
    <m/>
    <m/>
    <m/>
    <m/>
    <m/>
    <m/>
    <m/>
    <m/>
    <m/>
    <m/>
    <m/>
    <m/>
    <m/>
    <m/>
    <m/>
    <m/>
    <m/>
    <m/>
    <m/>
    <m/>
    <m/>
    <m/>
  </r>
  <r>
    <x v="2"/>
    <x v="2"/>
    <x v="6"/>
    <x v="1"/>
    <n v="28157342"/>
    <n v="0"/>
    <m/>
    <n v="228092706"/>
    <m/>
    <m/>
    <m/>
    <m/>
    <m/>
    <m/>
    <m/>
    <m/>
    <m/>
    <m/>
    <m/>
    <m/>
    <m/>
    <m/>
    <m/>
    <m/>
    <m/>
    <m/>
    <m/>
    <m/>
    <m/>
    <m/>
    <m/>
    <m/>
    <m/>
    <m/>
    <m/>
  </r>
  <r>
    <x v="2"/>
    <x v="2"/>
    <x v="7"/>
    <x v="1"/>
    <n v="17771168"/>
    <n v="0"/>
    <m/>
    <n v="81244994"/>
    <m/>
    <m/>
    <m/>
    <m/>
    <m/>
    <m/>
    <m/>
    <m/>
    <m/>
    <m/>
    <m/>
    <m/>
    <m/>
    <m/>
    <m/>
    <m/>
    <m/>
    <m/>
    <m/>
    <m/>
    <m/>
    <m/>
    <m/>
    <m/>
    <m/>
    <m/>
    <m/>
  </r>
  <r>
    <x v="2"/>
    <x v="0"/>
    <x v="8"/>
    <x v="1"/>
    <n v="67169073"/>
    <n v="0"/>
    <m/>
    <n v="322540894"/>
    <m/>
    <m/>
    <m/>
    <m/>
    <m/>
    <m/>
    <m/>
    <m/>
    <m/>
    <m/>
    <m/>
    <m/>
    <m/>
    <m/>
    <m/>
    <m/>
    <m/>
    <m/>
    <m/>
    <m/>
    <m/>
    <m/>
    <m/>
    <m/>
    <m/>
    <m/>
    <m/>
  </r>
  <r>
    <x v="2"/>
    <x v="2"/>
    <x v="9"/>
    <x v="1"/>
    <n v="9834588"/>
    <n v="0"/>
    <m/>
    <n v="131946184"/>
    <m/>
    <m/>
    <m/>
    <m/>
    <m/>
    <m/>
    <m/>
    <m/>
    <m/>
    <m/>
    <m/>
    <m/>
    <m/>
    <m/>
    <m/>
    <m/>
    <m/>
    <m/>
    <m/>
    <m/>
    <m/>
    <m/>
    <m/>
    <m/>
    <m/>
    <m/>
    <m/>
  </r>
  <r>
    <x v="2"/>
    <x v="2"/>
    <x v="10"/>
    <x v="1"/>
    <n v="28335143"/>
    <n v="0"/>
    <m/>
    <n v="130104165"/>
    <m/>
    <m/>
    <m/>
    <m/>
    <m/>
    <m/>
    <m/>
    <m/>
    <m/>
    <m/>
    <m/>
    <m/>
    <m/>
    <m/>
    <m/>
    <m/>
    <m/>
    <m/>
    <m/>
    <m/>
    <m/>
    <m/>
    <m/>
    <m/>
    <m/>
    <m/>
    <m/>
  </r>
  <r>
    <x v="2"/>
    <x v="2"/>
    <x v="11"/>
    <x v="1"/>
    <n v="18159602"/>
    <n v="0"/>
    <m/>
    <n v="161847486"/>
    <m/>
    <m/>
    <m/>
    <m/>
    <m/>
    <m/>
    <m/>
    <m/>
    <m/>
    <m/>
    <m/>
    <m/>
    <m/>
    <m/>
    <m/>
    <m/>
    <m/>
    <m/>
    <m/>
    <m/>
    <m/>
    <m/>
    <m/>
    <m/>
    <m/>
    <m/>
    <m/>
  </r>
  <r>
    <x v="2"/>
    <x v="2"/>
    <x v="12"/>
    <x v="1"/>
    <n v="6046518"/>
    <n v="0"/>
    <m/>
    <n v="111622683"/>
    <m/>
    <m/>
    <m/>
    <m/>
    <m/>
    <m/>
    <m/>
    <m/>
    <m/>
    <m/>
    <m/>
    <m/>
    <m/>
    <m/>
    <m/>
    <m/>
    <m/>
    <m/>
    <m/>
    <m/>
    <m/>
    <m/>
    <m/>
    <m/>
    <m/>
    <m/>
    <m/>
  </r>
  <r>
    <x v="2"/>
    <x v="0"/>
    <x v="13"/>
    <x v="1"/>
    <n v="32836098"/>
    <n v="0"/>
    <m/>
    <n v="112080836"/>
    <m/>
    <m/>
    <m/>
    <m/>
    <m/>
    <m/>
    <m/>
    <m/>
    <m/>
    <m/>
    <m/>
    <m/>
    <m/>
    <m/>
    <m/>
    <m/>
    <m/>
    <m/>
    <m/>
    <m/>
    <m/>
    <m/>
    <m/>
    <m/>
    <m/>
    <m/>
    <m/>
  </r>
  <r>
    <x v="2"/>
    <x v="1"/>
    <x v="14"/>
    <x v="1"/>
    <n v="6650953"/>
    <n v="0"/>
    <m/>
    <n v="537131043"/>
    <m/>
    <m/>
    <m/>
    <m/>
    <m/>
    <m/>
    <m/>
    <m/>
    <m/>
    <m/>
    <m/>
    <m/>
    <m/>
    <m/>
    <m/>
    <m/>
    <m/>
    <m/>
    <m/>
    <m/>
    <m/>
    <m/>
    <m/>
    <m/>
    <m/>
    <m/>
    <m/>
  </r>
  <r>
    <x v="2"/>
    <x v="0"/>
    <x v="15"/>
    <x v="1"/>
    <n v="4897301"/>
    <n v="0"/>
    <m/>
    <n v="101462048"/>
    <m/>
    <m/>
    <m/>
    <m/>
    <m/>
    <m/>
    <m/>
    <m/>
    <m/>
    <m/>
    <m/>
    <m/>
    <m/>
    <m/>
    <m/>
    <m/>
    <m/>
    <m/>
    <m/>
    <m/>
    <m/>
    <m/>
    <m/>
    <m/>
    <m/>
    <m/>
    <m/>
  </r>
  <r>
    <x v="2"/>
    <x v="2"/>
    <x v="16"/>
    <x v="1"/>
    <n v="3060514"/>
    <n v="0"/>
    <m/>
    <n v="36560142"/>
    <m/>
    <m/>
    <m/>
    <m/>
    <m/>
    <m/>
    <m/>
    <m/>
    <m/>
    <m/>
    <m/>
    <m/>
    <m/>
    <m/>
    <m/>
    <m/>
    <m/>
    <m/>
    <m/>
    <m/>
    <m/>
    <m/>
    <m/>
    <m/>
    <m/>
    <m/>
    <m/>
  </r>
  <r>
    <x v="2"/>
    <x v="0"/>
    <x v="17"/>
    <x v="1"/>
    <n v="11148659"/>
    <n v="0"/>
    <m/>
    <n v="54666750"/>
    <m/>
    <m/>
    <m/>
    <m/>
    <m/>
    <m/>
    <m/>
    <m/>
    <m/>
    <m/>
    <m/>
    <m/>
    <m/>
    <m/>
    <m/>
    <m/>
    <m/>
    <m/>
    <m/>
    <m/>
    <m/>
    <m/>
    <m/>
    <m/>
    <m/>
    <m/>
    <m/>
  </r>
  <r>
    <x v="2"/>
    <x v="1"/>
    <x v="18"/>
    <x v="1"/>
    <n v="9045421"/>
    <n v="0"/>
    <m/>
    <n v="63962266"/>
    <m/>
    <m/>
    <m/>
    <m/>
    <m/>
    <m/>
    <m/>
    <m/>
    <m/>
    <m/>
    <m/>
    <m/>
    <m/>
    <m/>
    <m/>
    <m/>
    <m/>
    <m/>
    <m/>
    <m/>
    <m/>
    <m/>
    <m/>
    <m/>
    <m/>
    <m/>
    <m/>
  </r>
  <r>
    <x v="2"/>
    <x v="2"/>
    <x v="19"/>
    <x v="1"/>
    <n v="9915453"/>
    <n v="0"/>
    <m/>
    <n v="89535921"/>
    <m/>
    <m/>
    <m/>
    <m/>
    <m/>
    <m/>
    <m/>
    <m/>
    <m/>
    <m/>
    <m/>
    <m/>
    <m/>
    <m/>
    <m/>
    <m/>
    <m/>
    <m/>
    <m/>
    <m/>
    <m/>
    <m/>
    <m/>
    <m/>
    <m/>
    <m/>
    <m/>
  </r>
  <r>
    <x v="2"/>
    <x v="0"/>
    <x v="20"/>
    <x v="1"/>
    <n v="16621437"/>
    <n v="0"/>
    <m/>
    <n v="27275393"/>
    <m/>
    <m/>
    <m/>
    <m/>
    <m/>
    <m/>
    <m/>
    <m/>
    <m/>
    <m/>
    <m/>
    <m/>
    <m/>
    <m/>
    <m/>
    <m/>
    <m/>
    <m/>
    <m/>
    <m/>
    <m/>
    <m/>
    <m/>
    <m/>
    <m/>
    <m/>
    <m/>
  </r>
  <r>
    <x v="2"/>
    <x v="2"/>
    <x v="21"/>
    <x v="1"/>
    <n v="67253913"/>
    <n v="0"/>
    <m/>
    <n v="143676644"/>
    <m/>
    <m/>
    <m/>
    <m/>
    <m/>
    <m/>
    <m/>
    <m/>
    <m/>
    <m/>
    <m/>
    <m/>
    <m/>
    <m/>
    <m/>
    <m/>
    <m/>
    <m/>
    <m/>
    <m/>
    <m/>
    <m/>
    <m/>
    <m/>
    <m/>
    <m/>
    <m/>
  </r>
  <r>
    <x v="2"/>
    <x v="2"/>
    <x v="22"/>
    <x v="1"/>
    <n v="9017099"/>
    <n v="0"/>
    <m/>
    <n v="108822360"/>
    <m/>
    <m/>
    <m/>
    <m/>
    <m/>
    <m/>
    <m/>
    <m/>
    <m/>
    <m/>
    <m/>
    <m/>
    <m/>
    <m/>
    <m/>
    <m/>
    <m/>
    <m/>
    <m/>
    <m/>
    <m/>
    <m/>
    <m/>
    <m/>
    <m/>
    <m/>
    <m/>
  </r>
  <r>
    <x v="2"/>
    <x v="1"/>
    <x v="23"/>
    <x v="1"/>
    <n v="31506614"/>
    <n v="0"/>
    <m/>
    <n v="216551400"/>
    <m/>
    <m/>
    <m/>
    <m/>
    <m/>
    <m/>
    <m/>
    <m/>
    <m/>
    <m/>
    <m/>
    <m/>
    <m/>
    <m/>
    <m/>
    <m/>
    <m/>
    <m/>
    <m/>
    <m/>
    <m/>
    <m/>
    <m/>
    <m/>
    <m/>
    <m/>
    <m/>
  </r>
  <r>
    <x v="2"/>
    <x v="2"/>
    <x v="24"/>
    <x v="1"/>
    <n v="23351170"/>
    <n v="0"/>
    <m/>
    <n v="79273089"/>
    <m/>
    <m/>
    <m/>
    <m/>
    <m/>
    <m/>
    <m/>
    <m/>
    <m/>
    <m/>
    <m/>
    <m/>
    <m/>
    <m/>
    <m/>
    <m/>
    <m/>
    <m/>
    <m/>
    <m/>
    <m/>
    <m/>
    <m/>
    <m/>
    <m/>
    <m/>
    <m/>
  </r>
  <r>
    <x v="2"/>
    <x v="0"/>
    <x v="25"/>
    <x v="1"/>
    <n v="10931056"/>
    <n v="0"/>
    <m/>
    <n v="144129376"/>
    <m/>
    <m/>
    <m/>
    <m/>
    <m/>
    <m/>
    <m/>
    <m/>
    <m/>
    <m/>
    <m/>
    <m/>
    <m/>
    <m/>
    <m/>
    <m/>
    <m/>
    <m/>
    <m/>
    <m/>
    <m/>
    <m/>
    <m/>
    <m/>
    <m/>
    <m/>
    <m/>
  </r>
  <r>
    <x v="2"/>
    <x v="2"/>
    <x v="26"/>
    <x v="1"/>
    <n v="5647597"/>
    <n v="0"/>
    <m/>
    <n v="104166755"/>
    <m/>
    <m/>
    <m/>
    <m/>
    <m/>
    <m/>
    <m/>
    <m/>
    <m/>
    <m/>
    <m/>
    <m/>
    <m/>
    <m/>
    <m/>
    <m/>
    <m/>
    <m/>
    <m/>
    <m/>
    <m/>
    <m/>
    <m/>
    <m/>
    <m/>
    <m/>
    <m/>
  </r>
  <r>
    <x v="2"/>
    <x v="2"/>
    <x v="27"/>
    <x v="1"/>
    <n v="16866570"/>
    <n v="0"/>
    <m/>
    <n v="110750750"/>
    <m/>
    <m/>
    <m/>
    <m/>
    <m/>
    <m/>
    <m/>
    <m/>
    <m/>
    <m/>
    <m/>
    <m/>
    <m/>
    <m/>
    <m/>
    <m/>
    <m/>
    <m/>
    <m/>
    <m/>
    <m/>
    <m/>
    <m/>
    <m/>
    <m/>
    <m/>
    <m/>
  </r>
  <r>
    <x v="2"/>
    <x v="2"/>
    <x v="28"/>
    <x v="1"/>
    <n v="26276753"/>
    <n v="0"/>
    <m/>
    <n v="100849805"/>
    <m/>
    <m/>
    <m/>
    <m/>
    <m/>
    <m/>
    <m/>
    <m/>
    <m/>
    <m/>
    <m/>
    <m/>
    <m/>
    <m/>
    <m/>
    <m/>
    <m/>
    <m/>
    <m/>
    <m/>
    <m/>
    <m/>
    <m/>
    <m/>
    <m/>
    <m/>
    <m/>
  </r>
  <r>
    <x v="2"/>
    <x v="2"/>
    <x v="29"/>
    <x v="1"/>
    <n v="29442248"/>
    <n v="0"/>
    <m/>
    <n v="130925705"/>
    <m/>
    <m/>
    <m/>
    <m/>
    <m/>
    <m/>
    <m/>
    <m/>
    <m/>
    <m/>
    <m/>
    <m/>
    <m/>
    <m/>
    <m/>
    <m/>
    <m/>
    <m/>
    <m/>
    <m/>
    <m/>
    <m/>
    <m/>
    <m/>
    <m/>
    <m/>
    <m/>
  </r>
  <r>
    <x v="2"/>
    <x v="2"/>
    <x v="30"/>
    <x v="1"/>
    <n v="29120698"/>
    <n v="0"/>
    <m/>
    <n v="81128331"/>
    <m/>
    <m/>
    <m/>
    <m/>
    <m/>
    <m/>
    <m/>
    <m/>
    <m/>
    <m/>
    <m/>
    <m/>
    <m/>
    <m/>
    <m/>
    <m/>
    <m/>
    <m/>
    <m/>
    <m/>
    <m/>
    <m/>
    <m/>
    <m/>
    <m/>
    <m/>
    <m/>
  </r>
  <r>
    <x v="2"/>
    <x v="2"/>
    <x v="31"/>
    <x v="1"/>
    <n v="33842629"/>
    <n v="0"/>
    <m/>
    <n v="69167382"/>
    <m/>
    <m/>
    <m/>
    <m/>
    <m/>
    <m/>
    <m/>
    <m/>
    <m/>
    <m/>
    <m/>
    <m/>
    <m/>
    <m/>
    <m/>
    <m/>
    <m/>
    <m/>
    <m/>
    <m/>
    <m/>
    <m/>
    <m/>
    <m/>
    <m/>
    <m/>
    <m/>
  </r>
  <r>
    <x v="2"/>
    <x v="2"/>
    <x v="32"/>
    <x v="1"/>
    <n v="10244405"/>
    <n v="0"/>
    <m/>
    <n v="69554815"/>
    <m/>
    <m/>
    <m/>
    <m/>
    <m/>
    <m/>
    <m/>
    <m/>
    <m/>
    <m/>
    <m/>
    <m/>
    <m/>
    <m/>
    <m/>
    <m/>
    <m/>
    <m/>
    <m/>
    <m/>
    <m/>
    <m/>
    <m/>
    <m/>
    <m/>
    <m/>
    <m/>
  </r>
  <r>
    <x v="2"/>
    <x v="0"/>
    <x v="0"/>
    <x v="2"/>
    <n v="20364132"/>
    <n v="0"/>
    <m/>
    <n v="26546811"/>
    <m/>
    <m/>
    <m/>
    <m/>
    <m/>
    <m/>
    <m/>
    <m/>
    <m/>
    <m/>
    <m/>
    <m/>
    <m/>
    <m/>
    <m/>
    <m/>
    <m/>
    <m/>
    <m/>
    <m/>
    <m/>
    <m/>
    <m/>
    <m/>
    <m/>
    <m/>
    <m/>
  </r>
  <r>
    <x v="2"/>
    <x v="0"/>
    <x v="1"/>
    <x v="2"/>
    <n v="31382190"/>
    <n v="0"/>
    <m/>
    <n v="19039331"/>
    <m/>
    <m/>
    <m/>
    <m/>
    <m/>
    <m/>
    <m/>
    <m/>
    <m/>
    <m/>
    <m/>
    <m/>
    <m/>
    <m/>
    <m/>
    <m/>
    <m/>
    <m/>
    <m/>
    <m/>
    <m/>
    <m/>
    <m/>
    <m/>
    <m/>
    <m/>
    <m/>
  </r>
  <r>
    <x v="2"/>
    <x v="1"/>
    <x v="2"/>
    <x v="2"/>
    <n v="22709207"/>
    <n v="0"/>
    <m/>
    <n v="50545757"/>
    <m/>
    <m/>
    <m/>
    <m/>
    <m/>
    <m/>
    <m/>
    <m/>
    <m/>
    <m/>
    <m/>
    <m/>
    <m/>
    <m/>
    <m/>
    <m/>
    <m/>
    <m/>
    <m/>
    <m/>
    <m/>
    <m/>
    <m/>
    <m/>
    <m/>
    <m/>
    <m/>
  </r>
  <r>
    <x v="2"/>
    <x v="0"/>
    <x v="3"/>
    <x v="2"/>
    <n v="13364472"/>
    <n v="0"/>
    <m/>
    <n v="23084275"/>
    <m/>
    <m/>
    <m/>
    <m/>
    <m/>
    <m/>
    <m/>
    <m/>
    <m/>
    <m/>
    <m/>
    <m/>
    <m/>
    <m/>
    <m/>
    <m/>
    <m/>
    <m/>
    <m/>
    <m/>
    <m/>
    <m/>
    <m/>
    <m/>
    <m/>
    <m/>
    <m/>
  </r>
  <r>
    <x v="2"/>
    <x v="2"/>
    <x v="4"/>
    <x v="2"/>
    <n v="12025482"/>
    <n v="0"/>
    <m/>
    <n v="23130766"/>
    <m/>
    <m/>
    <m/>
    <m/>
    <m/>
    <m/>
    <m/>
    <m/>
    <m/>
    <m/>
    <m/>
    <m/>
    <m/>
    <m/>
    <m/>
    <m/>
    <m/>
    <m/>
    <m/>
    <m/>
    <m/>
    <m/>
    <m/>
    <m/>
    <m/>
    <m/>
    <m/>
  </r>
  <r>
    <x v="2"/>
    <x v="0"/>
    <x v="5"/>
    <x v="2"/>
    <n v="27884234"/>
    <n v="0"/>
    <m/>
    <n v="45882813"/>
    <m/>
    <m/>
    <m/>
    <m/>
    <m/>
    <m/>
    <m/>
    <m/>
    <m/>
    <m/>
    <m/>
    <m/>
    <m/>
    <m/>
    <m/>
    <m/>
    <m/>
    <m/>
    <m/>
    <m/>
    <m/>
    <m/>
    <m/>
    <m/>
    <m/>
    <m/>
    <m/>
  </r>
  <r>
    <x v="2"/>
    <x v="2"/>
    <x v="6"/>
    <x v="2"/>
    <n v="12721511"/>
    <n v="0"/>
    <m/>
    <n v="31200978"/>
    <m/>
    <m/>
    <m/>
    <m/>
    <m/>
    <m/>
    <m/>
    <m/>
    <m/>
    <m/>
    <m/>
    <m/>
    <m/>
    <m/>
    <m/>
    <m/>
    <m/>
    <m/>
    <m/>
    <m/>
    <m/>
    <m/>
    <m/>
    <m/>
    <m/>
    <m/>
    <m/>
  </r>
  <r>
    <x v="2"/>
    <x v="2"/>
    <x v="7"/>
    <x v="2"/>
    <n v="78330193"/>
    <n v="0"/>
    <m/>
    <n v="24572250"/>
    <m/>
    <m/>
    <m/>
    <m/>
    <m/>
    <m/>
    <m/>
    <m/>
    <m/>
    <m/>
    <m/>
    <m/>
    <m/>
    <m/>
    <m/>
    <m/>
    <m/>
    <m/>
    <m/>
    <m/>
    <m/>
    <m/>
    <m/>
    <m/>
    <m/>
    <m/>
    <m/>
  </r>
  <r>
    <x v="2"/>
    <x v="0"/>
    <x v="8"/>
    <x v="2"/>
    <n v="46578275"/>
    <n v="0"/>
    <m/>
    <n v="52083481"/>
    <m/>
    <m/>
    <m/>
    <m/>
    <m/>
    <m/>
    <m/>
    <m/>
    <m/>
    <m/>
    <m/>
    <m/>
    <m/>
    <m/>
    <m/>
    <m/>
    <m/>
    <m/>
    <m/>
    <m/>
    <m/>
    <m/>
    <m/>
    <m/>
    <m/>
    <m/>
    <m/>
  </r>
  <r>
    <x v="2"/>
    <x v="2"/>
    <x v="9"/>
    <x v="2"/>
    <n v="31156214"/>
    <n v="0"/>
    <m/>
    <n v="21456036"/>
    <m/>
    <m/>
    <m/>
    <m/>
    <m/>
    <m/>
    <m/>
    <m/>
    <m/>
    <m/>
    <m/>
    <m/>
    <m/>
    <m/>
    <m/>
    <m/>
    <m/>
    <m/>
    <m/>
    <m/>
    <m/>
    <m/>
    <m/>
    <m/>
    <m/>
    <m/>
    <m/>
  </r>
  <r>
    <x v="2"/>
    <x v="2"/>
    <x v="10"/>
    <x v="2"/>
    <n v="24255029"/>
    <n v="0"/>
    <m/>
    <n v="23382387"/>
    <m/>
    <m/>
    <m/>
    <m/>
    <m/>
    <m/>
    <m/>
    <m/>
    <m/>
    <m/>
    <m/>
    <m/>
    <m/>
    <m/>
    <m/>
    <m/>
    <m/>
    <m/>
    <m/>
    <m/>
    <m/>
    <m/>
    <m/>
    <m/>
    <m/>
    <m/>
    <m/>
  </r>
  <r>
    <x v="2"/>
    <x v="2"/>
    <x v="11"/>
    <x v="2"/>
    <n v="11579340"/>
    <n v="0"/>
    <m/>
    <n v="24729555"/>
    <m/>
    <m/>
    <m/>
    <m/>
    <m/>
    <m/>
    <m/>
    <m/>
    <m/>
    <m/>
    <m/>
    <m/>
    <m/>
    <m/>
    <m/>
    <m/>
    <m/>
    <m/>
    <m/>
    <m/>
    <m/>
    <m/>
    <m/>
    <m/>
    <m/>
    <m/>
    <m/>
  </r>
  <r>
    <x v="2"/>
    <x v="2"/>
    <x v="12"/>
    <x v="2"/>
    <n v="38726369"/>
    <n v="0"/>
    <m/>
    <n v="17883670"/>
    <m/>
    <m/>
    <m/>
    <m/>
    <m/>
    <m/>
    <m/>
    <m/>
    <m/>
    <m/>
    <m/>
    <m/>
    <m/>
    <m/>
    <m/>
    <m/>
    <m/>
    <m/>
    <m/>
    <m/>
    <m/>
    <m/>
    <m/>
    <m/>
    <m/>
    <m/>
    <m/>
  </r>
  <r>
    <x v="2"/>
    <x v="0"/>
    <x v="13"/>
    <x v="2"/>
    <n v="7585482"/>
    <n v="0"/>
    <m/>
    <n v="9236365"/>
    <m/>
    <m/>
    <m/>
    <m/>
    <m/>
    <m/>
    <m/>
    <m/>
    <m/>
    <m/>
    <m/>
    <m/>
    <m/>
    <m/>
    <m/>
    <m/>
    <m/>
    <m/>
    <m/>
    <m/>
    <m/>
    <m/>
    <m/>
    <m/>
    <m/>
    <m/>
    <m/>
  </r>
  <r>
    <x v="2"/>
    <x v="1"/>
    <x v="14"/>
    <x v="2"/>
    <n v="25589140"/>
    <n v="0"/>
    <m/>
    <n v="29636045"/>
    <m/>
    <m/>
    <m/>
    <m/>
    <m/>
    <m/>
    <m/>
    <m/>
    <m/>
    <m/>
    <m/>
    <m/>
    <m/>
    <m/>
    <m/>
    <m/>
    <m/>
    <m/>
    <m/>
    <m/>
    <m/>
    <m/>
    <m/>
    <m/>
    <m/>
    <m/>
    <m/>
  </r>
  <r>
    <x v="2"/>
    <x v="0"/>
    <x v="15"/>
    <x v="2"/>
    <n v="41193041"/>
    <n v="0"/>
    <m/>
    <n v="10683305"/>
    <m/>
    <m/>
    <m/>
    <m/>
    <m/>
    <m/>
    <m/>
    <m/>
    <m/>
    <m/>
    <m/>
    <m/>
    <m/>
    <m/>
    <m/>
    <m/>
    <m/>
    <m/>
    <m/>
    <m/>
    <m/>
    <m/>
    <m/>
    <m/>
    <m/>
    <m/>
    <m/>
  </r>
  <r>
    <x v="2"/>
    <x v="2"/>
    <x v="16"/>
    <x v="2"/>
    <n v="5700467"/>
    <n v="0"/>
    <m/>
    <n v="16530610"/>
    <m/>
    <m/>
    <m/>
    <m/>
    <m/>
    <m/>
    <m/>
    <m/>
    <m/>
    <m/>
    <m/>
    <m/>
    <m/>
    <m/>
    <m/>
    <m/>
    <m/>
    <m/>
    <m/>
    <m/>
    <m/>
    <m/>
    <m/>
    <m/>
    <m/>
    <m/>
    <m/>
  </r>
  <r>
    <x v="2"/>
    <x v="0"/>
    <x v="17"/>
    <x v="2"/>
    <n v="3629025"/>
    <n v="0"/>
    <m/>
    <n v="7007069"/>
    <m/>
    <m/>
    <m/>
    <m/>
    <m/>
    <m/>
    <m/>
    <m/>
    <m/>
    <m/>
    <m/>
    <m/>
    <m/>
    <m/>
    <m/>
    <m/>
    <m/>
    <m/>
    <m/>
    <m/>
    <m/>
    <m/>
    <m/>
    <m/>
    <m/>
    <m/>
    <m/>
  </r>
  <r>
    <x v="2"/>
    <x v="1"/>
    <x v="18"/>
    <x v="2"/>
    <n v="23930216"/>
    <n v="0"/>
    <m/>
    <n v="7265686"/>
    <m/>
    <m/>
    <m/>
    <m/>
    <m/>
    <m/>
    <m/>
    <m/>
    <m/>
    <m/>
    <m/>
    <m/>
    <m/>
    <m/>
    <m/>
    <m/>
    <m/>
    <m/>
    <m/>
    <m/>
    <m/>
    <m/>
    <m/>
    <m/>
    <m/>
    <m/>
    <m/>
  </r>
  <r>
    <x v="2"/>
    <x v="2"/>
    <x v="19"/>
    <x v="2"/>
    <n v="3966075"/>
    <n v="0"/>
    <m/>
    <n v="9835496"/>
    <m/>
    <m/>
    <m/>
    <m/>
    <m/>
    <m/>
    <m/>
    <m/>
    <m/>
    <m/>
    <m/>
    <m/>
    <m/>
    <m/>
    <m/>
    <m/>
    <m/>
    <m/>
    <m/>
    <m/>
    <m/>
    <m/>
    <m/>
    <m/>
    <m/>
    <m/>
    <m/>
  </r>
  <r>
    <x v="2"/>
    <x v="0"/>
    <x v="20"/>
    <x v="2"/>
    <n v="8291350"/>
    <n v="0"/>
    <m/>
    <n v="6080783"/>
    <m/>
    <m/>
    <m/>
    <m/>
    <m/>
    <m/>
    <m/>
    <m/>
    <m/>
    <m/>
    <m/>
    <m/>
    <m/>
    <m/>
    <m/>
    <m/>
    <m/>
    <m/>
    <m/>
    <m/>
    <m/>
    <m/>
    <m/>
    <m/>
    <m/>
    <m/>
    <m/>
  </r>
  <r>
    <x v="2"/>
    <x v="2"/>
    <x v="21"/>
    <x v="2"/>
    <n v="30850660"/>
    <n v="0"/>
    <m/>
    <n v="55573111"/>
    <m/>
    <m/>
    <m/>
    <m/>
    <m/>
    <m/>
    <m/>
    <m/>
    <m/>
    <m/>
    <m/>
    <m/>
    <m/>
    <m/>
    <m/>
    <m/>
    <m/>
    <m/>
    <m/>
    <m/>
    <m/>
    <m/>
    <m/>
    <m/>
    <m/>
    <m/>
    <m/>
  </r>
  <r>
    <x v="2"/>
    <x v="2"/>
    <x v="22"/>
    <x v="2"/>
    <n v="15414316"/>
    <n v="0"/>
    <m/>
    <n v="14267174"/>
    <m/>
    <m/>
    <m/>
    <m/>
    <m/>
    <m/>
    <m/>
    <m/>
    <m/>
    <m/>
    <m/>
    <m/>
    <m/>
    <m/>
    <m/>
    <m/>
    <m/>
    <m/>
    <m/>
    <m/>
    <m/>
    <m/>
    <m/>
    <m/>
    <m/>
    <m/>
    <m/>
  </r>
  <r>
    <x v="2"/>
    <x v="1"/>
    <x v="23"/>
    <x v="2"/>
    <n v="42613798"/>
    <n v="0"/>
    <m/>
    <n v="24805880"/>
    <m/>
    <m/>
    <m/>
    <m/>
    <m/>
    <m/>
    <m/>
    <m/>
    <m/>
    <m/>
    <m/>
    <m/>
    <m/>
    <m/>
    <m/>
    <m/>
    <m/>
    <m/>
    <m/>
    <m/>
    <m/>
    <m/>
    <m/>
    <m/>
    <m/>
    <m/>
    <m/>
  </r>
  <r>
    <x v="2"/>
    <x v="2"/>
    <x v="24"/>
    <x v="2"/>
    <n v="6014102"/>
    <n v="0"/>
    <m/>
    <n v="12366443"/>
    <m/>
    <m/>
    <m/>
    <m/>
    <m/>
    <m/>
    <m/>
    <m/>
    <m/>
    <m/>
    <m/>
    <m/>
    <m/>
    <m/>
    <m/>
    <m/>
    <m/>
    <m/>
    <m/>
    <m/>
    <m/>
    <m/>
    <m/>
    <m/>
    <m/>
    <m/>
    <m/>
  </r>
  <r>
    <x v="2"/>
    <x v="0"/>
    <x v="25"/>
    <x v="2"/>
    <n v="21371571"/>
    <n v="0"/>
    <m/>
    <n v="19958651"/>
    <m/>
    <m/>
    <m/>
    <m/>
    <m/>
    <m/>
    <m/>
    <m/>
    <m/>
    <m/>
    <m/>
    <m/>
    <m/>
    <m/>
    <m/>
    <m/>
    <m/>
    <m/>
    <m/>
    <m/>
    <m/>
    <m/>
    <m/>
    <m/>
    <m/>
    <m/>
    <m/>
  </r>
  <r>
    <x v="2"/>
    <x v="2"/>
    <x v="26"/>
    <x v="2"/>
    <n v="16277863"/>
    <n v="0"/>
    <m/>
    <n v="19573289"/>
    <m/>
    <m/>
    <m/>
    <m/>
    <m/>
    <m/>
    <m/>
    <m/>
    <m/>
    <m/>
    <m/>
    <m/>
    <m/>
    <m/>
    <m/>
    <m/>
    <m/>
    <m/>
    <m/>
    <m/>
    <m/>
    <m/>
    <m/>
    <m/>
    <m/>
    <m/>
    <m/>
  </r>
  <r>
    <x v="2"/>
    <x v="2"/>
    <x v="27"/>
    <x v="2"/>
    <n v="29389204"/>
    <n v="0"/>
    <m/>
    <n v="26081894"/>
    <m/>
    <m/>
    <m/>
    <m/>
    <m/>
    <m/>
    <m/>
    <m/>
    <m/>
    <m/>
    <m/>
    <m/>
    <m/>
    <m/>
    <m/>
    <m/>
    <m/>
    <m/>
    <m/>
    <m/>
    <m/>
    <m/>
    <m/>
    <m/>
    <m/>
    <m/>
    <m/>
  </r>
  <r>
    <x v="2"/>
    <x v="2"/>
    <x v="28"/>
    <x v="2"/>
    <n v="26213441"/>
    <n v="0"/>
    <m/>
    <n v="9660256"/>
    <m/>
    <m/>
    <m/>
    <m/>
    <m/>
    <m/>
    <m/>
    <m/>
    <m/>
    <m/>
    <m/>
    <m/>
    <m/>
    <m/>
    <m/>
    <m/>
    <m/>
    <m/>
    <m/>
    <m/>
    <m/>
    <m/>
    <m/>
    <m/>
    <m/>
    <m/>
    <m/>
  </r>
  <r>
    <x v="2"/>
    <x v="2"/>
    <x v="29"/>
    <x v="2"/>
    <n v="10184701"/>
    <n v="0"/>
    <m/>
    <n v="19863171"/>
    <m/>
    <m/>
    <m/>
    <m/>
    <m/>
    <m/>
    <m/>
    <m/>
    <m/>
    <m/>
    <m/>
    <m/>
    <m/>
    <m/>
    <m/>
    <m/>
    <m/>
    <m/>
    <m/>
    <m/>
    <m/>
    <m/>
    <m/>
    <m/>
    <m/>
    <m/>
    <m/>
  </r>
  <r>
    <x v="2"/>
    <x v="2"/>
    <x v="30"/>
    <x v="2"/>
    <n v="19782335"/>
    <n v="0"/>
    <m/>
    <n v="13985877"/>
    <m/>
    <m/>
    <m/>
    <m/>
    <m/>
    <m/>
    <m/>
    <m/>
    <m/>
    <m/>
    <m/>
    <m/>
    <m/>
    <m/>
    <m/>
    <m/>
    <m/>
    <m/>
    <m/>
    <m/>
    <m/>
    <m/>
    <m/>
    <m/>
    <m/>
    <m/>
    <m/>
  </r>
  <r>
    <x v="2"/>
    <x v="2"/>
    <x v="31"/>
    <x v="2"/>
    <n v="94606404"/>
    <n v="0"/>
    <m/>
    <n v="14950187"/>
    <m/>
    <m/>
    <m/>
    <m/>
    <m/>
    <m/>
    <m/>
    <m/>
    <m/>
    <m/>
    <m/>
    <m/>
    <m/>
    <m/>
    <m/>
    <m/>
    <m/>
    <m/>
    <m/>
    <m/>
    <m/>
    <m/>
    <m/>
    <m/>
    <m/>
    <m/>
    <m/>
  </r>
  <r>
    <x v="2"/>
    <x v="2"/>
    <x v="32"/>
    <x v="2"/>
    <n v="15369572"/>
    <n v="0"/>
    <m/>
    <n v="7179945"/>
    <m/>
    <m/>
    <m/>
    <m/>
    <m/>
    <m/>
    <m/>
    <m/>
    <m/>
    <m/>
    <m/>
    <m/>
    <m/>
    <m/>
    <m/>
    <m/>
    <m/>
    <m/>
    <m/>
    <m/>
    <m/>
    <m/>
    <m/>
    <m/>
    <m/>
    <m/>
    <m/>
  </r>
  <r>
    <x v="2"/>
    <x v="0"/>
    <x v="0"/>
    <x v="3"/>
    <n v="0"/>
    <n v="0"/>
    <m/>
    <n v="0"/>
    <m/>
    <m/>
    <m/>
    <m/>
    <m/>
    <m/>
    <m/>
    <m/>
    <m/>
    <m/>
    <m/>
    <m/>
    <m/>
    <m/>
    <m/>
    <m/>
    <m/>
    <m/>
    <m/>
    <m/>
    <m/>
    <m/>
    <m/>
    <m/>
    <m/>
    <m/>
    <m/>
  </r>
  <r>
    <x v="2"/>
    <x v="0"/>
    <x v="1"/>
    <x v="3"/>
    <n v="0"/>
    <n v="0"/>
    <m/>
    <n v="0"/>
    <m/>
    <m/>
    <m/>
    <m/>
    <m/>
    <m/>
    <m/>
    <m/>
    <m/>
    <m/>
    <m/>
    <m/>
    <m/>
    <m/>
    <m/>
    <m/>
    <m/>
    <m/>
    <m/>
    <m/>
    <m/>
    <m/>
    <m/>
    <m/>
    <m/>
    <m/>
    <m/>
  </r>
  <r>
    <x v="2"/>
    <x v="1"/>
    <x v="2"/>
    <x v="3"/>
    <n v="0"/>
    <n v="0"/>
    <m/>
    <n v="451800"/>
    <m/>
    <m/>
    <m/>
    <m/>
    <m/>
    <m/>
    <m/>
    <m/>
    <m/>
    <m/>
    <m/>
    <m/>
    <m/>
    <m/>
    <m/>
    <m/>
    <m/>
    <m/>
    <m/>
    <m/>
    <m/>
    <m/>
    <m/>
    <m/>
    <m/>
    <m/>
    <m/>
  </r>
  <r>
    <x v="2"/>
    <x v="0"/>
    <x v="3"/>
    <x v="3"/>
    <n v="0"/>
    <n v="0"/>
    <m/>
    <n v="0"/>
    <m/>
    <m/>
    <m/>
    <m/>
    <m/>
    <m/>
    <m/>
    <m/>
    <m/>
    <m/>
    <m/>
    <m/>
    <m/>
    <m/>
    <m/>
    <m/>
    <m/>
    <m/>
    <m/>
    <m/>
    <m/>
    <m/>
    <m/>
    <m/>
    <m/>
    <m/>
    <m/>
  </r>
  <r>
    <x v="2"/>
    <x v="2"/>
    <x v="4"/>
    <x v="3"/>
    <n v="0"/>
    <n v="0"/>
    <m/>
    <n v="451800"/>
    <m/>
    <m/>
    <m/>
    <m/>
    <m/>
    <m/>
    <m/>
    <m/>
    <m/>
    <m/>
    <m/>
    <m/>
    <m/>
    <m/>
    <m/>
    <m/>
    <m/>
    <m/>
    <m/>
    <m/>
    <m/>
    <m/>
    <m/>
    <m/>
    <m/>
    <m/>
    <m/>
  </r>
  <r>
    <x v="2"/>
    <x v="0"/>
    <x v="5"/>
    <x v="3"/>
    <n v="0"/>
    <n v="0"/>
    <m/>
    <n v="0"/>
    <m/>
    <m/>
    <m/>
    <m/>
    <m/>
    <m/>
    <m/>
    <m/>
    <m/>
    <m/>
    <m/>
    <m/>
    <m/>
    <m/>
    <m/>
    <m/>
    <m/>
    <m/>
    <m/>
    <m/>
    <m/>
    <m/>
    <m/>
    <m/>
    <m/>
    <m/>
    <m/>
  </r>
  <r>
    <x v="2"/>
    <x v="2"/>
    <x v="6"/>
    <x v="3"/>
    <n v="0"/>
    <n v="0"/>
    <m/>
    <n v="451800"/>
    <m/>
    <m/>
    <m/>
    <m/>
    <m/>
    <m/>
    <m/>
    <m/>
    <m/>
    <m/>
    <m/>
    <m/>
    <m/>
    <m/>
    <m/>
    <m/>
    <m/>
    <m/>
    <m/>
    <m/>
    <m/>
    <m/>
    <m/>
    <m/>
    <m/>
    <m/>
    <m/>
  </r>
  <r>
    <x v="2"/>
    <x v="2"/>
    <x v="7"/>
    <x v="3"/>
    <n v="0"/>
    <n v="0"/>
    <m/>
    <n v="0"/>
    <m/>
    <m/>
    <m/>
    <m/>
    <m/>
    <m/>
    <m/>
    <m/>
    <m/>
    <m/>
    <m/>
    <m/>
    <m/>
    <m/>
    <m/>
    <m/>
    <m/>
    <m/>
    <m/>
    <m/>
    <m/>
    <m/>
    <m/>
    <m/>
    <m/>
    <m/>
    <m/>
  </r>
  <r>
    <x v="2"/>
    <x v="0"/>
    <x v="8"/>
    <x v="3"/>
    <n v="0"/>
    <n v="0"/>
    <m/>
    <n v="0"/>
    <m/>
    <m/>
    <m/>
    <m/>
    <m/>
    <m/>
    <m/>
    <m/>
    <m/>
    <m/>
    <m/>
    <m/>
    <m/>
    <m/>
    <m/>
    <m/>
    <m/>
    <m/>
    <m/>
    <m/>
    <m/>
    <m/>
    <m/>
    <m/>
    <m/>
    <m/>
    <m/>
  </r>
  <r>
    <x v="2"/>
    <x v="2"/>
    <x v="9"/>
    <x v="3"/>
    <n v="0"/>
    <n v="0"/>
    <m/>
    <n v="0"/>
    <m/>
    <m/>
    <m/>
    <m/>
    <m/>
    <m/>
    <m/>
    <m/>
    <m/>
    <m/>
    <m/>
    <m/>
    <m/>
    <m/>
    <m/>
    <m/>
    <m/>
    <m/>
    <m/>
    <m/>
    <m/>
    <m/>
    <m/>
    <m/>
    <m/>
    <m/>
    <m/>
  </r>
  <r>
    <x v="2"/>
    <x v="2"/>
    <x v="10"/>
    <x v="3"/>
    <n v="0"/>
    <n v="0"/>
    <m/>
    <n v="0"/>
    <m/>
    <m/>
    <m/>
    <m/>
    <m/>
    <m/>
    <m/>
    <m/>
    <m/>
    <m/>
    <m/>
    <m/>
    <m/>
    <m/>
    <m/>
    <m/>
    <m/>
    <m/>
    <m/>
    <m/>
    <m/>
    <m/>
    <m/>
    <m/>
    <m/>
    <m/>
    <m/>
  </r>
  <r>
    <x v="2"/>
    <x v="2"/>
    <x v="11"/>
    <x v="3"/>
    <n v="0"/>
    <n v="0"/>
    <m/>
    <n v="0"/>
    <m/>
    <m/>
    <m/>
    <m/>
    <m/>
    <m/>
    <m/>
    <m/>
    <m/>
    <m/>
    <m/>
    <m/>
    <m/>
    <m/>
    <m/>
    <m/>
    <m/>
    <m/>
    <m/>
    <m/>
    <m/>
    <m/>
    <m/>
    <m/>
    <m/>
    <m/>
    <m/>
  </r>
  <r>
    <x v="2"/>
    <x v="2"/>
    <x v="12"/>
    <x v="3"/>
    <n v="0"/>
    <n v="0"/>
    <m/>
    <n v="0"/>
    <m/>
    <m/>
    <m/>
    <m/>
    <m/>
    <m/>
    <m/>
    <m/>
    <m/>
    <m/>
    <m/>
    <m/>
    <m/>
    <m/>
    <m/>
    <m/>
    <m/>
    <m/>
    <m/>
    <m/>
    <m/>
    <m/>
    <m/>
    <m/>
    <m/>
    <m/>
    <m/>
  </r>
  <r>
    <x v="2"/>
    <x v="0"/>
    <x v="13"/>
    <x v="3"/>
    <n v="0"/>
    <n v="0"/>
    <m/>
    <n v="451800"/>
    <m/>
    <m/>
    <m/>
    <m/>
    <m/>
    <m/>
    <m/>
    <m/>
    <m/>
    <m/>
    <m/>
    <m/>
    <m/>
    <m/>
    <m/>
    <m/>
    <m/>
    <m/>
    <m/>
    <m/>
    <m/>
    <m/>
    <m/>
    <m/>
    <m/>
    <m/>
    <m/>
  </r>
  <r>
    <x v="2"/>
    <x v="1"/>
    <x v="14"/>
    <x v="3"/>
    <n v="0"/>
    <n v="0"/>
    <m/>
    <n v="451800"/>
    <m/>
    <m/>
    <m/>
    <m/>
    <m/>
    <m/>
    <m/>
    <m/>
    <m/>
    <m/>
    <m/>
    <m/>
    <m/>
    <m/>
    <m/>
    <m/>
    <m/>
    <m/>
    <m/>
    <m/>
    <m/>
    <m/>
    <m/>
    <m/>
    <m/>
    <m/>
    <m/>
  </r>
  <r>
    <x v="2"/>
    <x v="0"/>
    <x v="15"/>
    <x v="3"/>
    <n v="0"/>
    <n v="0"/>
    <m/>
    <n v="451800"/>
    <m/>
    <m/>
    <m/>
    <m/>
    <m/>
    <m/>
    <m/>
    <m/>
    <m/>
    <m/>
    <m/>
    <m/>
    <m/>
    <m/>
    <m/>
    <m/>
    <m/>
    <m/>
    <m/>
    <m/>
    <m/>
    <m/>
    <m/>
    <m/>
    <m/>
    <m/>
    <m/>
  </r>
  <r>
    <x v="2"/>
    <x v="2"/>
    <x v="16"/>
    <x v="3"/>
    <n v="0"/>
    <n v="0"/>
    <m/>
    <n v="451800"/>
    <m/>
    <m/>
    <m/>
    <m/>
    <m/>
    <m/>
    <m/>
    <m/>
    <m/>
    <m/>
    <m/>
    <m/>
    <m/>
    <m/>
    <m/>
    <m/>
    <m/>
    <m/>
    <m/>
    <m/>
    <m/>
    <m/>
    <m/>
    <m/>
    <m/>
    <m/>
    <m/>
  </r>
  <r>
    <x v="2"/>
    <x v="0"/>
    <x v="17"/>
    <x v="3"/>
    <n v="0"/>
    <n v="0"/>
    <m/>
    <n v="451800"/>
    <m/>
    <m/>
    <m/>
    <m/>
    <m/>
    <m/>
    <m/>
    <m/>
    <m/>
    <m/>
    <m/>
    <m/>
    <m/>
    <m/>
    <m/>
    <m/>
    <m/>
    <m/>
    <m/>
    <m/>
    <m/>
    <m/>
    <m/>
    <m/>
    <m/>
    <m/>
    <m/>
  </r>
  <r>
    <x v="2"/>
    <x v="1"/>
    <x v="18"/>
    <x v="3"/>
    <n v="0"/>
    <n v="0"/>
    <m/>
    <n v="451800"/>
    <m/>
    <m/>
    <m/>
    <m/>
    <m/>
    <m/>
    <m/>
    <m/>
    <m/>
    <m/>
    <m/>
    <m/>
    <m/>
    <m/>
    <m/>
    <m/>
    <m/>
    <m/>
    <m/>
    <m/>
    <m/>
    <m/>
    <m/>
    <m/>
    <m/>
    <m/>
    <m/>
  </r>
  <r>
    <x v="2"/>
    <x v="2"/>
    <x v="19"/>
    <x v="3"/>
    <n v="0"/>
    <n v="0"/>
    <m/>
    <n v="0"/>
    <m/>
    <m/>
    <m/>
    <m/>
    <m/>
    <m/>
    <m/>
    <m/>
    <m/>
    <m/>
    <m/>
    <m/>
    <m/>
    <m/>
    <m/>
    <m/>
    <m/>
    <m/>
    <m/>
    <m/>
    <m/>
    <m/>
    <m/>
    <m/>
    <m/>
    <m/>
    <m/>
  </r>
  <r>
    <x v="2"/>
    <x v="0"/>
    <x v="20"/>
    <x v="3"/>
    <n v="0"/>
    <n v="0"/>
    <m/>
    <n v="0"/>
    <m/>
    <m/>
    <m/>
    <m/>
    <m/>
    <m/>
    <m/>
    <m/>
    <m/>
    <m/>
    <m/>
    <m/>
    <m/>
    <m/>
    <m/>
    <m/>
    <m/>
    <m/>
    <m/>
    <m/>
    <m/>
    <m/>
    <m/>
    <m/>
    <m/>
    <m/>
    <m/>
  </r>
  <r>
    <x v="2"/>
    <x v="2"/>
    <x v="21"/>
    <x v="3"/>
    <n v="0"/>
    <n v="0"/>
    <m/>
    <n v="0"/>
    <m/>
    <m/>
    <m/>
    <m/>
    <m/>
    <m/>
    <m/>
    <m/>
    <m/>
    <m/>
    <m/>
    <m/>
    <m/>
    <m/>
    <m/>
    <m/>
    <m/>
    <m/>
    <m/>
    <m/>
    <m/>
    <m/>
    <m/>
    <m/>
    <m/>
    <m/>
    <m/>
  </r>
  <r>
    <x v="2"/>
    <x v="2"/>
    <x v="22"/>
    <x v="3"/>
    <n v="0"/>
    <n v="0"/>
    <m/>
    <n v="0"/>
    <m/>
    <m/>
    <m/>
    <m/>
    <m/>
    <m/>
    <m/>
    <m/>
    <m/>
    <m/>
    <m/>
    <m/>
    <m/>
    <m/>
    <m/>
    <m/>
    <m/>
    <m/>
    <m/>
    <m/>
    <m/>
    <m/>
    <m/>
    <m/>
    <m/>
    <m/>
    <m/>
  </r>
  <r>
    <x v="2"/>
    <x v="1"/>
    <x v="23"/>
    <x v="3"/>
    <n v="0"/>
    <n v="0"/>
    <m/>
    <n v="451800"/>
    <m/>
    <m/>
    <m/>
    <m/>
    <m/>
    <m/>
    <m/>
    <m/>
    <m/>
    <m/>
    <m/>
    <m/>
    <m/>
    <m/>
    <m/>
    <m/>
    <m/>
    <m/>
    <m/>
    <m/>
    <m/>
    <m/>
    <m/>
    <m/>
    <m/>
    <m/>
    <m/>
  </r>
  <r>
    <x v="2"/>
    <x v="2"/>
    <x v="24"/>
    <x v="3"/>
    <n v="0"/>
    <n v="0"/>
    <m/>
    <n v="0"/>
    <m/>
    <m/>
    <m/>
    <m/>
    <m/>
    <m/>
    <m/>
    <m/>
    <m/>
    <m/>
    <m/>
    <m/>
    <m/>
    <m/>
    <m/>
    <m/>
    <m/>
    <m/>
    <m/>
    <m/>
    <m/>
    <m/>
    <m/>
    <m/>
    <m/>
    <m/>
    <m/>
  </r>
  <r>
    <x v="2"/>
    <x v="0"/>
    <x v="25"/>
    <x v="3"/>
    <n v="0"/>
    <n v="0"/>
    <m/>
    <n v="0"/>
    <m/>
    <m/>
    <m/>
    <m/>
    <m/>
    <m/>
    <m/>
    <m/>
    <m/>
    <m/>
    <m/>
    <m/>
    <m/>
    <m/>
    <m/>
    <m/>
    <m/>
    <m/>
    <m/>
    <m/>
    <m/>
    <m/>
    <m/>
    <m/>
    <m/>
    <m/>
    <m/>
  </r>
  <r>
    <x v="2"/>
    <x v="2"/>
    <x v="26"/>
    <x v="3"/>
    <n v="0"/>
    <n v="0"/>
    <m/>
    <n v="0"/>
    <m/>
    <m/>
    <m/>
    <m/>
    <m/>
    <m/>
    <m/>
    <m/>
    <m/>
    <m/>
    <m/>
    <m/>
    <m/>
    <m/>
    <m/>
    <m/>
    <m/>
    <m/>
    <m/>
    <m/>
    <m/>
    <m/>
    <m/>
    <m/>
    <m/>
    <m/>
    <m/>
  </r>
  <r>
    <x v="2"/>
    <x v="2"/>
    <x v="27"/>
    <x v="3"/>
    <n v="0"/>
    <n v="0"/>
    <m/>
    <n v="0"/>
    <m/>
    <m/>
    <m/>
    <m/>
    <m/>
    <m/>
    <m/>
    <m/>
    <m/>
    <m/>
    <m/>
    <m/>
    <m/>
    <m/>
    <m/>
    <m/>
    <m/>
    <m/>
    <m/>
    <m/>
    <m/>
    <m/>
    <m/>
    <m/>
    <m/>
    <m/>
    <m/>
  </r>
  <r>
    <x v="2"/>
    <x v="2"/>
    <x v="28"/>
    <x v="3"/>
    <n v="0"/>
    <n v="0"/>
    <m/>
    <n v="0"/>
    <m/>
    <m/>
    <m/>
    <m/>
    <m/>
    <m/>
    <m/>
    <m/>
    <m/>
    <m/>
    <m/>
    <m/>
    <m/>
    <m/>
    <m/>
    <m/>
    <m/>
    <m/>
    <m/>
    <m/>
    <m/>
    <m/>
    <m/>
    <m/>
    <m/>
    <m/>
    <m/>
  </r>
  <r>
    <x v="2"/>
    <x v="2"/>
    <x v="29"/>
    <x v="3"/>
    <n v="0"/>
    <n v="0"/>
    <m/>
    <n v="451800"/>
    <m/>
    <m/>
    <m/>
    <m/>
    <m/>
    <m/>
    <m/>
    <m/>
    <m/>
    <m/>
    <m/>
    <m/>
    <m/>
    <m/>
    <m/>
    <m/>
    <m/>
    <m/>
    <m/>
    <m/>
    <m/>
    <m/>
    <m/>
    <m/>
    <m/>
    <m/>
    <m/>
  </r>
  <r>
    <x v="2"/>
    <x v="2"/>
    <x v="30"/>
    <x v="3"/>
    <n v="0"/>
    <n v="0"/>
    <m/>
    <n v="0"/>
    <m/>
    <m/>
    <m/>
    <m/>
    <m/>
    <m/>
    <m/>
    <m/>
    <m/>
    <m/>
    <m/>
    <m/>
    <m/>
    <m/>
    <m/>
    <m/>
    <m/>
    <m/>
    <m/>
    <m/>
    <m/>
    <m/>
    <m/>
    <m/>
    <m/>
    <m/>
    <m/>
  </r>
  <r>
    <x v="2"/>
    <x v="2"/>
    <x v="31"/>
    <x v="3"/>
    <n v="0"/>
    <n v="0"/>
    <m/>
    <n v="0"/>
    <m/>
    <m/>
    <m/>
    <m/>
    <m/>
    <m/>
    <m/>
    <m/>
    <m/>
    <m/>
    <m/>
    <m/>
    <m/>
    <m/>
    <m/>
    <m/>
    <m/>
    <m/>
    <m/>
    <m/>
    <m/>
    <m/>
    <m/>
    <m/>
    <m/>
    <m/>
    <m/>
  </r>
  <r>
    <x v="2"/>
    <x v="2"/>
    <x v="32"/>
    <x v="3"/>
    <n v="0"/>
    <n v="0"/>
    <m/>
    <n v="451800"/>
    <m/>
    <m/>
    <m/>
    <m/>
    <m/>
    <m/>
    <m/>
    <m/>
    <m/>
    <m/>
    <m/>
    <m/>
    <m/>
    <m/>
    <m/>
    <m/>
    <m/>
    <m/>
    <m/>
    <m/>
    <m/>
    <m/>
    <m/>
    <m/>
    <m/>
    <m/>
    <m/>
  </r>
  <r>
    <x v="2"/>
    <x v="0"/>
    <x v="0"/>
    <x v="4"/>
    <n v="16925757"/>
    <n v="14992173"/>
    <m/>
    <m/>
    <m/>
    <m/>
    <m/>
    <m/>
    <m/>
    <m/>
    <m/>
    <m/>
    <m/>
    <m/>
    <m/>
    <m/>
    <m/>
    <m/>
    <m/>
    <m/>
    <m/>
    <m/>
    <m/>
    <m/>
    <m/>
    <m/>
    <m/>
    <m/>
    <m/>
    <m/>
    <m/>
  </r>
  <r>
    <x v="2"/>
    <x v="0"/>
    <x v="1"/>
    <x v="4"/>
    <n v="31075092"/>
    <n v="40521448"/>
    <m/>
    <m/>
    <m/>
    <m/>
    <m/>
    <m/>
    <m/>
    <m/>
    <m/>
    <m/>
    <m/>
    <m/>
    <m/>
    <m/>
    <m/>
    <m/>
    <m/>
    <m/>
    <m/>
    <m/>
    <m/>
    <m/>
    <m/>
    <m/>
    <m/>
    <m/>
    <m/>
    <m/>
    <m/>
  </r>
  <r>
    <x v="2"/>
    <x v="1"/>
    <x v="2"/>
    <x v="4"/>
    <n v="8813871"/>
    <n v="16890594"/>
    <m/>
    <m/>
    <m/>
    <m/>
    <m/>
    <m/>
    <m/>
    <m/>
    <m/>
    <m/>
    <m/>
    <m/>
    <m/>
    <m/>
    <m/>
    <m/>
    <m/>
    <m/>
    <m/>
    <m/>
    <m/>
    <m/>
    <m/>
    <m/>
    <m/>
    <m/>
    <m/>
    <m/>
    <m/>
  </r>
  <r>
    <x v="2"/>
    <x v="0"/>
    <x v="3"/>
    <x v="4"/>
    <n v="11444267"/>
    <n v="21561163"/>
    <m/>
    <m/>
    <m/>
    <m/>
    <m/>
    <m/>
    <m/>
    <m/>
    <m/>
    <m/>
    <m/>
    <m/>
    <m/>
    <m/>
    <m/>
    <m/>
    <m/>
    <m/>
    <m/>
    <m/>
    <m/>
    <m/>
    <m/>
    <m/>
    <m/>
    <m/>
    <m/>
    <m/>
    <m/>
  </r>
  <r>
    <x v="2"/>
    <x v="2"/>
    <x v="4"/>
    <x v="4"/>
    <n v="13274195"/>
    <n v="0"/>
    <m/>
    <m/>
    <m/>
    <m/>
    <m/>
    <m/>
    <m/>
    <m/>
    <m/>
    <m/>
    <m/>
    <m/>
    <m/>
    <m/>
    <m/>
    <m/>
    <m/>
    <m/>
    <m/>
    <m/>
    <m/>
    <m/>
    <m/>
    <m/>
    <m/>
    <m/>
    <m/>
    <m/>
    <m/>
  </r>
  <r>
    <x v="2"/>
    <x v="0"/>
    <x v="5"/>
    <x v="4"/>
    <n v="11096257"/>
    <n v="14128838"/>
    <m/>
    <m/>
    <m/>
    <m/>
    <m/>
    <m/>
    <m/>
    <m/>
    <m/>
    <m/>
    <m/>
    <m/>
    <m/>
    <m/>
    <m/>
    <m/>
    <m/>
    <m/>
    <m/>
    <m/>
    <m/>
    <m/>
    <m/>
    <m/>
    <m/>
    <m/>
    <m/>
    <m/>
    <m/>
  </r>
  <r>
    <x v="2"/>
    <x v="2"/>
    <x v="6"/>
    <x v="4"/>
    <n v="44163949"/>
    <n v="0"/>
    <m/>
    <m/>
    <m/>
    <m/>
    <m/>
    <m/>
    <m/>
    <m/>
    <m/>
    <m/>
    <m/>
    <m/>
    <m/>
    <m/>
    <m/>
    <m/>
    <m/>
    <m/>
    <m/>
    <m/>
    <m/>
    <m/>
    <m/>
    <m/>
    <m/>
    <m/>
    <m/>
    <m/>
    <m/>
  </r>
  <r>
    <x v="2"/>
    <x v="2"/>
    <x v="7"/>
    <x v="4"/>
    <n v="10765213"/>
    <n v="0"/>
    <m/>
    <m/>
    <m/>
    <m/>
    <m/>
    <m/>
    <m/>
    <m/>
    <m/>
    <m/>
    <m/>
    <m/>
    <m/>
    <m/>
    <m/>
    <m/>
    <m/>
    <m/>
    <m/>
    <m/>
    <m/>
    <m/>
    <m/>
    <m/>
    <m/>
    <m/>
    <m/>
    <m/>
    <m/>
  </r>
  <r>
    <x v="2"/>
    <x v="0"/>
    <x v="8"/>
    <x v="4"/>
    <n v="17898313"/>
    <n v="35968954"/>
    <m/>
    <m/>
    <m/>
    <m/>
    <m/>
    <m/>
    <m/>
    <m/>
    <m/>
    <m/>
    <m/>
    <m/>
    <m/>
    <m/>
    <m/>
    <m/>
    <m/>
    <m/>
    <m/>
    <m/>
    <m/>
    <m/>
    <m/>
    <m/>
    <m/>
    <m/>
    <m/>
    <m/>
    <m/>
  </r>
  <r>
    <x v="2"/>
    <x v="2"/>
    <x v="9"/>
    <x v="4"/>
    <n v="8708294"/>
    <n v="0"/>
    <m/>
    <m/>
    <m/>
    <m/>
    <m/>
    <m/>
    <m/>
    <m/>
    <m/>
    <m/>
    <m/>
    <m/>
    <m/>
    <m/>
    <m/>
    <m/>
    <m/>
    <m/>
    <m/>
    <m/>
    <m/>
    <m/>
    <m/>
    <m/>
    <m/>
    <m/>
    <m/>
    <m/>
    <m/>
  </r>
  <r>
    <x v="2"/>
    <x v="2"/>
    <x v="10"/>
    <x v="4"/>
    <n v="27968068"/>
    <n v="5131034"/>
    <m/>
    <m/>
    <m/>
    <m/>
    <m/>
    <m/>
    <m/>
    <m/>
    <m/>
    <m/>
    <m/>
    <m/>
    <m/>
    <m/>
    <m/>
    <m/>
    <m/>
    <m/>
    <m/>
    <m/>
    <m/>
    <m/>
    <m/>
    <m/>
    <m/>
    <m/>
    <m/>
    <m/>
    <m/>
  </r>
  <r>
    <x v="2"/>
    <x v="2"/>
    <x v="11"/>
    <x v="4"/>
    <n v="10096592"/>
    <n v="9354301"/>
    <m/>
    <m/>
    <m/>
    <m/>
    <m/>
    <m/>
    <m/>
    <m/>
    <m/>
    <m/>
    <m/>
    <m/>
    <m/>
    <m/>
    <m/>
    <m/>
    <m/>
    <m/>
    <m/>
    <m/>
    <m/>
    <m/>
    <m/>
    <m/>
    <m/>
    <m/>
    <m/>
    <m/>
    <m/>
  </r>
  <r>
    <x v="2"/>
    <x v="2"/>
    <x v="12"/>
    <x v="4"/>
    <n v="10691288"/>
    <n v="12437777"/>
    <m/>
    <m/>
    <m/>
    <m/>
    <m/>
    <m/>
    <m/>
    <m/>
    <m/>
    <m/>
    <m/>
    <m/>
    <m/>
    <m/>
    <m/>
    <m/>
    <m/>
    <m/>
    <m/>
    <m/>
    <m/>
    <m/>
    <m/>
    <m/>
    <m/>
    <m/>
    <m/>
    <m/>
    <m/>
  </r>
  <r>
    <x v="2"/>
    <x v="0"/>
    <x v="13"/>
    <x v="4"/>
    <n v="0"/>
    <n v="0"/>
    <m/>
    <m/>
    <m/>
    <m/>
    <m/>
    <m/>
    <m/>
    <m/>
    <m/>
    <m/>
    <m/>
    <m/>
    <m/>
    <m/>
    <m/>
    <m/>
    <m/>
    <m/>
    <m/>
    <m/>
    <m/>
    <m/>
    <m/>
    <m/>
    <m/>
    <m/>
    <m/>
    <m/>
    <m/>
  </r>
  <r>
    <x v="2"/>
    <x v="1"/>
    <x v="14"/>
    <x v="4"/>
    <n v="2425644"/>
    <n v="0"/>
    <m/>
    <m/>
    <m/>
    <m/>
    <m/>
    <m/>
    <m/>
    <m/>
    <m/>
    <m/>
    <m/>
    <m/>
    <m/>
    <m/>
    <m/>
    <m/>
    <m/>
    <m/>
    <m/>
    <m/>
    <m/>
    <m/>
    <m/>
    <m/>
    <m/>
    <m/>
    <m/>
    <m/>
    <m/>
  </r>
  <r>
    <x v="2"/>
    <x v="0"/>
    <x v="15"/>
    <x v="4"/>
    <n v="0"/>
    <n v="0"/>
    <m/>
    <m/>
    <m/>
    <m/>
    <m/>
    <m/>
    <m/>
    <m/>
    <m/>
    <m/>
    <m/>
    <m/>
    <m/>
    <m/>
    <m/>
    <m/>
    <m/>
    <m/>
    <m/>
    <m/>
    <m/>
    <m/>
    <m/>
    <m/>
    <m/>
    <m/>
    <m/>
    <m/>
    <m/>
  </r>
  <r>
    <x v="2"/>
    <x v="2"/>
    <x v="16"/>
    <x v="4"/>
    <n v="22586568"/>
    <n v="0"/>
    <m/>
    <m/>
    <m/>
    <m/>
    <m/>
    <m/>
    <m/>
    <m/>
    <m/>
    <m/>
    <m/>
    <m/>
    <m/>
    <m/>
    <m/>
    <m/>
    <m/>
    <m/>
    <m/>
    <m/>
    <m/>
    <m/>
    <m/>
    <m/>
    <m/>
    <m/>
    <m/>
    <m/>
    <m/>
  </r>
  <r>
    <x v="2"/>
    <x v="0"/>
    <x v="17"/>
    <x v="4"/>
    <n v="5547868"/>
    <n v="0"/>
    <m/>
    <m/>
    <m/>
    <m/>
    <m/>
    <m/>
    <m/>
    <m/>
    <m/>
    <m/>
    <m/>
    <m/>
    <m/>
    <m/>
    <m/>
    <m/>
    <m/>
    <m/>
    <m/>
    <m/>
    <m/>
    <m/>
    <m/>
    <m/>
    <m/>
    <m/>
    <m/>
    <m/>
    <m/>
  </r>
  <r>
    <x v="2"/>
    <x v="1"/>
    <x v="18"/>
    <x v="4"/>
    <n v="5942709"/>
    <n v="0"/>
    <m/>
    <m/>
    <m/>
    <m/>
    <m/>
    <m/>
    <m/>
    <m/>
    <m/>
    <m/>
    <m/>
    <m/>
    <m/>
    <m/>
    <m/>
    <m/>
    <m/>
    <m/>
    <m/>
    <m/>
    <m/>
    <m/>
    <m/>
    <m/>
    <m/>
    <m/>
    <m/>
    <m/>
    <m/>
  </r>
  <r>
    <x v="2"/>
    <x v="2"/>
    <x v="19"/>
    <x v="4"/>
    <n v="5713597"/>
    <n v="0"/>
    <m/>
    <m/>
    <m/>
    <m/>
    <m/>
    <m/>
    <m/>
    <m/>
    <m/>
    <m/>
    <m/>
    <m/>
    <m/>
    <m/>
    <m/>
    <m/>
    <m/>
    <m/>
    <m/>
    <m/>
    <m/>
    <m/>
    <m/>
    <m/>
    <m/>
    <m/>
    <m/>
    <m/>
    <m/>
  </r>
  <r>
    <x v="2"/>
    <x v="0"/>
    <x v="20"/>
    <x v="4"/>
    <n v="6250540"/>
    <n v="13836239"/>
    <m/>
    <m/>
    <m/>
    <m/>
    <m/>
    <m/>
    <m/>
    <m/>
    <m/>
    <m/>
    <m/>
    <m/>
    <m/>
    <m/>
    <m/>
    <m/>
    <m/>
    <m/>
    <m/>
    <m/>
    <m/>
    <m/>
    <m/>
    <m/>
    <m/>
    <m/>
    <m/>
    <m/>
    <m/>
  </r>
  <r>
    <x v="2"/>
    <x v="2"/>
    <x v="21"/>
    <x v="4"/>
    <n v="9748146"/>
    <n v="0"/>
    <m/>
    <m/>
    <m/>
    <m/>
    <m/>
    <m/>
    <m/>
    <m/>
    <m/>
    <m/>
    <m/>
    <m/>
    <m/>
    <m/>
    <m/>
    <m/>
    <m/>
    <m/>
    <m/>
    <m/>
    <m/>
    <m/>
    <m/>
    <m/>
    <m/>
    <m/>
    <m/>
    <m/>
    <m/>
  </r>
  <r>
    <x v="2"/>
    <x v="2"/>
    <x v="22"/>
    <x v="4"/>
    <n v="5593949"/>
    <n v="12336339"/>
    <m/>
    <m/>
    <m/>
    <m/>
    <m/>
    <m/>
    <m/>
    <m/>
    <m/>
    <m/>
    <m/>
    <m/>
    <m/>
    <m/>
    <m/>
    <m/>
    <m/>
    <m/>
    <m/>
    <m/>
    <m/>
    <m/>
    <m/>
    <m/>
    <m/>
    <m/>
    <m/>
    <m/>
    <m/>
  </r>
  <r>
    <x v="2"/>
    <x v="1"/>
    <x v="23"/>
    <x v="4"/>
    <n v="30815055"/>
    <n v="15011708"/>
    <m/>
    <m/>
    <m/>
    <m/>
    <m/>
    <m/>
    <m/>
    <m/>
    <m/>
    <m/>
    <m/>
    <m/>
    <m/>
    <m/>
    <m/>
    <m/>
    <m/>
    <m/>
    <m/>
    <m/>
    <m/>
    <m/>
    <m/>
    <m/>
    <m/>
    <m/>
    <m/>
    <m/>
    <m/>
  </r>
  <r>
    <x v="2"/>
    <x v="2"/>
    <x v="24"/>
    <x v="4"/>
    <n v="23889849"/>
    <n v="9138274"/>
    <m/>
    <m/>
    <m/>
    <m/>
    <m/>
    <m/>
    <m/>
    <m/>
    <m/>
    <m/>
    <m/>
    <m/>
    <m/>
    <m/>
    <m/>
    <m/>
    <m/>
    <m/>
    <m/>
    <m/>
    <m/>
    <m/>
    <m/>
    <m/>
    <m/>
    <m/>
    <m/>
    <m/>
    <m/>
  </r>
  <r>
    <x v="2"/>
    <x v="0"/>
    <x v="25"/>
    <x v="4"/>
    <n v="6923606"/>
    <n v="7151656"/>
    <m/>
    <m/>
    <m/>
    <m/>
    <m/>
    <m/>
    <m/>
    <m/>
    <m/>
    <m/>
    <m/>
    <m/>
    <m/>
    <m/>
    <m/>
    <m/>
    <m/>
    <m/>
    <m/>
    <m/>
    <m/>
    <m/>
    <m/>
    <m/>
    <m/>
    <m/>
    <m/>
    <m/>
    <m/>
  </r>
  <r>
    <x v="2"/>
    <x v="2"/>
    <x v="26"/>
    <x v="4"/>
    <n v="27776870"/>
    <n v="0"/>
    <m/>
    <m/>
    <m/>
    <m/>
    <m/>
    <m/>
    <m/>
    <m/>
    <m/>
    <m/>
    <m/>
    <m/>
    <m/>
    <m/>
    <m/>
    <m/>
    <m/>
    <m/>
    <m/>
    <m/>
    <m/>
    <m/>
    <m/>
    <m/>
    <m/>
    <m/>
    <m/>
    <m/>
    <m/>
  </r>
  <r>
    <x v="2"/>
    <x v="2"/>
    <x v="27"/>
    <x v="4"/>
    <n v="9771772"/>
    <n v="0"/>
    <m/>
    <m/>
    <m/>
    <m/>
    <m/>
    <m/>
    <m/>
    <m/>
    <m/>
    <m/>
    <m/>
    <m/>
    <m/>
    <m/>
    <m/>
    <m/>
    <m/>
    <m/>
    <m/>
    <m/>
    <m/>
    <m/>
    <m/>
    <m/>
    <m/>
    <m/>
    <m/>
    <m/>
    <m/>
  </r>
  <r>
    <x v="2"/>
    <x v="2"/>
    <x v="28"/>
    <x v="4"/>
    <n v="0"/>
    <n v="0"/>
    <m/>
    <m/>
    <m/>
    <m/>
    <m/>
    <m/>
    <m/>
    <m/>
    <m/>
    <m/>
    <m/>
    <m/>
    <m/>
    <m/>
    <m/>
    <m/>
    <m/>
    <m/>
    <m/>
    <m/>
    <m/>
    <m/>
    <m/>
    <m/>
    <m/>
    <m/>
    <m/>
    <m/>
    <m/>
  </r>
  <r>
    <x v="2"/>
    <x v="2"/>
    <x v="29"/>
    <x v="4"/>
    <n v="0"/>
    <n v="0"/>
    <m/>
    <m/>
    <m/>
    <m/>
    <m/>
    <m/>
    <m/>
    <m/>
    <m/>
    <m/>
    <m/>
    <m/>
    <m/>
    <m/>
    <m/>
    <m/>
    <m/>
    <m/>
    <m/>
    <m/>
    <m/>
    <m/>
    <m/>
    <m/>
    <m/>
    <m/>
    <m/>
    <m/>
    <m/>
  </r>
  <r>
    <x v="2"/>
    <x v="2"/>
    <x v="30"/>
    <x v="4"/>
    <n v="13710892"/>
    <n v="0"/>
    <m/>
    <m/>
    <m/>
    <m/>
    <m/>
    <m/>
    <m/>
    <m/>
    <m/>
    <m/>
    <m/>
    <m/>
    <m/>
    <m/>
    <m/>
    <m/>
    <m/>
    <m/>
    <m/>
    <m/>
    <m/>
    <m/>
    <m/>
    <m/>
    <m/>
    <m/>
    <m/>
    <m/>
    <m/>
  </r>
  <r>
    <x v="2"/>
    <x v="2"/>
    <x v="31"/>
    <x v="4"/>
    <n v="9894119"/>
    <n v="0"/>
    <m/>
    <m/>
    <m/>
    <m/>
    <m/>
    <m/>
    <m/>
    <m/>
    <m/>
    <m/>
    <m/>
    <m/>
    <m/>
    <m/>
    <m/>
    <m/>
    <m/>
    <m/>
    <m/>
    <m/>
    <m/>
    <m/>
    <m/>
    <m/>
    <m/>
    <m/>
    <m/>
    <m/>
    <m/>
  </r>
  <r>
    <x v="2"/>
    <x v="2"/>
    <x v="32"/>
    <x v="4"/>
    <n v="7120932"/>
    <n v="0"/>
    <m/>
    <m/>
    <m/>
    <m/>
    <m/>
    <m/>
    <m/>
    <m/>
    <m/>
    <m/>
    <m/>
    <m/>
    <m/>
    <m/>
    <m/>
    <m/>
    <m/>
    <m/>
    <m/>
    <m/>
    <m/>
    <m/>
    <m/>
    <m/>
    <m/>
    <m/>
    <m/>
    <m/>
    <m/>
  </r>
  <r>
    <x v="2"/>
    <x v="0"/>
    <x v="0"/>
    <x v="5"/>
    <n v="0"/>
    <n v="8161654"/>
    <m/>
    <n v="344900"/>
    <m/>
    <m/>
    <m/>
    <m/>
    <m/>
    <m/>
    <m/>
    <m/>
    <m/>
    <m/>
    <m/>
    <m/>
    <m/>
    <m/>
    <m/>
    <m/>
    <m/>
    <m/>
    <m/>
    <m/>
    <m/>
    <m/>
    <m/>
    <m/>
    <m/>
    <m/>
    <m/>
  </r>
  <r>
    <x v="2"/>
    <x v="0"/>
    <x v="1"/>
    <x v="5"/>
    <n v="0"/>
    <n v="8917974"/>
    <m/>
    <n v="113900"/>
    <m/>
    <m/>
    <m/>
    <m/>
    <m/>
    <m/>
    <m/>
    <m/>
    <m/>
    <m/>
    <m/>
    <m/>
    <m/>
    <m/>
    <m/>
    <m/>
    <m/>
    <m/>
    <m/>
    <m/>
    <m/>
    <m/>
    <m/>
    <m/>
    <m/>
    <m/>
    <m/>
  </r>
  <r>
    <x v="2"/>
    <x v="1"/>
    <x v="2"/>
    <x v="5"/>
    <n v="0"/>
    <n v="9095597"/>
    <m/>
    <n v="409400"/>
    <m/>
    <m/>
    <m/>
    <m/>
    <m/>
    <m/>
    <m/>
    <m/>
    <m/>
    <m/>
    <m/>
    <m/>
    <m/>
    <m/>
    <m/>
    <m/>
    <m/>
    <m/>
    <m/>
    <m/>
    <m/>
    <m/>
    <m/>
    <m/>
    <m/>
    <m/>
    <m/>
  </r>
  <r>
    <x v="2"/>
    <x v="0"/>
    <x v="3"/>
    <x v="5"/>
    <n v="0"/>
    <n v="15653459"/>
    <m/>
    <n v="220700"/>
    <m/>
    <m/>
    <m/>
    <m/>
    <m/>
    <m/>
    <m/>
    <m/>
    <m/>
    <m/>
    <m/>
    <m/>
    <m/>
    <m/>
    <m/>
    <m/>
    <m/>
    <m/>
    <m/>
    <m/>
    <m/>
    <m/>
    <m/>
    <m/>
    <m/>
    <m/>
    <m/>
  </r>
  <r>
    <x v="2"/>
    <x v="2"/>
    <x v="4"/>
    <x v="5"/>
    <n v="0"/>
    <n v="0"/>
    <m/>
    <n v="223900"/>
    <m/>
    <m/>
    <m/>
    <m/>
    <m/>
    <m/>
    <m/>
    <m/>
    <m/>
    <m/>
    <m/>
    <m/>
    <m/>
    <m/>
    <m/>
    <m/>
    <m/>
    <m/>
    <m/>
    <m/>
    <m/>
    <m/>
    <m/>
    <m/>
    <m/>
    <m/>
    <m/>
  </r>
  <r>
    <x v="2"/>
    <x v="0"/>
    <x v="5"/>
    <x v="5"/>
    <n v="0"/>
    <n v="9221435"/>
    <m/>
    <n v="523300"/>
    <m/>
    <m/>
    <m/>
    <m/>
    <m/>
    <m/>
    <m/>
    <m/>
    <m/>
    <m/>
    <m/>
    <m/>
    <m/>
    <m/>
    <m/>
    <m/>
    <m/>
    <m/>
    <m/>
    <m/>
    <m/>
    <m/>
    <m/>
    <m/>
    <m/>
    <m/>
    <m/>
  </r>
  <r>
    <x v="2"/>
    <x v="2"/>
    <x v="6"/>
    <x v="5"/>
    <n v="0"/>
    <n v="0"/>
    <m/>
    <n v="323300"/>
    <m/>
    <m/>
    <m/>
    <m/>
    <m/>
    <m/>
    <m/>
    <m/>
    <m/>
    <m/>
    <m/>
    <m/>
    <m/>
    <m/>
    <m/>
    <m/>
    <m/>
    <m/>
    <m/>
    <m/>
    <m/>
    <m/>
    <m/>
    <m/>
    <m/>
    <m/>
    <m/>
  </r>
  <r>
    <x v="2"/>
    <x v="2"/>
    <x v="7"/>
    <x v="5"/>
    <n v="0"/>
    <n v="0"/>
    <m/>
    <n v="131000"/>
    <m/>
    <m/>
    <m/>
    <m/>
    <m/>
    <m/>
    <m/>
    <m/>
    <m/>
    <m/>
    <m/>
    <m/>
    <m/>
    <m/>
    <m/>
    <m/>
    <m/>
    <m/>
    <m/>
    <m/>
    <m/>
    <m/>
    <m/>
    <m/>
    <m/>
    <m/>
    <m/>
  </r>
  <r>
    <x v="2"/>
    <x v="0"/>
    <x v="8"/>
    <x v="5"/>
    <n v="0"/>
    <n v="17556890"/>
    <m/>
    <n v="437200"/>
    <m/>
    <m/>
    <m/>
    <m/>
    <m/>
    <m/>
    <m/>
    <m/>
    <m/>
    <m/>
    <m/>
    <m/>
    <m/>
    <m/>
    <m/>
    <m/>
    <m/>
    <m/>
    <m/>
    <m/>
    <m/>
    <m/>
    <m/>
    <m/>
    <m/>
    <m/>
    <m/>
  </r>
  <r>
    <x v="2"/>
    <x v="2"/>
    <x v="9"/>
    <x v="5"/>
    <n v="0"/>
    <n v="0"/>
    <m/>
    <n v="616500"/>
    <m/>
    <m/>
    <m/>
    <m/>
    <m/>
    <m/>
    <m/>
    <m/>
    <m/>
    <m/>
    <m/>
    <m/>
    <m/>
    <m/>
    <m/>
    <m/>
    <m/>
    <m/>
    <m/>
    <m/>
    <m/>
    <m/>
    <m/>
    <m/>
    <m/>
    <m/>
    <m/>
  </r>
  <r>
    <x v="2"/>
    <x v="2"/>
    <x v="10"/>
    <x v="5"/>
    <n v="0"/>
    <n v="9496236"/>
    <m/>
    <n v="123900"/>
    <m/>
    <m/>
    <m/>
    <m/>
    <m/>
    <m/>
    <m/>
    <m/>
    <m/>
    <m/>
    <m/>
    <m/>
    <m/>
    <m/>
    <m/>
    <m/>
    <m/>
    <m/>
    <m/>
    <m/>
    <m/>
    <m/>
    <m/>
    <m/>
    <m/>
    <m/>
    <m/>
  </r>
  <r>
    <x v="2"/>
    <x v="2"/>
    <x v="11"/>
    <x v="5"/>
    <n v="0"/>
    <n v="6992958"/>
    <m/>
    <n v="216500"/>
    <m/>
    <m/>
    <m/>
    <m/>
    <m/>
    <m/>
    <m/>
    <m/>
    <m/>
    <m/>
    <m/>
    <m/>
    <m/>
    <m/>
    <m/>
    <m/>
    <m/>
    <m/>
    <m/>
    <m/>
    <m/>
    <m/>
    <m/>
    <m/>
    <m/>
    <m/>
    <m/>
  </r>
  <r>
    <x v="2"/>
    <x v="2"/>
    <x v="12"/>
    <x v="5"/>
    <n v="0"/>
    <n v="9158189"/>
    <m/>
    <n v="723600"/>
    <m/>
    <m/>
    <m/>
    <m/>
    <m/>
    <m/>
    <m/>
    <m/>
    <m/>
    <m/>
    <m/>
    <m/>
    <m/>
    <m/>
    <m/>
    <m/>
    <m/>
    <m/>
    <m/>
    <m/>
    <m/>
    <m/>
    <m/>
    <m/>
    <m/>
    <m/>
    <m/>
  </r>
  <r>
    <x v="2"/>
    <x v="0"/>
    <x v="13"/>
    <x v="5"/>
    <n v="0"/>
    <n v="0"/>
    <m/>
    <n v="545500"/>
    <m/>
    <m/>
    <m/>
    <m/>
    <m/>
    <m/>
    <m/>
    <m/>
    <m/>
    <m/>
    <m/>
    <m/>
    <m/>
    <m/>
    <m/>
    <m/>
    <m/>
    <m/>
    <m/>
    <m/>
    <m/>
    <m/>
    <m/>
    <m/>
    <m/>
    <m/>
    <m/>
  </r>
  <r>
    <x v="2"/>
    <x v="1"/>
    <x v="14"/>
    <x v="5"/>
    <n v="0"/>
    <n v="0"/>
    <m/>
    <n v="64200"/>
    <m/>
    <m/>
    <m/>
    <m/>
    <m/>
    <m/>
    <m/>
    <m/>
    <m/>
    <m/>
    <m/>
    <m/>
    <m/>
    <m/>
    <m/>
    <m/>
    <m/>
    <m/>
    <m/>
    <m/>
    <m/>
    <m/>
    <m/>
    <m/>
    <m/>
    <m/>
    <m/>
  </r>
  <r>
    <x v="2"/>
    <x v="0"/>
    <x v="15"/>
    <x v="5"/>
    <n v="0"/>
    <n v="2151300"/>
    <m/>
    <n v="588400"/>
    <m/>
    <m/>
    <m/>
    <m/>
    <m/>
    <m/>
    <m/>
    <m/>
    <m/>
    <m/>
    <m/>
    <m/>
    <m/>
    <m/>
    <m/>
    <m/>
    <m/>
    <m/>
    <m/>
    <m/>
    <m/>
    <m/>
    <m/>
    <m/>
    <m/>
    <m/>
    <m/>
  </r>
  <r>
    <x v="2"/>
    <x v="2"/>
    <x v="16"/>
    <x v="5"/>
    <n v="0"/>
    <n v="0"/>
    <m/>
    <n v="0"/>
    <m/>
    <m/>
    <m/>
    <m/>
    <m/>
    <m/>
    <m/>
    <m/>
    <m/>
    <m/>
    <m/>
    <m/>
    <m/>
    <m/>
    <m/>
    <m/>
    <m/>
    <m/>
    <m/>
    <m/>
    <m/>
    <m/>
    <m/>
    <m/>
    <m/>
    <m/>
    <m/>
  </r>
  <r>
    <x v="2"/>
    <x v="0"/>
    <x v="17"/>
    <x v="5"/>
    <n v="0"/>
    <n v="822872"/>
    <m/>
    <n v="567100"/>
    <m/>
    <m/>
    <m/>
    <m/>
    <m/>
    <m/>
    <m/>
    <m/>
    <m/>
    <m/>
    <m/>
    <m/>
    <m/>
    <m/>
    <m/>
    <m/>
    <m/>
    <m/>
    <m/>
    <m/>
    <m/>
    <m/>
    <m/>
    <m/>
    <m/>
    <m/>
    <m/>
  </r>
  <r>
    <x v="2"/>
    <x v="1"/>
    <x v="18"/>
    <x v="5"/>
    <n v="0"/>
    <n v="0"/>
    <m/>
    <n v="517100"/>
    <m/>
    <m/>
    <m/>
    <m/>
    <m/>
    <m/>
    <m/>
    <m/>
    <m/>
    <m/>
    <m/>
    <m/>
    <m/>
    <m/>
    <m/>
    <m/>
    <m/>
    <m/>
    <m/>
    <m/>
    <m/>
    <m/>
    <m/>
    <m/>
    <m/>
    <m/>
    <m/>
  </r>
  <r>
    <x v="2"/>
    <x v="2"/>
    <x v="19"/>
    <x v="5"/>
    <n v="0"/>
    <n v="0"/>
    <m/>
    <n v="252600"/>
    <m/>
    <m/>
    <m/>
    <m/>
    <m/>
    <m/>
    <m/>
    <m/>
    <m/>
    <m/>
    <m/>
    <m/>
    <m/>
    <m/>
    <m/>
    <m/>
    <m/>
    <m/>
    <m/>
    <m/>
    <m/>
    <m/>
    <m/>
    <m/>
    <m/>
    <m/>
    <m/>
  </r>
  <r>
    <x v="2"/>
    <x v="0"/>
    <x v="20"/>
    <x v="5"/>
    <n v="0"/>
    <n v="8148402"/>
    <m/>
    <n v="56800"/>
    <m/>
    <m/>
    <m/>
    <m/>
    <m/>
    <m/>
    <m/>
    <m/>
    <m/>
    <m/>
    <m/>
    <m/>
    <m/>
    <m/>
    <m/>
    <m/>
    <m/>
    <m/>
    <m/>
    <m/>
    <m/>
    <m/>
    <m/>
    <m/>
    <m/>
    <m/>
    <m/>
  </r>
  <r>
    <x v="2"/>
    <x v="2"/>
    <x v="21"/>
    <x v="5"/>
    <n v="0"/>
    <n v="0"/>
    <m/>
    <n v="202000"/>
    <m/>
    <m/>
    <m/>
    <m/>
    <m/>
    <m/>
    <m/>
    <m/>
    <m/>
    <m/>
    <m/>
    <m/>
    <m/>
    <m/>
    <m/>
    <m/>
    <m/>
    <m/>
    <m/>
    <m/>
    <m/>
    <m/>
    <m/>
    <m/>
    <m/>
    <m/>
    <m/>
  </r>
  <r>
    <x v="2"/>
    <x v="2"/>
    <x v="22"/>
    <x v="5"/>
    <n v="0"/>
    <n v="16280277"/>
    <m/>
    <n v="131000"/>
    <m/>
    <m/>
    <m/>
    <m/>
    <m/>
    <m/>
    <m/>
    <m/>
    <m/>
    <m/>
    <m/>
    <m/>
    <m/>
    <m/>
    <m/>
    <m/>
    <m/>
    <m/>
    <m/>
    <m/>
    <m/>
    <m/>
    <m/>
    <m/>
    <m/>
    <m/>
    <m/>
  </r>
  <r>
    <x v="2"/>
    <x v="1"/>
    <x v="23"/>
    <x v="5"/>
    <n v="0"/>
    <n v="10348431"/>
    <m/>
    <n v="152600"/>
    <m/>
    <m/>
    <m/>
    <m/>
    <m/>
    <m/>
    <m/>
    <m/>
    <m/>
    <m/>
    <m/>
    <m/>
    <m/>
    <m/>
    <m/>
    <m/>
    <m/>
    <m/>
    <m/>
    <m/>
    <m/>
    <m/>
    <m/>
    <m/>
    <m/>
    <m/>
    <m/>
  </r>
  <r>
    <x v="2"/>
    <x v="2"/>
    <x v="24"/>
    <x v="5"/>
    <n v="0"/>
    <n v="0"/>
    <m/>
    <n v="573900"/>
    <m/>
    <m/>
    <m/>
    <m/>
    <m/>
    <m/>
    <m/>
    <m/>
    <m/>
    <m/>
    <m/>
    <m/>
    <m/>
    <m/>
    <m/>
    <m/>
    <m/>
    <m/>
    <m/>
    <m/>
    <m/>
    <m/>
    <m/>
    <m/>
    <m/>
    <m/>
    <m/>
  </r>
  <r>
    <x v="2"/>
    <x v="0"/>
    <x v="25"/>
    <x v="5"/>
    <n v="0"/>
    <n v="10530489"/>
    <m/>
    <n v="259700"/>
    <m/>
    <m/>
    <m/>
    <m/>
    <m/>
    <m/>
    <m/>
    <m/>
    <m/>
    <m/>
    <m/>
    <m/>
    <m/>
    <m/>
    <m/>
    <m/>
    <m/>
    <m/>
    <m/>
    <m/>
    <m/>
    <m/>
    <m/>
    <m/>
    <m/>
    <m/>
    <m/>
  </r>
  <r>
    <x v="2"/>
    <x v="2"/>
    <x v="26"/>
    <x v="5"/>
    <n v="0"/>
    <n v="0"/>
    <m/>
    <n v="85200"/>
    <m/>
    <m/>
    <m/>
    <m/>
    <m/>
    <m/>
    <m/>
    <m/>
    <m/>
    <m/>
    <m/>
    <m/>
    <m/>
    <m/>
    <m/>
    <m/>
    <m/>
    <m/>
    <m/>
    <m/>
    <m/>
    <m/>
    <m/>
    <m/>
    <m/>
    <m/>
    <m/>
  </r>
  <r>
    <x v="2"/>
    <x v="2"/>
    <x v="27"/>
    <x v="5"/>
    <n v="0"/>
    <n v="0"/>
    <m/>
    <n v="145200"/>
    <m/>
    <m/>
    <m/>
    <m/>
    <m/>
    <m/>
    <m/>
    <m/>
    <m/>
    <m/>
    <m/>
    <m/>
    <m/>
    <m/>
    <m/>
    <m/>
    <m/>
    <m/>
    <m/>
    <m/>
    <m/>
    <m/>
    <m/>
    <m/>
    <m/>
    <m/>
    <m/>
  </r>
  <r>
    <x v="2"/>
    <x v="2"/>
    <x v="28"/>
    <x v="5"/>
    <n v="0"/>
    <n v="0"/>
    <m/>
    <n v="245500"/>
    <m/>
    <m/>
    <m/>
    <m/>
    <m/>
    <m/>
    <m/>
    <m/>
    <m/>
    <m/>
    <m/>
    <m/>
    <m/>
    <m/>
    <m/>
    <m/>
    <m/>
    <m/>
    <m/>
    <m/>
    <m/>
    <m/>
    <m/>
    <m/>
    <m/>
    <m/>
    <m/>
  </r>
  <r>
    <x v="2"/>
    <x v="2"/>
    <x v="29"/>
    <x v="5"/>
    <n v="0"/>
    <n v="0"/>
    <m/>
    <n v="116800"/>
    <m/>
    <m/>
    <m/>
    <m/>
    <m/>
    <m/>
    <m/>
    <m/>
    <m/>
    <m/>
    <m/>
    <m/>
    <m/>
    <m/>
    <m/>
    <m/>
    <m/>
    <m/>
    <m/>
    <m/>
    <m/>
    <m/>
    <m/>
    <m/>
    <m/>
    <m/>
    <m/>
  </r>
  <r>
    <x v="2"/>
    <x v="2"/>
    <x v="30"/>
    <x v="5"/>
    <n v="0"/>
    <n v="0"/>
    <m/>
    <n v="288100"/>
    <m/>
    <m/>
    <m/>
    <m/>
    <m/>
    <m/>
    <m/>
    <m/>
    <m/>
    <m/>
    <m/>
    <m/>
    <m/>
    <m/>
    <m/>
    <m/>
    <m/>
    <m/>
    <m/>
    <m/>
    <m/>
    <m/>
    <m/>
    <m/>
    <m/>
    <m/>
    <m/>
  </r>
  <r>
    <x v="2"/>
    <x v="2"/>
    <x v="31"/>
    <x v="5"/>
    <n v="0"/>
    <n v="0"/>
    <m/>
    <n v="266800"/>
    <m/>
    <m/>
    <m/>
    <m/>
    <m/>
    <m/>
    <m/>
    <m/>
    <m/>
    <m/>
    <m/>
    <m/>
    <m/>
    <m/>
    <m/>
    <m/>
    <m/>
    <m/>
    <m/>
    <m/>
    <m/>
    <m/>
    <m/>
    <m/>
    <m/>
    <m/>
    <m/>
  </r>
  <r>
    <x v="2"/>
    <x v="2"/>
    <x v="32"/>
    <x v="5"/>
    <n v="0"/>
    <n v="0"/>
    <m/>
    <n v="245500"/>
    <m/>
    <m/>
    <m/>
    <m/>
    <m/>
    <m/>
    <m/>
    <m/>
    <m/>
    <m/>
    <m/>
    <m/>
    <m/>
    <m/>
    <m/>
    <m/>
    <m/>
    <m/>
    <m/>
    <m/>
    <m/>
    <m/>
    <m/>
    <m/>
    <m/>
    <m/>
    <m/>
  </r>
  <r>
    <x v="2"/>
    <x v="0"/>
    <x v="0"/>
    <x v="6"/>
    <n v="0"/>
    <n v="0"/>
    <m/>
    <n v="402873"/>
    <m/>
    <m/>
    <m/>
    <m/>
    <m/>
    <m/>
    <m/>
    <m/>
    <m/>
    <m/>
    <m/>
    <m/>
    <m/>
    <m/>
    <m/>
    <m/>
    <m/>
    <m/>
    <m/>
    <m/>
    <m/>
    <m/>
    <m/>
    <m/>
    <m/>
    <m/>
    <m/>
  </r>
  <r>
    <x v="2"/>
    <x v="0"/>
    <x v="1"/>
    <x v="6"/>
    <n v="0"/>
    <n v="12336714"/>
    <m/>
    <n v="2550104"/>
    <m/>
    <m/>
    <m/>
    <m/>
    <m/>
    <m/>
    <m/>
    <m/>
    <m/>
    <m/>
    <m/>
    <m/>
    <m/>
    <m/>
    <m/>
    <m/>
    <m/>
    <m/>
    <m/>
    <m/>
    <m/>
    <m/>
    <m/>
    <m/>
    <m/>
    <m/>
    <m/>
  </r>
  <r>
    <x v="2"/>
    <x v="1"/>
    <x v="2"/>
    <x v="6"/>
    <n v="0"/>
    <n v="0"/>
    <m/>
    <n v="794194"/>
    <m/>
    <m/>
    <m/>
    <m/>
    <m/>
    <m/>
    <m/>
    <m/>
    <m/>
    <m/>
    <m/>
    <m/>
    <m/>
    <m/>
    <m/>
    <m/>
    <m/>
    <m/>
    <m/>
    <m/>
    <m/>
    <m/>
    <m/>
    <m/>
    <m/>
    <m/>
    <m/>
  </r>
  <r>
    <x v="2"/>
    <x v="0"/>
    <x v="3"/>
    <x v="6"/>
    <n v="0"/>
    <n v="4948879"/>
    <m/>
    <n v="2517252"/>
    <m/>
    <m/>
    <m/>
    <m/>
    <m/>
    <m/>
    <m/>
    <m/>
    <m/>
    <m/>
    <m/>
    <m/>
    <m/>
    <m/>
    <m/>
    <m/>
    <m/>
    <m/>
    <m/>
    <m/>
    <m/>
    <m/>
    <m/>
    <m/>
    <m/>
    <m/>
    <m/>
  </r>
  <r>
    <x v="2"/>
    <x v="2"/>
    <x v="4"/>
    <x v="6"/>
    <n v="0"/>
    <n v="0"/>
    <m/>
    <n v="398133"/>
    <m/>
    <m/>
    <m/>
    <m/>
    <m/>
    <m/>
    <m/>
    <m/>
    <m/>
    <m/>
    <m/>
    <m/>
    <m/>
    <m/>
    <m/>
    <m/>
    <m/>
    <m/>
    <m/>
    <m/>
    <m/>
    <m/>
    <m/>
    <m/>
    <m/>
    <m/>
    <m/>
  </r>
  <r>
    <x v="2"/>
    <x v="0"/>
    <x v="5"/>
    <x v="6"/>
    <n v="0"/>
    <n v="0"/>
    <m/>
    <n v="402873"/>
    <m/>
    <m/>
    <m/>
    <m/>
    <m/>
    <m/>
    <m/>
    <m/>
    <m/>
    <m/>
    <m/>
    <m/>
    <m/>
    <m/>
    <m/>
    <m/>
    <m/>
    <m/>
    <m/>
    <m/>
    <m/>
    <m/>
    <m/>
    <m/>
    <m/>
    <m/>
    <m/>
  </r>
  <r>
    <x v="2"/>
    <x v="2"/>
    <x v="6"/>
    <x v="6"/>
    <n v="0"/>
    <n v="0"/>
    <m/>
    <n v="808413"/>
    <m/>
    <m/>
    <m/>
    <m/>
    <m/>
    <m/>
    <m/>
    <m/>
    <m/>
    <m/>
    <m/>
    <m/>
    <m/>
    <m/>
    <m/>
    <m/>
    <m/>
    <m/>
    <m/>
    <m/>
    <m/>
    <m/>
    <m/>
    <m/>
    <m/>
    <m/>
    <m/>
  </r>
  <r>
    <x v="2"/>
    <x v="2"/>
    <x v="7"/>
    <x v="6"/>
    <n v="0"/>
    <n v="0"/>
    <m/>
    <n v="770495"/>
    <m/>
    <m/>
    <m/>
    <m/>
    <m/>
    <m/>
    <m/>
    <m/>
    <m/>
    <m/>
    <m/>
    <m/>
    <m/>
    <m/>
    <m/>
    <m/>
    <m/>
    <m/>
    <m/>
    <m/>
    <m/>
    <m/>
    <m/>
    <m/>
    <m/>
    <m/>
    <m/>
  </r>
  <r>
    <x v="2"/>
    <x v="0"/>
    <x v="8"/>
    <x v="6"/>
    <n v="0"/>
    <n v="3793170"/>
    <m/>
    <n v="2041945"/>
    <m/>
    <m/>
    <m/>
    <m/>
    <m/>
    <m/>
    <m/>
    <m/>
    <m/>
    <m/>
    <m/>
    <m/>
    <m/>
    <m/>
    <m/>
    <m/>
    <m/>
    <m/>
    <m/>
    <m/>
    <m/>
    <m/>
    <m/>
    <m/>
    <m/>
    <m/>
    <m/>
  </r>
  <r>
    <x v="2"/>
    <x v="2"/>
    <x v="9"/>
    <x v="6"/>
    <n v="0"/>
    <n v="0"/>
    <m/>
    <n v="383914"/>
    <m/>
    <m/>
    <m/>
    <m/>
    <m/>
    <m/>
    <m/>
    <m/>
    <m/>
    <m/>
    <m/>
    <m/>
    <m/>
    <m/>
    <m/>
    <m/>
    <m/>
    <m/>
    <m/>
    <m/>
    <m/>
    <m/>
    <m/>
    <m/>
    <m/>
    <m/>
    <m/>
  </r>
  <r>
    <x v="2"/>
    <x v="2"/>
    <x v="10"/>
    <x v="6"/>
    <n v="0"/>
    <n v="0"/>
    <m/>
    <n v="750197"/>
    <m/>
    <m/>
    <m/>
    <m/>
    <m/>
    <m/>
    <m/>
    <m/>
    <m/>
    <m/>
    <m/>
    <m/>
    <m/>
    <m/>
    <m/>
    <m/>
    <m/>
    <m/>
    <m/>
    <m/>
    <m/>
    <m/>
    <m/>
    <m/>
    <m/>
    <m/>
    <m/>
  </r>
  <r>
    <x v="2"/>
    <x v="2"/>
    <x v="11"/>
    <x v="6"/>
    <n v="0"/>
    <n v="2444000"/>
    <m/>
    <n v="2534497"/>
    <m/>
    <m/>
    <m/>
    <m/>
    <m/>
    <m/>
    <m/>
    <m/>
    <m/>
    <m/>
    <m/>
    <m/>
    <m/>
    <m/>
    <m/>
    <m/>
    <m/>
    <m/>
    <m/>
    <m/>
    <m/>
    <m/>
    <m/>
    <m/>
    <m/>
    <m/>
    <m/>
  </r>
  <r>
    <x v="2"/>
    <x v="2"/>
    <x v="12"/>
    <x v="6"/>
    <n v="0"/>
    <n v="1101217"/>
    <m/>
    <n v="2380169"/>
    <m/>
    <m/>
    <m/>
    <m/>
    <m/>
    <m/>
    <m/>
    <m/>
    <m/>
    <m/>
    <m/>
    <m/>
    <m/>
    <m/>
    <m/>
    <m/>
    <m/>
    <m/>
    <m/>
    <m/>
    <m/>
    <m/>
    <m/>
    <m/>
    <m/>
    <m/>
    <m/>
  </r>
  <r>
    <x v="2"/>
    <x v="0"/>
    <x v="13"/>
    <x v="6"/>
    <n v="0"/>
    <n v="0"/>
    <m/>
    <n v="792854"/>
    <m/>
    <m/>
    <m/>
    <m/>
    <m/>
    <m/>
    <m/>
    <m/>
    <m/>
    <m/>
    <m/>
    <m/>
    <m/>
    <m/>
    <m/>
    <m/>
    <m/>
    <m/>
    <m/>
    <m/>
    <m/>
    <m/>
    <m/>
    <m/>
    <m/>
    <m/>
    <m/>
  </r>
  <r>
    <x v="2"/>
    <x v="1"/>
    <x v="14"/>
    <x v="6"/>
    <n v="0"/>
    <n v="0"/>
    <m/>
    <n v="788114"/>
    <m/>
    <m/>
    <m/>
    <m/>
    <m/>
    <m/>
    <m/>
    <m/>
    <m/>
    <m/>
    <m/>
    <m/>
    <m/>
    <m/>
    <m/>
    <m/>
    <m/>
    <m/>
    <m/>
    <m/>
    <m/>
    <m/>
    <m/>
    <m/>
    <m/>
    <m/>
    <m/>
  </r>
  <r>
    <x v="2"/>
    <x v="0"/>
    <x v="15"/>
    <x v="6"/>
    <n v="0"/>
    <n v="0"/>
    <m/>
    <n v="792854"/>
    <m/>
    <m/>
    <m/>
    <m/>
    <m/>
    <m/>
    <m/>
    <m/>
    <m/>
    <m/>
    <m/>
    <m/>
    <m/>
    <m/>
    <m/>
    <m/>
    <m/>
    <m/>
    <m/>
    <m/>
    <m/>
    <m/>
    <m/>
    <m/>
    <m/>
    <m/>
    <m/>
  </r>
  <r>
    <x v="2"/>
    <x v="2"/>
    <x v="16"/>
    <x v="6"/>
    <n v="0"/>
    <n v="0"/>
    <m/>
    <n v="750197"/>
    <m/>
    <m/>
    <m/>
    <m/>
    <m/>
    <m/>
    <m/>
    <m/>
    <m/>
    <m/>
    <m/>
    <m/>
    <m/>
    <m/>
    <m/>
    <m/>
    <m/>
    <m/>
    <m/>
    <m/>
    <m/>
    <m/>
    <m/>
    <m/>
    <m/>
    <m/>
    <m/>
  </r>
  <r>
    <x v="2"/>
    <x v="0"/>
    <x v="17"/>
    <x v="6"/>
    <n v="0"/>
    <n v="0"/>
    <m/>
    <n v="773895"/>
    <m/>
    <m/>
    <m/>
    <m/>
    <m/>
    <m/>
    <m/>
    <m/>
    <m/>
    <m/>
    <m/>
    <m/>
    <m/>
    <m/>
    <m/>
    <m/>
    <m/>
    <m/>
    <m/>
    <m/>
    <m/>
    <m/>
    <m/>
    <m/>
    <m/>
    <m/>
    <m/>
  </r>
  <r>
    <x v="2"/>
    <x v="1"/>
    <x v="18"/>
    <x v="6"/>
    <n v="0"/>
    <n v="0"/>
    <m/>
    <n v="885794"/>
    <m/>
    <m/>
    <m/>
    <m/>
    <m/>
    <m/>
    <m/>
    <m/>
    <m/>
    <m/>
    <m/>
    <m/>
    <m/>
    <m/>
    <m/>
    <m/>
    <m/>
    <m/>
    <m/>
    <m/>
    <m/>
    <m/>
    <m/>
    <m/>
    <m/>
    <m/>
    <m/>
  </r>
  <r>
    <x v="2"/>
    <x v="2"/>
    <x v="19"/>
    <x v="6"/>
    <n v="0"/>
    <n v="0"/>
    <m/>
    <n v="773895"/>
    <m/>
    <m/>
    <m/>
    <m/>
    <m/>
    <m/>
    <m/>
    <m/>
    <m/>
    <m/>
    <m/>
    <m/>
    <m/>
    <m/>
    <m/>
    <m/>
    <m/>
    <m/>
    <m/>
    <m/>
    <m/>
    <m/>
    <m/>
    <m/>
    <m/>
    <m/>
    <m/>
  </r>
  <r>
    <x v="2"/>
    <x v="0"/>
    <x v="20"/>
    <x v="6"/>
    <n v="0"/>
    <n v="1871224"/>
    <m/>
    <n v="2256385"/>
    <m/>
    <m/>
    <m/>
    <m/>
    <m/>
    <m/>
    <m/>
    <m/>
    <m/>
    <m/>
    <m/>
    <m/>
    <m/>
    <m/>
    <m/>
    <m/>
    <m/>
    <m/>
    <m/>
    <m/>
    <m/>
    <m/>
    <m/>
    <m/>
    <m/>
    <m/>
    <m/>
  </r>
  <r>
    <x v="2"/>
    <x v="2"/>
    <x v="21"/>
    <x v="6"/>
    <n v="0"/>
    <n v="0"/>
    <m/>
    <n v="783375"/>
    <m/>
    <m/>
    <m/>
    <m/>
    <m/>
    <m/>
    <m/>
    <m/>
    <m/>
    <m/>
    <m/>
    <m/>
    <m/>
    <m/>
    <m/>
    <m/>
    <m/>
    <m/>
    <m/>
    <m/>
    <m/>
    <m/>
    <m/>
    <m/>
    <m/>
    <m/>
    <m/>
  </r>
  <r>
    <x v="2"/>
    <x v="2"/>
    <x v="22"/>
    <x v="6"/>
    <n v="0"/>
    <n v="55000000"/>
    <m/>
    <n v="2470019"/>
    <m/>
    <m/>
    <m/>
    <m/>
    <m/>
    <m/>
    <m/>
    <m/>
    <m/>
    <m/>
    <m/>
    <m/>
    <m/>
    <m/>
    <m/>
    <m/>
    <m/>
    <m/>
    <m/>
    <m/>
    <m/>
    <m/>
    <m/>
    <m/>
    <m/>
    <m/>
    <m/>
  </r>
  <r>
    <x v="2"/>
    <x v="1"/>
    <x v="23"/>
    <x v="6"/>
    <n v="0"/>
    <n v="0"/>
    <m/>
    <n v="813152"/>
    <m/>
    <m/>
    <m/>
    <m/>
    <m/>
    <m/>
    <m/>
    <m/>
    <m/>
    <m/>
    <m/>
    <m/>
    <m/>
    <m/>
    <m/>
    <m/>
    <m/>
    <m/>
    <m/>
    <m/>
    <m/>
    <m/>
    <m/>
    <m/>
    <m/>
    <m/>
    <m/>
  </r>
  <r>
    <x v="2"/>
    <x v="2"/>
    <x v="24"/>
    <x v="6"/>
    <n v="0"/>
    <n v="7476351"/>
    <m/>
    <n v="2643324"/>
    <m/>
    <m/>
    <m/>
    <m/>
    <m/>
    <m/>
    <m/>
    <m/>
    <m/>
    <m/>
    <m/>
    <m/>
    <m/>
    <m/>
    <m/>
    <m/>
    <m/>
    <m/>
    <m/>
    <m/>
    <m/>
    <m/>
    <m/>
    <m/>
    <m/>
    <m/>
    <m/>
  </r>
  <r>
    <x v="2"/>
    <x v="0"/>
    <x v="25"/>
    <x v="6"/>
    <n v="0"/>
    <n v="0"/>
    <m/>
    <n v="797594"/>
    <m/>
    <m/>
    <m/>
    <m/>
    <m/>
    <m/>
    <m/>
    <m/>
    <m/>
    <m/>
    <m/>
    <m/>
    <m/>
    <m/>
    <m/>
    <m/>
    <m/>
    <m/>
    <m/>
    <m/>
    <m/>
    <m/>
    <m/>
    <m/>
    <m/>
    <m/>
    <m/>
  </r>
  <r>
    <x v="2"/>
    <x v="2"/>
    <x v="26"/>
    <x v="6"/>
    <n v="0"/>
    <n v="0"/>
    <m/>
    <n v="379175"/>
    <m/>
    <m/>
    <m/>
    <m/>
    <m/>
    <m/>
    <m/>
    <m/>
    <m/>
    <m/>
    <m/>
    <m/>
    <m/>
    <m/>
    <m/>
    <m/>
    <m/>
    <m/>
    <m/>
    <m/>
    <m/>
    <m/>
    <m/>
    <m/>
    <m/>
    <m/>
    <m/>
  </r>
  <r>
    <x v="2"/>
    <x v="2"/>
    <x v="27"/>
    <x v="6"/>
    <n v="0"/>
    <n v="0"/>
    <m/>
    <n v="398133"/>
    <m/>
    <m/>
    <m/>
    <m/>
    <m/>
    <m/>
    <m/>
    <m/>
    <m/>
    <m/>
    <m/>
    <m/>
    <m/>
    <m/>
    <m/>
    <m/>
    <m/>
    <m/>
    <m/>
    <m/>
    <m/>
    <m/>
    <m/>
    <m/>
    <m/>
    <m/>
    <m/>
  </r>
  <r>
    <x v="2"/>
    <x v="2"/>
    <x v="28"/>
    <x v="6"/>
    <n v="0"/>
    <n v="0"/>
    <m/>
    <n v="775235"/>
    <m/>
    <m/>
    <m/>
    <m/>
    <m/>
    <m/>
    <m/>
    <m/>
    <m/>
    <m/>
    <m/>
    <m/>
    <m/>
    <m/>
    <m/>
    <m/>
    <m/>
    <m/>
    <m/>
    <m/>
    <m/>
    <m/>
    <m/>
    <m/>
    <m/>
    <m/>
    <m/>
  </r>
  <r>
    <x v="2"/>
    <x v="2"/>
    <x v="29"/>
    <x v="6"/>
    <n v="0"/>
    <n v="0"/>
    <m/>
    <n v="374435"/>
    <m/>
    <m/>
    <m/>
    <m/>
    <m/>
    <m/>
    <m/>
    <m/>
    <m/>
    <m/>
    <m/>
    <m/>
    <m/>
    <m/>
    <m/>
    <m/>
    <m/>
    <m/>
    <m/>
    <m/>
    <m/>
    <m/>
    <m/>
    <m/>
    <m/>
    <m/>
    <m/>
  </r>
  <r>
    <x v="2"/>
    <x v="2"/>
    <x v="30"/>
    <x v="6"/>
    <n v="0"/>
    <n v="0"/>
    <m/>
    <n v="770495"/>
    <m/>
    <m/>
    <m/>
    <m/>
    <m/>
    <m/>
    <m/>
    <m/>
    <m/>
    <m/>
    <m/>
    <m/>
    <m/>
    <m/>
    <m/>
    <m/>
    <m/>
    <m/>
    <m/>
    <m/>
    <m/>
    <m/>
    <m/>
    <m/>
    <m/>
    <m/>
    <m/>
  </r>
  <r>
    <x v="2"/>
    <x v="2"/>
    <x v="31"/>
    <x v="6"/>
    <n v="0"/>
    <n v="0"/>
    <m/>
    <n v="789454"/>
    <m/>
    <m/>
    <m/>
    <m/>
    <m/>
    <m/>
    <m/>
    <m/>
    <m/>
    <m/>
    <m/>
    <m/>
    <m/>
    <m/>
    <m/>
    <m/>
    <m/>
    <m/>
    <m/>
    <m/>
    <m/>
    <m/>
    <m/>
    <m/>
    <m/>
    <m/>
    <m/>
  </r>
  <r>
    <x v="2"/>
    <x v="2"/>
    <x v="32"/>
    <x v="6"/>
    <n v="0"/>
    <n v="0"/>
    <m/>
    <n v="847876"/>
    <m/>
    <m/>
    <m/>
    <m/>
    <m/>
    <m/>
    <m/>
    <m/>
    <m/>
    <m/>
    <m/>
    <m/>
    <m/>
    <m/>
    <m/>
    <m/>
    <m/>
    <m/>
    <m/>
    <m/>
    <m/>
    <m/>
    <m/>
    <m/>
    <m/>
    <m/>
    <m/>
  </r>
  <r>
    <x v="2"/>
    <x v="0"/>
    <x v="0"/>
    <x v="7"/>
    <n v="0"/>
    <n v="2299884"/>
    <m/>
    <m/>
    <m/>
    <m/>
    <m/>
    <m/>
    <m/>
    <m/>
    <m/>
    <m/>
    <m/>
    <m/>
    <m/>
    <m/>
    <m/>
    <m/>
    <m/>
    <m/>
    <m/>
    <m/>
    <m/>
    <m/>
    <m/>
    <m/>
    <m/>
    <m/>
    <m/>
    <m/>
    <m/>
  </r>
  <r>
    <x v="2"/>
    <x v="0"/>
    <x v="1"/>
    <x v="7"/>
    <n v="0"/>
    <n v="0"/>
    <m/>
    <m/>
    <m/>
    <m/>
    <m/>
    <m/>
    <m/>
    <m/>
    <m/>
    <m/>
    <m/>
    <m/>
    <m/>
    <m/>
    <m/>
    <m/>
    <m/>
    <m/>
    <m/>
    <m/>
    <m/>
    <m/>
    <m/>
    <m/>
    <m/>
    <m/>
    <m/>
    <m/>
    <m/>
  </r>
  <r>
    <x v="2"/>
    <x v="1"/>
    <x v="2"/>
    <x v="7"/>
    <n v="0"/>
    <n v="1760511"/>
    <m/>
    <m/>
    <m/>
    <m/>
    <m/>
    <m/>
    <m/>
    <m/>
    <m/>
    <m/>
    <m/>
    <m/>
    <m/>
    <m/>
    <m/>
    <m/>
    <m/>
    <m/>
    <m/>
    <m/>
    <m/>
    <m/>
    <m/>
    <m/>
    <m/>
    <m/>
    <m/>
    <m/>
    <m/>
  </r>
  <r>
    <x v="2"/>
    <x v="0"/>
    <x v="3"/>
    <x v="7"/>
    <n v="0"/>
    <n v="0"/>
    <m/>
    <m/>
    <m/>
    <m/>
    <m/>
    <m/>
    <m/>
    <m/>
    <m/>
    <m/>
    <m/>
    <m/>
    <m/>
    <m/>
    <m/>
    <m/>
    <m/>
    <m/>
    <m/>
    <m/>
    <m/>
    <m/>
    <m/>
    <m/>
    <m/>
    <m/>
    <m/>
    <m/>
    <m/>
  </r>
  <r>
    <x v="2"/>
    <x v="2"/>
    <x v="4"/>
    <x v="7"/>
    <n v="0"/>
    <n v="0"/>
    <m/>
    <m/>
    <m/>
    <m/>
    <m/>
    <m/>
    <m/>
    <m/>
    <m/>
    <m/>
    <m/>
    <m/>
    <m/>
    <m/>
    <m/>
    <m/>
    <m/>
    <m/>
    <m/>
    <m/>
    <m/>
    <m/>
    <m/>
    <m/>
    <m/>
    <m/>
    <m/>
    <m/>
    <m/>
  </r>
  <r>
    <x v="2"/>
    <x v="0"/>
    <x v="5"/>
    <x v="7"/>
    <n v="0"/>
    <n v="1730488"/>
    <m/>
    <m/>
    <m/>
    <m/>
    <m/>
    <m/>
    <m/>
    <m/>
    <m/>
    <m/>
    <m/>
    <m/>
    <m/>
    <m/>
    <m/>
    <m/>
    <m/>
    <m/>
    <m/>
    <m/>
    <m/>
    <m/>
    <m/>
    <m/>
    <m/>
    <m/>
    <m/>
    <m/>
    <m/>
  </r>
  <r>
    <x v="2"/>
    <x v="2"/>
    <x v="6"/>
    <x v="7"/>
    <n v="0"/>
    <n v="0"/>
    <m/>
    <m/>
    <m/>
    <m/>
    <m/>
    <m/>
    <m/>
    <m/>
    <m/>
    <m/>
    <m/>
    <m/>
    <m/>
    <m/>
    <m/>
    <m/>
    <m/>
    <m/>
    <m/>
    <m/>
    <m/>
    <m/>
    <m/>
    <m/>
    <m/>
    <m/>
    <m/>
    <m/>
    <m/>
  </r>
  <r>
    <x v="2"/>
    <x v="2"/>
    <x v="7"/>
    <x v="7"/>
    <n v="0"/>
    <n v="0"/>
    <m/>
    <m/>
    <m/>
    <m/>
    <m/>
    <m/>
    <m/>
    <m/>
    <m/>
    <m/>
    <m/>
    <m/>
    <m/>
    <m/>
    <m/>
    <m/>
    <m/>
    <m/>
    <m/>
    <m/>
    <m/>
    <m/>
    <m/>
    <m/>
    <m/>
    <m/>
    <m/>
    <m/>
    <m/>
  </r>
  <r>
    <x v="2"/>
    <x v="0"/>
    <x v="8"/>
    <x v="7"/>
    <n v="0"/>
    <n v="0"/>
    <m/>
    <m/>
    <m/>
    <m/>
    <m/>
    <m/>
    <m/>
    <m/>
    <m/>
    <m/>
    <m/>
    <m/>
    <m/>
    <m/>
    <m/>
    <m/>
    <m/>
    <m/>
    <m/>
    <m/>
    <m/>
    <m/>
    <m/>
    <m/>
    <m/>
    <m/>
    <m/>
    <m/>
    <m/>
  </r>
  <r>
    <x v="2"/>
    <x v="2"/>
    <x v="9"/>
    <x v="7"/>
    <n v="0"/>
    <n v="0"/>
    <m/>
    <m/>
    <m/>
    <m/>
    <m/>
    <m/>
    <m/>
    <m/>
    <m/>
    <m/>
    <m/>
    <m/>
    <m/>
    <m/>
    <m/>
    <m/>
    <m/>
    <m/>
    <m/>
    <m/>
    <m/>
    <m/>
    <m/>
    <m/>
    <m/>
    <m/>
    <m/>
    <m/>
    <m/>
  </r>
  <r>
    <x v="2"/>
    <x v="2"/>
    <x v="10"/>
    <x v="7"/>
    <n v="0"/>
    <n v="1500000"/>
    <m/>
    <m/>
    <m/>
    <m/>
    <m/>
    <m/>
    <m/>
    <m/>
    <m/>
    <m/>
    <m/>
    <m/>
    <m/>
    <m/>
    <m/>
    <m/>
    <m/>
    <m/>
    <m/>
    <m/>
    <m/>
    <m/>
    <m/>
    <m/>
    <m/>
    <m/>
    <m/>
    <m/>
    <m/>
  </r>
  <r>
    <x v="2"/>
    <x v="2"/>
    <x v="11"/>
    <x v="7"/>
    <n v="0"/>
    <n v="0"/>
    <m/>
    <m/>
    <m/>
    <m/>
    <m/>
    <m/>
    <m/>
    <m/>
    <m/>
    <m/>
    <m/>
    <m/>
    <m/>
    <m/>
    <m/>
    <m/>
    <m/>
    <m/>
    <m/>
    <m/>
    <m/>
    <m/>
    <m/>
    <m/>
    <m/>
    <m/>
    <m/>
    <m/>
    <m/>
  </r>
  <r>
    <x v="2"/>
    <x v="2"/>
    <x v="12"/>
    <x v="7"/>
    <n v="0"/>
    <n v="0"/>
    <m/>
    <m/>
    <m/>
    <m/>
    <m/>
    <m/>
    <m/>
    <m/>
    <m/>
    <m/>
    <m/>
    <m/>
    <m/>
    <m/>
    <m/>
    <m/>
    <m/>
    <m/>
    <m/>
    <m/>
    <m/>
    <m/>
    <m/>
    <m/>
    <m/>
    <m/>
    <m/>
    <m/>
    <m/>
  </r>
  <r>
    <x v="2"/>
    <x v="0"/>
    <x v="13"/>
    <x v="7"/>
    <n v="0"/>
    <n v="0"/>
    <m/>
    <m/>
    <m/>
    <m/>
    <m/>
    <m/>
    <m/>
    <m/>
    <m/>
    <m/>
    <m/>
    <m/>
    <m/>
    <m/>
    <m/>
    <m/>
    <m/>
    <m/>
    <m/>
    <m/>
    <m/>
    <m/>
    <m/>
    <m/>
    <m/>
    <m/>
    <m/>
    <m/>
    <m/>
  </r>
  <r>
    <x v="2"/>
    <x v="1"/>
    <x v="14"/>
    <x v="7"/>
    <n v="0"/>
    <n v="0"/>
    <m/>
    <m/>
    <m/>
    <m/>
    <m/>
    <m/>
    <m/>
    <m/>
    <m/>
    <m/>
    <m/>
    <m/>
    <m/>
    <m/>
    <m/>
    <m/>
    <m/>
    <m/>
    <m/>
    <m/>
    <m/>
    <m/>
    <m/>
    <m/>
    <m/>
    <m/>
    <m/>
    <m/>
    <m/>
  </r>
  <r>
    <x v="2"/>
    <x v="0"/>
    <x v="15"/>
    <x v="7"/>
    <n v="0"/>
    <n v="0"/>
    <m/>
    <m/>
    <m/>
    <m/>
    <m/>
    <m/>
    <m/>
    <m/>
    <m/>
    <m/>
    <m/>
    <m/>
    <m/>
    <m/>
    <m/>
    <m/>
    <m/>
    <m/>
    <m/>
    <m/>
    <m/>
    <m/>
    <m/>
    <m/>
    <m/>
    <m/>
    <m/>
    <m/>
    <m/>
  </r>
  <r>
    <x v="2"/>
    <x v="2"/>
    <x v="16"/>
    <x v="7"/>
    <n v="0"/>
    <n v="0"/>
    <m/>
    <m/>
    <m/>
    <m/>
    <m/>
    <m/>
    <m/>
    <m/>
    <m/>
    <m/>
    <m/>
    <m/>
    <m/>
    <m/>
    <m/>
    <m/>
    <m/>
    <m/>
    <m/>
    <m/>
    <m/>
    <m/>
    <m/>
    <m/>
    <m/>
    <m/>
    <m/>
    <m/>
    <m/>
  </r>
  <r>
    <x v="2"/>
    <x v="0"/>
    <x v="17"/>
    <x v="7"/>
    <n v="0"/>
    <n v="900000"/>
    <m/>
    <m/>
    <m/>
    <m/>
    <m/>
    <m/>
    <m/>
    <m/>
    <m/>
    <m/>
    <m/>
    <m/>
    <m/>
    <m/>
    <m/>
    <m/>
    <m/>
    <m/>
    <m/>
    <m/>
    <m/>
    <m/>
    <m/>
    <m/>
    <m/>
    <m/>
    <m/>
    <m/>
    <m/>
  </r>
  <r>
    <x v="2"/>
    <x v="1"/>
    <x v="18"/>
    <x v="7"/>
    <n v="0"/>
    <n v="0"/>
    <m/>
    <m/>
    <m/>
    <m/>
    <m/>
    <m/>
    <m/>
    <m/>
    <m/>
    <m/>
    <m/>
    <m/>
    <m/>
    <m/>
    <m/>
    <m/>
    <m/>
    <m/>
    <m/>
    <m/>
    <m/>
    <m/>
    <m/>
    <m/>
    <m/>
    <m/>
    <m/>
    <m/>
    <m/>
  </r>
  <r>
    <x v="2"/>
    <x v="2"/>
    <x v="19"/>
    <x v="7"/>
    <n v="0"/>
    <n v="0"/>
    <m/>
    <m/>
    <m/>
    <m/>
    <m/>
    <m/>
    <m/>
    <m/>
    <m/>
    <m/>
    <m/>
    <m/>
    <m/>
    <m/>
    <m/>
    <m/>
    <m/>
    <m/>
    <m/>
    <m/>
    <m/>
    <m/>
    <m/>
    <m/>
    <m/>
    <m/>
    <m/>
    <m/>
    <m/>
  </r>
  <r>
    <x v="2"/>
    <x v="0"/>
    <x v="20"/>
    <x v="7"/>
    <n v="0"/>
    <n v="0"/>
    <m/>
    <m/>
    <m/>
    <m/>
    <m/>
    <m/>
    <m/>
    <m/>
    <m/>
    <m/>
    <m/>
    <m/>
    <m/>
    <m/>
    <m/>
    <m/>
    <m/>
    <m/>
    <m/>
    <m/>
    <m/>
    <m/>
    <m/>
    <m/>
    <m/>
    <m/>
    <m/>
    <m/>
    <m/>
  </r>
  <r>
    <x v="2"/>
    <x v="2"/>
    <x v="21"/>
    <x v="7"/>
    <n v="0"/>
    <n v="0"/>
    <m/>
    <m/>
    <m/>
    <m/>
    <m/>
    <m/>
    <m/>
    <m/>
    <m/>
    <m/>
    <m/>
    <m/>
    <m/>
    <m/>
    <m/>
    <m/>
    <m/>
    <m/>
    <m/>
    <m/>
    <m/>
    <m/>
    <m/>
    <m/>
    <m/>
    <m/>
    <m/>
    <m/>
    <m/>
  </r>
  <r>
    <x v="2"/>
    <x v="2"/>
    <x v="22"/>
    <x v="7"/>
    <n v="0"/>
    <n v="1276000"/>
    <m/>
    <m/>
    <m/>
    <m/>
    <m/>
    <m/>
    <m/>
    <m/>
    <m/>
    <m/>
    <m/>
    <m/>
    <m/>
    <m/>
    <m/>
    <m/>
    <m/>
    <m/>
    <m/>
    <m/>
    <m/>
    <m/>
    <m/>
    <m/>
    <m/>
    <m/>
    <m/>
    <m/>
    <m/>
  </r>
  <r>
    <x v="2"/>
    <x v="1"/>
    <x v="23"/>
    <x v="7"/>
    <n v="0"/>
    <n v="1749962"/>
    <m/>
    <m/>
    <m/>
    <m/>
    <m/>
    <m/>
    <m/>
    <m/>
    <m/>
    <m/>
    <m/>
    <m/>
    <m/>
    <m/>
    <m/>
    <m/>
    <m/>
    <m/>
    <m/>
    <m/>
    <m/>
    <m/>
    <m/>
    <m/>
    <m/>
    <m/>
    <m/>
    <m/>
    <m/>
  </r>
  <r>
    <x v="2"/>
    <x v="2"/>
    <x v="24"/>
    <x v="7"/>
    <n v="0"/>
    <n v="0"/>
    <m/>
    <m/>
    <m/>
    <m/>
    <m/>
    <m/>
    <m/>
    <m/>
    <m/>
    <m/>
    <m/>
    <m/>
    <m/>
    <m/>
    <m/>
    <m/>
    <m/>
    <m/>
    <m/>
    <m/>
    <m/>
    <m/>
    <m/>
    <m/>
    <m/>
    <m/>
    <m/>
    <m/>
    <m/>
  </r>
  <r>
    <x v="2"/>
    <x v="0"/>
    <x v="25"/>
    <x v="7"/>
    <n v="0"/>
    <n v="2599800"/>
    <m/>
    <m/>
    <m/>
    <m/>
    <m/>
    <m/>
    <m/>
    <m/>
    <m/>
    <m/>
    <m/>
    <m/>
    <m/>
    <m/>
    <m/>
    <m/>
    <m/>
    <m/>
    <m/>
    <m/>
    <m/>
    <m/>
    <m/>
    <m/>
    <m/>
    <m/>
    <m/>
    <m/>
    <m/>
  </r>
  <r>
    <x v="2"/>
    <x v="2"/>
    <x v="26"/>
    <x v="7"/>
    <n v="0"/>
    <n v="0"/>
    <m/>
    <m/>
    <m/>
    <m/>
    <m/>
    <m/>
    <m/>
    <m/>
    <m/>
    <m/>
    <m/>
    <m/>
    <m/>
    <m/>
    <m/>
    <m/>
    <m/>
    <m/>
    <m/>
    <m/>
    <m/>
    <m/>
    <m/>
    <m/>
    <m/>
    <m/>
    <m/>
    <m/>
    <m/>
  </r>
  <r>
    <x v="2"/>
    <x v="2"/>
    <x v="27"/>
    <x v="7"/>
    <n v="0"/>
    <n v="0"/>
    <m/>
    <m/>
    <m/>
    <m/>
    <m/>
    <m/>
    <m/>
    <m/>
    <m/>
    <m/>
    <m/>
    <m/>
    <m/>
    <m/>
    <m/>
    <m/>
    <m/>
    <m/>
    <m/>
    <m/>
    <m/>
    <m/>
    <m/>
    <m/>
    <m/>
    <m/>
    <m/>
    <m/>
    <m/>
  </r>
  <r>
    <x v="2"/>
    <x v="2"/>
    <x v="28"/>
    <x v="7"/>
    <n v="0"/>
    <n v="0"/>
    <m/>
    <m/>
    <m/>
    <m/>
    <m/>
    <m/>
    <m/>
    <m/>
    <m/>
    <m/>
    <m/>
    <m/>
    <m/>
    <m/>
    <m/>
    <m/>
    <m/>
    <m/>
    <m/>
    <m/>
    <m/>
    <m/>
    <m/>
    <m/>
    <m/>
    <m/>
    <m/>
    <m/>
    <m/>
  </r>
  <r>
    <x v="2"/>
    <x v="2"/>
    <x v="29"/>
    <x v="7"/>
    <n v="0"/>
    <n v="0"/>
    <m/>
    <m/>
    <m/>
    <m/>
    <m/>
    <m/>
    <m/>
    <m/>
    <m/>
    <m/>
    <m/>
    <m/>
    <m/>
    <m/>
    <m/>
    <m/>
    <m/>
    <m/>
    <m/>
    <m/>
    <m/>
    <m/>
    <m/>
    <m/>
    <m/>
    <m/>
    <m/>
    <m/>
    <m/>
  </r>
  <r>
    <x v="2"/>
    <x v="2"/>
    <x v="30"/>
    <x v="7"/>
    <n v="0"/>
    <n v="0"/>
    <m/>
    <m/>
    <m/>
    <m/>
    <m/>
    <m/>
    <m/>
    <m/>
    <m/>
    <m/>
    <m/>
    <m/>
    <m/>
    <m/>
    <m/>
    <m/>
    <m/>
    <m/>
    <m/>
    <m/>
    <m/>
    <m/>
    <m/>
    <m/>
    <m/>
    <m/>
    <m/>
    <m/>
    <m/>
  </r>
  <r>
    <x v="2"/>
    <x v="2"/>
    <x v="31"/>
    <x v="7"/>
    <n v="0"/>
    <n v="0"/>
    <m/>
    <m/>
    <m/>
    <m/>
    <m/>
    <m/>
    <m/>
    <m/>
    <m/>
    <m/>
    <m/>
    <m/>
    <m/>
    <m/>
    <m/>
    <m/>
    <m/>
    <m/>
    <m/>
    <m/>
    <m/>
    <m/>
    <m/>
    <m/>
    <m/>
    <m/>
    <m/>
    <m/>
    <m/>
  </r>
  <r>
    <x v="2"/>
    <x v="2"/>
    <x v="32"/>
    <x v="7"/>
    <n v="0"/>
    <n v="0"/>
    <m/>
    <m/>
    <m/>
    <m/>
    <m/>
    <m/>
    <m/>
    <m/>
    <m/>
    <m/>
    <m/>
    <m/>
    <m/>
    <m/>
    <m/>
    <m/>
    <m/>
    <m/>
    <m/>
    <m/>
    <m/>
    <m/>
    <m/>
    <m/>
    <m/>
    <m/>
    <m/>
    <m/>
    <m/>
  </r>
  <r>
    <x v="2"/>
    <x v="0"/>
    <x v="0"/>
    <x v="8"/>
    <n v="0"/>
    <n v="0"/>
    <m/>
    <n v="0"/>
    <m/>
    <m/>
    <m/>
    <m/>
    <m/>
    <m/>
    <m/>
    <m/>
    <m/>
    <m/>
    <m/>
    <m/>
    <m/>
    <m/>
    <m/>
    <m/>
    <m/>
    <m/>
    <m/>
    <m/>
    <m/>
    <m/>
    <m/>
    <m/>
    <m/>
    <m/>
    <m/>
  </r>
  <r>
    <x v="2"/>
    <x v="0"/>
    <x v="1"/>
    <x v="8"/>
    <n v="0"/>
    <n v="8681087"/>
    <m/>
    <n v="899777"/>
    <m/>
    <m/>
    <m/>
    <m/>
    <m/>
    <m/>
    <m/>
    <m/>
    <m/>
    <m/>
    <m/>
    <m/>
    <m/>
    <m/>
    <m/>
    <m/>
    <m/>
    <m/>
    <m/>
    <m/>
    <m/>
    <m/>
    <m/>
    <m/>
    <m/>
    <m/>
    <m/>
  </r>
  <r>
    <x v="2"/>
    <x v="1"/>
    <x v="2"/>
    <x v="8"/>
    <n v="0"/>
    <n v="0"/>
    <m/>
    <n v="0"/>
    <m/>
    <m/>
    <m/>
    <m/>
    <m/>
    <m/>
    <m/>
    <m/>
    <m/>
    <m/>
    <m/>
    <m/>
    <m/>
    <m/>
    <m/>
    <m/>
    <m/>
    <m/>
    <m/>
    <m/>
    <m/>
    <m/>
    <m/>
    <m/>
    <m/>
    <m/>
    <m/>
  </r>
  <r>
    <x v="2"/>
    <x v="0"/>
    <x v="3"/>
    <x v="8"/>
    <n v="0"/>
    <n v="7046628"/>
    <m/>
    <n v="899777"/>
    <m/>
    <m/>
    <m/>
    <m/>
    <m/>
    <m/>
    <m/>
    <m/>
    <m/>
    <m/>
    <m/>
    <m/>
    <m/>
    <m/>
    <m/>
    <m/>
    <m/>
    <m/>
    <m/>
    <m/>
    <m/>
    <m/>
    <m/>
    <m/>
    <m/>
    <m/>
    <m/>
  </r>
  <r>
    <x v="2"/>
    <x v="2"/>
    <x v="4"/>
    <x v="8"/>
    <n v="0"/>
    <n v="0"/>
    <m/>
    <n v="0"/>
    <m/>
    <m/>
    <m/>
    <m/>
    <m/>
    <m/>
    <m/>
    <m/>
    <m/>
    <m/>
    <m/>
    <m/>
    <m/>
    <m/>
    <m/>
    <m/>
    <m/>
    <m/>
    <m/>
    <m/>
    <m/>
    <m/>
    <m/>
    <m/>
    <m/>
    <m/>
    <m/>
  </r>
  <r>
    <x v="2"/>
    <x v="0"/>
    <x v="5"/>
    <x v="8"/>
    <n v="0"/>
    <n v="0"/>
    <m/>
    <n v="643555"/>
    <m/>
    <m/>
    <m/>
    <m/>
    <m/>
    <m/>
    <m/>
    <m/>
    <m/>
    <m/>
    <m/>
    <m/>
    <m/>
    <m/>
    <m/>
    <m/>
    <m/>
    <m/>
    <m/>
    <m/>
    <m/>
    <m/>
    <m/>
    <m/>
    <m/>
    <m/>
    <m/>
  </r>
  <r>
    <x v="2"/>
    <x v="2"/>
    <x v="6"/>
    <x v="8"/>
    <n v="0"/>
    <n v="0"/>
    <m/>
    <n v="0"/>
    <m/>
    <m/>
    <m/>
    <m/>
    <m/>
    <m/>
    <m/>
    <m/>
    <m/>
    <m/>
    <m/>
    <m/>
    <m/>
    <m/>
    <m/>
    <m/>
    <m/>
    <m/>
    <m/>
    <m/>
    <m/>
    <m/>
    <m/>
    <m/>
    <m/>
    <m/>
    <m/>
  </r>
  <r>
    <x v="2"/>
    <x v="2"/>
    <x v="7"/>
    <x v="8"/>
    <n v="0"/>
    <n v="0"/>
    <m/>
    <n v="0"/>
    <m/>
    <m/>
    <m/>
    <m/>
    <m/>
    <m/>
    <m/>
    <m/>
    <m/>
    <m/>
    <m/>
    <m/>
    <m/>
    <m/>
    <m/>
    <m/>
    <m/>
    <m/>
    <m/>
    <m/>
    <m/>
    <m/>
    <m/>
    <m/>
    <m/>
    <m/>
    <m/>
  </r>
  <r>
    <x v="2"/>
    <x v="0"/>
    <x v="8"/>
    <x v="8"/>
    <n v="0"/>
    <n v="5562198"/>
    <m/>
    <n v="1070277"/>
    <m/>
    <m/>
    <m/>
    <m/>
    <m/>
    <m/>
    <m/>
    <m/>
    <m/>
    <m/>
    <m/>
    <m/>
    <m/>
    <m/>
    <m/>
    <m/>
    <m/>
    <m/>
    <m/>
    <m/>
    <m/>
    <m/>
    <m/>
    <m/>
    <m/>
    <m/>
    <m/>
  </r>
  <r>
    <x v="2"/>
    <x v="2"/>
    <x v="9"/>
    <x v="8"/>
    <n v="0"/>
    <n v="0"/>
    <m/>
    <n v="0"/>
    <m/>
    <m/>
    <m/>
    <m/>
    <m/>
    <m/>
    <m/>
    <m/>
    <m/>
    <m/>
    <m/>
    <m/>
    <m/>
    <m/>
    <m/>
    <m/>
    <m/>
    <m/>
    <m/>
    <m/>
    <m/>
    <m/>
    <m/>
    <m/>
    <m/>
    <m/>
    <m/>
  </r>
  <r>
    <x v="2"/>
    <x v="2"/>
    <x v="10"/>
    <x v="8"/>
    <n v="0"/>
    <n v="0"/>
    <m/>
    <n v="0"/>
    <m/>
    <m/>
    <m/>
    <m/>
    <m/>
    <m/>
    <m/>
    <m/>
    <m/>
    <m/>
    <m/>
    <m/>
    <m/>
    <m/>
    <m/>
    <m/>
    <m/>
    <m/>
    <m/>
    <m/>
    <m/>
    <m/>
    <m/>
    <m/>
    <m/>
    <m/>
    <m/>
  </r>
  <r>
    <x v="2"/>
    <x v="2"/>
    <x v="11"/>
    <x v="8"/>
    <n v="0"/>
    <n v="3601100"/>
    <m/>
    <n v="899777"/>
    <m/>
    <m/>
    <m/>
    <m/>
    <m/>
    <m/>
    <m/>
    <m/>
    <m/>
    <m/>
    <m/>
    <m/>
    <m/>
    <m/>
    <m/>
    <m/>
    <m/>
    <m/>
    <m/>
    <m/>
    <m/>
    <m/>
    <m/>
    <m/>
    <m/>
    <m/>
    <m/>
  </r>
  <r>
    <x v="2"/>
    <x v="2"/>
    <x v="12"/>
    <x v="8"/>
    <n v="0"/>
    <n v="6872599"/>
    <m/>
    <n v="899777"/>
    <m/>
    <m/>
    <m/>
    <m/>
    <m/>
    <m/>
    <m/>
    <m/>
    <m/>
    <m/>
    <m/>
    <m/>
    <m/>
    <m/>
    <m/>
    <m/>
    <m/>
    <m/>
    <m/>
    <m/>
    <m/>
    <m/>
    <m/>
    <m/>
    <m/>
    <m/>
    <m/>
  </r>
  <r>
    <x v="2"/>
    <x v="0"/>
    <x v="13"/>
    <x v="8"/>
    <n v="0"/>
    <n v="0"/>
    <m/>
    <n v="0"/>
    <m/>
    <m/>
    <m/>
    <m/>
    <m/>
    <m/>
    <m/>
    <m/>
    <m/>
    <m/>
    <m/>
    <m/>
    <m/>
    <m/>
    <m/>
    <m/>
    <m/>
    <m/>
    <m/>
    <m/>
    <m/>
    <m/>
    <m/>
    <m/>
    <m/>
    <m/>
    <m/>
  </r>
  <r>
    <x v="2"/>
    <x v="1"/>
    <x v="14"/>
    <x v="8"/>
    <n v="0"/>
    <n v="0"/>
    <m/>
    <n v="0"/>
    <m/>
    <m/>
    <m/>
    <m/>
    <m/>
    <m/>
    <m/>
    <m/>
    <m/>
    <m/>
    <m/>
    <m/>
    <m/>
    <m/>
    <m/>
    <m/>
    <m/>
    <m/>
    <m/>
    <m/>
    <m/>
    <m/>
    <m/>
    <m/>
    <m/>
    <m/>
    <m/>
  </r>
  <r>
    <x v="2"/>
    <x v="0"/>
    <x v="15"/>
    <x v="8"/>
    <n v="0"/>
    <n v="0"/>
    <m/>
    <n v="0"/>
    <m/>
    <m/>
    <m/>
    <m/>
    <m/>
    <m/>
    <m/>
    <m/>
    <m/>
    <m/>
    <m/>
    <m/>
    <m/>
    <m/>
    <m/>
    <m/>
    <m/>
    <m/>
    <m/>
    <m/>
    <m/>
    <m/>
    <m/>
    <m/>
    <m/>
    <m/>
    <m/>
  </r>
  <r>
    <x v="2"/>
    <x v="2"/>
    <x v="16"/>
    <x v="8"/>
    <n v="0"/>
    <n v="0"/>
    <m/>
    <n v="0"/>
    <m/>
    <m/>
    <m/>
    <m/>
    <m/>
    <m/>
    <m/>
    <m/>
    <m/>
    <m/>
    <m/>
    <m/>
    <m/>
    <m/>
    <m/>
    <m/>
    <m/>
    <m/>
    <m/>
    <m/>
    <m/>
    <m/>
    <m/>
    <m/>
    <m/>
    <m/>
    <m/>
  </r>
  <r>
    <x v="2"/>
    <x v="0"/>
    <x v="17"/>
    <x v="8"/>
    <n v="0"/>
    <n v="0"/>
    <m/>
    <n v="0"/>
    <m/>
    <m/>
    <m/>
    <m/>
    <m/>
    <m/>
    <m/>
    <m/>
    <m/>
    <m/>
    <m/>
    <m/>
    <m/>
    <m/>
    <m/>
    <m/>
    <m/>
    <m/>
    <m/>
    <m/>
    <m/>
    <m/>
    <m/>
    <m/>
    <m/>
    <m/>
    <m/>
  </r>
  <r>
    <x v="2"/>
    <x v="1"/>
    <x v="18"/>
    <x v="8"/>
    <n v="0"/>
    <n v="0"/>
    <m/>
    <n v="0"/>
    <m/>
    <m/>
    <m/>
    <m/>
    <m/>
    <m/>
    <m/>
    <m/>
    <m/>
    <m/>
    <m/>
    <m/>
    <m/>
    <m/>
    <m/>
    <m/>
    <m/>
    <m/>
    <m/>
    <m/>
    <m/>
    <m/>
    <m/>
    <m/>
    <m/>
    <m/>
    <m/>
  </r>
  <r>
    <x v="2"/>
    <x v="2"/>
    <x v="19"/>
    <x v="8"/>
    <n v="0"/>
    <n v="0"/>
    <m/>
    <n v="0"/>
    <m/>
    <m/>
    <m/>
    <m/>
    <m/>
    <m/>
    <m/>
    <m/>
    <m/>
    <m/>
    <m/>
    <m/>
    <m/>
    <m/>
    <m/>
    <m/>
    <m/>
    <m/>
    <m/>
    <m/>
    <m/>
    <m/>
    <m/>
    <m/>
    <m/>
    <m/>
    <m/>
  </r>
  <r>
    <x v="2"/>
    <x v="0"/>
    <x v="20"/>
    <x v="8"/>
    <n v="0"/>
    <n v="1180000"/>
    <m/>
    <n v="899777"/>
    <m/>
    <m/>
    <m/>
    <m/>
    <m/>
    <m/>
    <m/>
    <m/>
    <m/>
    <m/>
    <m/>
    <m/>
    <m/>
    <m/>
    <m/>
    <m/>
    <m/>
    <m/>
    <m/>
    <m/>
    <m/>
    <m/>
    <m/>
    <m/>
    <m/>
    <m/>
    <m/>
  </r>
  <r>
    <x v="2"/>
    <x v="2"/>
    <x v="21"/>
    <x v="8"/>
    <n v="0"/>
    <n v="0"/>
    <m/>
    <n v="643555"/>
    <m/>
    <m/>
    <m/>
    <m/>
    <m/>
    <m/>
    <m/>
    <m/>
    <m/>
    <m/>
    <m/>
    <m/>
    <m/>
    <m/>
    <m/>
    <m/>
    <m/>
    <m/>
    <m/>
    <m/>
    <m/>
    <m/>
    <m/>
    <m/>
    <m/>
    <m/>
    <m/>
  </r>
  <r>
    <x v="2"/>
    <x v="2"/>
    <x v="22"/>
    <x v="8"/>
    <n v="0"/>
    <n v="1250382"/>
    <m/>
    <n v="899777"/>
    <m/>
    <m/>
    <m/>
    <m/>
    <m/>
    <m/>
    <m/>
    <m/>
    <m/>
    <m/>
    <m/>
    <m/>
    <m/>
    <m/>
    <m/>
    <m/>
    <m/>
    <m/>
    <m/>
    <m/>
    <m/>
    <m/>
    <m/>
    <m/>
    <m/>
    <m/>
    <m/>
  </r>
  <r>
    <x v="2"/>
    <x v="1"/>
    <x v="23"/>
    <x v="8"/>
    <n v="0"/>
    <n v="0"/>
    <m/>
    <n v="0"/>
    <m/>
    <m/>
    <m/>
    <m/>
    <m/>
    <m/>
    <m/>
    <m/>
    <m/>
    <m/>
    <m/>
    <m/>
    <m/>
    <m/>
    <m/>
    <m/>
    <m/>
    <m/>
    <m/>
    <m/>
    <m/>
    <m/>
    <m/>
    <m/>
    <m/>
    <m/>
    <m/>
  </r>
  <r>
    <x v="2"/>
    <x v="2"/>
    <x v="24"/>
    <x v="8"/>
    <n v="0"/>
    <n v="4972018"/>
    <m/>
    <n v="899777"/>
    <m/>
    <m/>
    <m/>
    <m/>
    <m/>
    <m/>
    <m/>
    <m/>
    <m/>
    <m/>
    <m/>
    <m/>
    <m/>
    <m/>
    <m/>
    <m/>
    <m/>
    <m/>
    <m/>
    <m/>
    <m/>
    <m/>
    <m/>
    <m/>
    <m/>
    <m/>
    <m/>
  </r>
  <r>
    <x v="2"/>
    <x v="0"/>
    <x v="25"/>
    <x v="8"/>
    <n v="0"/>
    <n v="0"/>
    <m/>
    <n v="0"/>
    <m/>
    <m/>
    <m/>
    <m/>
    <m/>
    <m/>
    <m/>
    <m/>
    <m/>
    <m/>
    <m/>
    <m/>
    <m/>
    <m/>
    <m/>
    <m/>
    <m/>
    <m/>
    <m/>
    <m/>
    <m/>
    <m/>
    <m/>
    <m/>
    <m/>
    <m/>
    <m/>
  </r>
  <r>
    <x v="2"/>
    <x v="2"/>
    <x v="26"/>
    <x v="8"/>
    <n v="0"/>
    <n v="0"/>
    <m/>
    <n v="0"/>
    <m/>
    <m/>
    <m/>
    <m/>
    <m/>
    <m/>
    <m/>
    <m/>
    <m/>
    <m/>
    <m/>
    <m/>
    <m/>
    <m/>
    <m/>
    <m/>
    <m/>
    <m/>
    <m/>
    <m/>
    <m/>
    <m/>
    <m/>
    <m/>
    <m/>
    <m/>
    <m/>
  </r>
  <r>
    <x v="2"/>
    <x v="2"/>
    <x v="27"/>
    <x v="8"/>
    <n v="0"/>
    <n v="0"/>
    <m/>
    <n v="0"/>
    <m/>
    <m/>
    <m/>
    <m/>
    <m/>
    <m/>
    <m/>
    <m/>
    <m/>
    <m/>
    <m/>
    <m/>
    <m/>
    <m/>
    <m/>
    <m/>
    <m/>
    <m/>
    <m/>
    <m/>
    <m/>
    <m/>
    <m/>
    <m/>
    <m/>
    <m/>
    <m/>
  </r>
  <r>
    <x v="2"/>
    <x v="2"/>
    <x v="28"/>
    <x v="8"/>
    <n v="0"/>
    <n v="0"/>
    <m/>
    <n v="0"/>
    <m/>
    <m/>
    <m/>
    <m/>
    <m/>
    <m/>
    <m/>
    <m/>
    <m/>
    <m/>
    <m/>
    <m/>
    <m/>
    <m/>
    <m/>
    <m/>
    <m/>
    <m/>
    <m/>
    <m/>
    <m/>
    <m/>
    <m/>
    <m/>
    <m/>
    <m/>
    <m/>
  </r>
  <r>
    <x v="2"/>
    <x v="2"/>
    <x v="29"/>
    <x v="8"/>
    <n v="0"/>
    <n v="0"/>
    <m/>
    <n v="0"/>
    <m/>
    <m/>
    <m/>
    <m/>
    <m/>
    <m/>
    <m/>
    <m/>
    <m/>
    <m/>
    <m/>
    <m/>
    <m/>
    <m/>
    <m/>
    <m/>
    <m/>
    <m/>
    <m/>
    <m/>
    <m/>
    <m/>
    <m/>
    <m/>
    <m/>
    <m/>
    <m/>
  </r>
  <r>
    <x v="2"/>
    <x v="2"/>
    <x v="30"/>
    <x v="8"/>
    <n v="0"/>
    <n v="0"/>
    <m/>
    <n v="643555"/>
    <m/>
    <m/>
    <m/>
    <m/>
    <m/>
    <m/>
    <m/>
    <m/>
    <m/>
    <m/>
    <m/>
    <m/>
    <m/>
    <m/>
    <m/>
    <m/>
    <m/>
    <m/>
    <m/>
    <m/>
    <m/>
    <m/>
    <m/>
    <m/>
    <m/>
    <m/>
    <m/>
  </r>
  <r>
    <x v="2"/>
    <x v="2"/>
    <x v="31"/>
    <x v="8"/>
    <n v="0"/>
    <n v="0"/>
    <m/>
    <n v="0"/>
    <m/>
    <m/>
    <m/>
    <m/>
    <m/>
    <m/>
    <m/>
    <m/>
    <m/>
    <m/>
    <m/>
    <m/>
    <m/>
    <m/>
    <m/>
    <m/>
    <m/>
    <m/>
    <m/>
    <m/>
    <m/>
    <m/>
    <m/>
    <m/>
    <m/>
    <m/>
    <m/>
  </r>
  <r>
    <x v="2"/>
    <x v="2"/>
    <x v="32"/>
    <x v="8"/>
    <n v="0"/>
    <n v="0"/>
    <m/>
    <n v="0"/>
    <m/>
    <m/>
    <m/>
    <m/>
    <m/>
    <m/>
    <m/>
    <m/>
    <m/>
    <m/>
    <m/>
    <m/>
    <m/>
    <m/>
    <m/>
    <m/>
    <m/>
    <m/>
    <m/>
    <m/>
    <m/>
    <m/>
    <m/>
    <m/>
    <m/>
    <m/>
    <m/>
  </r>
  <r>
    <x v="2"/>
    <x v="0"/>
    <x v="0"/>
    <x v="9"/>
    <n v="850000"/>
    <n v="1315553"/>
    <m/>
    <n v="0"/>
    <m/>
    <m/>
    <m/>
    <m/>
    <m/>
    <m/>
    <m/>
    <m/>
    <m/>
    <m/>
    <m/>
    <m/>
    <m/>
    <m/>
    <m/>
    <m/>
    <m/>
    <m/>
    <m/>
    <m/>
    <m/>
    <m/>
    <m/>
    <m/>
    <m/>
    <m/>
    <m/>
  </r>
  <r>
    <x v="2"/>
    <x v="0"/>
    <x v="1"/>
    <x v="9"/>
    <n v="13972026"/>
    <n v="0"/>
    <m/>
    <n v="0"/>
    <m/>
    <m/>
    <m/>
    <m/>
    <m/>
    <m/>
    <m/>
    <m/>
    <m/>
    <m/>
    <m/>
    <m/>
    <m/>
    <m/>
    <m/>
    <m/>
    <m/>
    <m/>
    <m/>
    <m/>
    <m/>
    <m/>
    <m/>
    <m/>
    <m/>
    <m/>
    <m/>
  </r>
  <r>
    <x v="2"/>
    <x v="1"/>
    <x v="2"/>
    <x v="9"/>
    <n v="7137078"/>
    <n v="1300000"/>
    <m/>
    <n v="0"/>
    <m/>
    <m/>
    <m/>
    <m/>
    <m/>
    <m/>
    <m/>
    <m/>
    <m/>
    <m/>
    <m/>
    <m/>
    <m/>
    <m/>
    <m/>
    <m/>
    <m/>
    <m/>
    <m/>
    <m/>
    <m/>
    <m/>
    <m/>
    <m/>
    <m/>
    <m/>
    <m/>
  </r>
  <r>
    <x v="2"/>
    <x v="0"/>
    <x v="3"/>
    <x v="9"/>
    <n v="6093133"/>
    <n v="1100000"/>
    <m/>
    <n v="0"/>
    <m/>
    <m/>
    <m/>
    <m/>
    <m/>
    <m/>
    <m/>
    <m/>
    <m/>
    <m/>
    <m/>
    <m/>
    <m/>
    <m/>
    <m/>
    <m/>
    <m/>
    <m/>
    <m/>
    <m/>
    <m/>
    <m/>
    <m/>
    <m/>
    <m/>
    <m/>
    <m/>
  </r>
  <r>
    <x v="2"/>
    <x v="2"/>
    <x v="4"/>
    <x v="9"/>
    <n v="4136040"/>
    <n v="0"/>
    <m/>
    <n v="0"/>
    <m/>
    <m/>
    <m/>
    <m/>
    <m/>
    <m/>
    <m/>
    <m/>
    <m/>
    <m/>
    <m/>
    <m/>
    <m/>
    <m/>
    <m/>
    <m/>
    <m/>
    <m/>
    <m/>
    <m/>
    <m/>
    <m/>
    <m/>
    <m/>
    <m/>
    <m/>
    <m/>
  </r>
  <r>
    <x v="2"/>
    <x v="0"/>
    <x v="5"/>
    <x v="9"/>
    <n v="4124306"/>
    <n v="0"/>
    <m/>
    <n v="0"/>
    <m/>
    <m/>
    <m/>
    <m/>
    <m/>
    <m/>
    <m/>
    <m/>
    <m/>
    <m/>
    <m/>
    <m/>
    <m/>
    <m/>
    <m/>
    <m/>
    <m/>
    <m/>
    <m/>
    <m/>
    <m/>
    <m/>
    <m/>
    <m/>
    <m/>
    <m/>
    <m/>
  </r>
  <r>
    <x v="2"/>
    <x v="2"/>
    <x v="6"/>
    <x v="9"/>
    <n v="11762498"/>
    <n v="0"/>
    <m/>
    <n v="0"/>
    <m/>
    <m/>
    <m/>
    <m/>
    <m/>
    <m/>
    <m/>
    <m/>
    <m/>
    <m/>
    <m/>
    <m/>
    <m/>
    <m/>
    <m/>
    <m/>
    <m/>
    <m/>
    <m/>
    <m/>
    <m/>
    <m/>
    <m/>
    <m/>
    <m/>
    <m/>
    <m/>
  </r>
  <r>
    <x v="2"/>
    <x v="2"/>
    <x v="7"/>
    <x v="9"/>
    <n v="10716474"/>
    <n v="0"/>
    <m/>
    <n v="0"/>
    <m/>
    <m/>
    <m/>
    <m/>
    <m/>
    <m/>
    <m/>
    <m/>
    <m/>
    <m/>
    <m/>
    <m/>
    <m/>
    <m/>
    <m/>
    <m/>
    <m/>
    <m/>
    <m/>
    <m/>
    <m/>
    <m/>
    <m/>
    <m/>
    <m/>
    <m/>
    <m/>
  </r>
  <r>
    <x v="2"/>
    <x v="0"/>
    <x v="8"/>
    <x v="9"/>
    <n v="8408980"/>
    <n v="5020792"/>
    <m/>
    <n v="0"/>
    <m/>
    <m/>
    <m/>
    <m/>
    <m/>
    <m/>
    <m/>
    <m/>
    <m/>
    <m/>
    <m/>
    <m/>
    <m/>
    <m/>
    <m/>
    <m/>
    <m/>
    <m/>
    <m/>
    <m/>
    <m/>
    <m/>
    <m/>
    <m/>
    <m/>
    <m/>
    <m/>
  </r>
  <r>
    <x v="2"/>
    <x v="2"/>
    <x v="9"/>
    <x v="9"/>
    <n v="6501682"/>
    <n v="0"/>
    <m/>
    <n v="0"/>
    <m/>
    <m/>
    <m/>
    <m/>
    <m/>
    <m/>
    <m/>
    <m/>
    <m/>
    <m/>
    <m/>
    <m/>
    <m/>
    <m/>
    <m/>
    <m/>
    <m/>
    <m/>
    <m/>
    <m/>
    <m/>
    <m/>
    <m/>
    <m/>
    <m/>
    <m/>
    <m/>
  </r>
  <r>
    <x v="2"/>
    <x v="2"/>
    <x v="10"/>
    <x v="9"/>
    <n v="14304765"/>
    <n v="0"/>
    <m/>
    <n v="0"/>
    <m/>
    <m/>
    <m/>
    <m/>
    <m/>
    <m/>
    <m/>
    <m/>
    <m/>
    <m/>
    <m/>
    <m/>
    <m/>
    <m/>
    <m/>
    <m/>
    <m/>
    <m/>
    <m/>
    <m/>
    <m/>
    <m/>
    <m/>
    <m/>
    <m/>
    <m/>
    <m/>
  </r>
  <r>
    <x v="2"/>
    <x v="2"/>
    <x v="11"/>
    <x v="9"/>
    <n v="6191254"/>
    <n v="743051"/>
    <m/>
    <n v="0"/>
    <m/>
    <m/>
    <m/>
    <m/>
    <m/>
    <m/>
    <m/>
    <m/>
    <m/>
    <m/>
    <m/>
    <m/>
    <m/>
    <m/>
    <m/>
    <m/>
    <m/>
    <m/>
    <m/>
    <m/>
    <m/>
    <m/>
    <m/>
    <m/>
    <m/>
    <m/>
    <m/>
  </r>
  <r>
    <x v="2"/>
    <x v="2"/>
    <x v="12"/>
    <x v="9"/>
    <n v="7402022"/>
    <n v="3204600"/>
    <m/>
    <n v="0"/>
    <m/>
    <m/>
    <m/>
    <m/>
    <m/>
    <m/>
    <m/>
    <m/>
    <m/>
    <m/>
    <m/>
    <m/>
    <m/>
    <m/>
    <m/>
    <m/>
    <m/>
    <m/>
    <m/>
    <m/>
    <m/>
    <m/>
    <m/>
    <m/>
    <m/>
    <m/>
    <m/>
  </r>
  <r>
    <x v="2"/>
    <x v="0"/>
    <x v="13"/>
    <x v="9"/>
    <n v="0"/>
    <n v="0"/>
    <m/>
    <n v="0"/>
    <m/>
    <m/>
    <m/>
    <m/>
    <m/>
    <m/>
    <m/>
    <m/>
    <m/>
    <m/>
    <m/>
    <m/>
    <m/>
    <m/>
    <m/>
    <m/>
    <m/>
    <m/>
    <m/>
    <m/>
    <m/>
    <m/>
    <m/>
    <m/>
    <m/>
    <m/>
    <m/>
  </r>
  <r>
    <x v="2"/>
    <x v="1"/>
    <x v="14"/>
    <x v="9"/>
    <n v="0"/>
    <n v="0"/>
    <m/>
    <n v="0"/>
    <m/>
    <m/>
    <m/>
    <m/>
    <m/>
    <m/>
    <m/>
    <m/>
    <m/>
    <m/>
    <m/>
    <m/>
    <m/>
    <m/>
    <m/>
    <m/>
    <m/>
    <m/>
    <m/>
    <m/>
    <m/>
    <m/>
    <m/>
    <m/>
    <m/>
    <m/>
    <m/>
  </r>
  <r>
    <x v="2"/>
    <x v="0"/>
    <x v="15"/>
    <x v="9"/>
    <n v="1854121"/>
    <n v="0"/>
    <m/>
    <n v="0"/>
    <m/>
    <m/>
    <m/>
    <m/>
    <m/>
    <m/>
    <m/>
    <m/>
    <m/>
    <m/>
    <m/>
    <m/>
    <m/>
    <m/>
    <m/>
    <m/>
    <m/>
    <m/>
    <m/>
    <m/>
    <m/>
    <m/>
    <m/>
    <m/>
    <m/>
    <m/>
    <m/>
  </r>
  <r>
    <x v="2"/>
    <x v="2"/>
    <x v="16"/>
    <x v="9"/>
    <n v="1649925"/>
    <n v="0"/>
    <m/>
    <n v="0"/>
    <m/>
    <m/>
    <m/>
    <m/>
    <m/>
    <m/>
    <m/>
    <m/>
    <m/>
    <m/>
    <m/>
    <m/>
    <m/>
    <m/>
    <m/>
    <m/>
    <m/>
    <m/>
    <m/>
    <m/>
    <m/>
    <m/>
    <m/>
    <m/>
    <m/>
    <m/>
    <m/>
  </r>
  <r>
    <x v="2"/>
    <x v="0"/>
    <x v="17"/>
    <x v="9"/>
    <n v="7966165"/>
    <n v="1300000"/>
    <m/>
    <n v="0"/>
    <m/>
    <m/>
    <m/>
    <m/>
    <m/>
    <m/>
    <m/>
    <m/>
    <m/>
    <m/>
    <m/>
    <m/>
    <m/>
    <m/>
    <m/>
    <m/>
    <m/>
    <m/>
    <m/>
    <m/>
    <m/>
    <m/>
    <m/>
    <m/>
    <m/>
    <m/>
    <m/>
  </r>
  <r>
    <x v="2"/>
    <x v="1"/>
    <x v="18"/>
    <x v="9"/>
    <n v="11113013"/>
    <n v="0"/>
    <m/>
    <n v="0"/>
    <m/>
    <m/>
    <m/>
    <m/>
    <m/>
    <m/>
    <m/>
    <m/>
    <m/>
    <m/>
    <m/>
    <m/>
    <m/>
    <m/>
    <m/>
    <m/>
    <m/>
    <m/>
    <m/>
    <m/>
    <m/>
    <m/>
    <m/>
    <m/>
    <m/>
    <m/>
    <m/>
  </r>
  <r>
    <x v="2"/>
    <x v="2"/>
    <x v="19"/>
    <x v="9"/>
    <n v="2760000"/>
    <n v="0"/>
    <m/>
    <n v="0"/>
    <m/>
    <m/>
    <m/>
    <m/>
    <m/>
    <m/>
    <m/>
    <m/>
    <m/>
    <m/>
    <m/>
    <m/>
    <m/>
    <m/>
    <m/>
    <m/>
    <m/>
    <m/>
    <m/>
    <m/>
    <m/>
    <m/>
    <m/>
    <m/>
    <m/>
    <m/>
    <m/>
  </r>
  <r>
    <x v="2"/>
    <x v="0"/>
    <x v="20"/>
    <x v="9"/>
    <n v="9152978"/>
    <n v="942000"/>
    <m/>
    <n v="0"/>
    <m/>
    <m/>
    <m/>
    <m/>
    <m/>
    <m/>
    <m/>
    <m/>
    <m/>
    <m/>
    <m/>
    <m/>
    <m/>
    <m/>
    <m/>
    <m/>
    <m/>
    <m/>
    <m/>
    <m/>
    <m/>
    <m/>
    <m/>
    <m/>
    <m/>
    <m/>
    <m/>
  </r>
  <r>
    <x v="2"/>
    <x v="2"/>
    <x v="21"/>
    <x v="9"/>
    <n v="17537707"/>
    <n v="0"/>
    <m/>
    <n v="0"/>
    <m/>
    <m/>
    <m/>
    <m/>
    <m/>
    <m/>
    <m/>
    <m/>
    <m/>
    <m/>
    <m/>
    <m/>
    <m/>
    <m/>
    <m/>
    <m/>
    <m/>
    <m/>
    <m/>
    <m/>
    <m/>
    <m/>
    <m/>
    <m/>
    <m/>
    <m/>
    <m/>
  </r>
  <r>
    <x v="2"/>
    <x v="2"/>
    <x v="22"/>
    <x v="9"/>
    <n v="13722380"/>
    <n v="1243000"/>
    <m/>
    <n v="0"/>
    <m/>
    <m/>
    <m/>
    <m/>
    <m/>
    <m/>
    <m/>
    <m/>
    <m/>
    <m/>
    <m/>
    <m/>
    <m/>
    <m/>
    <m/>
    <m/>
    <m/>
    <m/>
    <m/>
    <m/>
    <m/>
    <m/>
    <m/>
    <m/>
    <m/>
    <m/>
    <m/>
  </r>
  <r>
    <x v="2"/>
    <x v="1"/>
    <x v="23"/>
    <x v="9"/>
    <n v="11911380"/>
    <n v="0"/>
    <m/>
    <n v="0"/>
    <m/>
    <m/>
    <m/>
    <m/>
    <m/>
    <m/>
    <m/>
    <m/>
    <m/>
    <m/>
    <m/>
    <m/>
    <m/>
    <m/>
    <m/>
    <m/>
    <m/>
    <m/>
    <m/>
    <m/>
    <m/>
    <m/>
    <m/>
    <m/>
    <m/>
    <m/>
    <m/>
  </r>
  <r>
    <x v="2"/>
    <x v="2"/>
    <x v="24"/>
    <x v="9"/>
    <n v="6681206"/>
    <n v="1586200"/>
    <m/>
    <n v="0"/>
    <m/>
    <m/>
    <m/>
    <m/>
    <m/>
    <m/>
    <m/>
    <m/>
    <m/>
    <m/>
    <m/>
    <m/>
    <m/>
    <m/>
    <m/>
    <m/>
    <m/>
    <m/>
    <m/>
    <m/>
    <m/>
    <m/>
    <m/>
    <m/>
    <m/>
    <m/>
    <m/>
  </r>
  <r>
    <x v="2"/>
    <x v="0"/>
    <x v="25"/>
    <x v="9"/>
    <n v="8003618"/>
    <n v="0"/>
    <m/>
    <n v="0"/>
    <m/>
    <m/>
    <m/>
    <m/>
    <m/>
    <m/>
    <m/>
    <m/>
    <m/>
    <m/>
    <m/>
    <m/>
    <m/>
    <m/>
    <m/>
    <m/>
    <m/>
    <m/>
    <m/>
    <m/>
    <m/>
    <m/>
    <m/>
    <m/>
    <m/>
    <m/>
    <m/>
  </r>
  <r>
    <x v="2"/>
    <x v="2"/>
    <x v="26"/>
    <x v="9"/>
    <n v="8027750"/>
    <n v="0"/>
    <m/>
    <n v="0"/>
    <m/>
    <m/>
    <m/>
    <m/>
    <m/>
    <m/>
    <m/>
    <m/>
    <m/>
    <m/>
    <m/>
    <m/>
    <m/>
    <m/>
    <m/>
    <m/>
    <m/>
    <m/>
    <m/>
    <m/>
    <m/>
    <m/>
    <m/>
    <m/>
    <m/>
    <m/>
    <m/>
  </r>
  <r>
    <x v="2"/>
    <x v="2"/>
    <x v="27"/>
    <x v="9"/>
    <n v="13957984"/>
    <n v="0"/>
    <m/>
    <n v="0"/>
    <m/>
    <m/>
    <m/>
    <m/>
    <m/>
    <m/>
    <m/>
    <m/>
    <m/>
    <m/>
    <m/>
    <m/>
    <m/>
    <m/>
    <m/>
    <m/>
    <m/>
    <m/>
    <m/>
    <m/>
    <m/>
    <m/>
    <m/>
    <m/>
    <m/>
    <m/>
    <m/>
  </r>
  <r>
    <x v="2"/>
    <x v="2"/>
    <x v="28"/>
    <x v="9"/>
    <n v="12699125"/>
    <n v="0"/>
    <m/>
    <n v="0"/>
    <m/>
    <m/>
    <m/>
    <m/>
    <m/>
    <m/>
    <m/>
    <m/>
    <m/>
    <m/>
    <m/>
    <m/>
    <m/>
    <m/>
    <m/>
    <m/>
    <m/>
    <m/>
    <m/>
    <m/>
    <m/>
    <m/>
    <m/>
    <m/>
    <m/>
    <m/>
    <m/>
  </r>
  <r>
    <x v="2"/>
    <x v="2"/>
    <x v="29"/>
    <x v="9"/>
    <n v="5156304"/>
    <n v="0"/>
    <m/>
    <n v="0"/>
    <m/>
    <m/>
    <m/>
    <m/>
    <m/>
    <m/>
    <m/>
    <m/>
    <m/>
    <m/>
    <m/>
    <m/>
    <m/>
    <m/>
    <m/>
    <m/>
    <m/>
    <m/>
    <m/>
    <m/>
    <m/>
    <m/>
    <m/>
    <m/>
    <m/>
    <m/>
    <m/>
  </r>
  <r>
    <x v="2"/>
    <x v="2"/>
    <x v="30"/>
    <x v="9"/>
    <n v="14047761"/>
    <n v="0"/>
    <m/>
    <n v="0"/>
    <m/>
    <m/>
    <m/>
    <m/>
    <m/>
    <m/>
    <m/>
    <m/>
    <m/>
    <m/>
    <m/>
    <m/>
    <m/>
    <m/>
    <m/>
    <m/>
    <m/>
    <m/>
    <m/>
    <m/>
    <m/>
    <m/>
    <m/>
    <m/>
    <m/>
    <m/>
    <m/>
  </r>
  <r>
    <x v="2"/>
    <x v="2"/>
    <x v="31"/>
    <x v="9"/>
    <n v="16645880"/>
    <n v="0"/>
    <m/>
    <n v="0"/>
    <m/>
    <m/>
    <m/>
    <m/>
    <m/>
    <m/>
    <m/>
    <m/>
    <m/>
    <m/>
    <m/>
    <m/>
    <m/>
    <m/>
    <m/>
    <m/>
    <m/>
    <m/>
    <m/>
    <m/>
    <m/>
    <m/>
    <m/>
    <m/>
    <m/>
    <m/>
    <m/>
  </r>
  <r>
    <x v="2"/>
    <x v="2"/>
    <x v="32"/>
    <x v="9"/>
    <n v="10341786"/>
    <n v="0"/>
    <m/>
    <n v="0"/>
    <m/>
    <m/>
    <m/>
    <m/>
    <m/>
    <m/>
    <m/>
    <m/>
    <m/>
    <m/>
    <m/>
    <m/>
    <m/>
    <m/>
    <m/>
    <m/>
    <m/>
    <m/>
    <m/>
    <m/>
    <m/>
    <m/>
    <m/>
    <m/>
    <m/>
    <m/>
    <m/>
  </r>
  <r>
    <x v="2"/>
    <x v="0"/>
    <x v="0"/>
    <x v="10"/>
    <n v="0"/>
    <n v="0"/>
    <m/>
    <n v="0"/>
    <m/>
    <m/>
    <m/>
    <m/>
    <m/>
    <m/>
    <m/>
    <m/>
    <m/>
    <m/>
    <m/>
    <m/>
    <m/>
    <m/>
    <m/>
    <m/>
    <m/>
    <m/>
    <m/>
    <m/>
    <m/>
    <m/>
    <m/>
    <m/>
    <m/>
    <m/>
    <m/>
  </r>
  <r>
    <x v="2"/>
    <x v="0"/>
    <x v="1"/>
    <x v="10"/>
    <n v="0"/>
    <n v="0"/>
    <m/>
    <n v="0"/>
    <m/>
    <m/>
    <m/>
    <m/>
    <m/>
    <m/>
    <m/>
    <m/>
    <m/>
    <m/>
    <m/>
    <m/>
    <m/>
    <m/>
    <m/>
    <m/>
    <m/>
    <m/>
    <m/>
    <m/>
    <m/>
    <m/>
    <m/>
    <m/>
    <m/>
    <m/>
    <m/>
  </r>
  <r>
    <x v="2"/>
    <x v="1"/>
    <x v="2"/>
    <x v="10"/>
    <n v="0"/>
    <n v="0"/>
    <m/>
    <n v="700000"/>
    <m/>
    <m/>
    <m/>
    <m/>
    <m/>
    <m/>
    <m/>
    <m/>
    <m/>
    <m/>
    <m/>
    <m/>
    <m/>
    <m/>
    <m/>
    <m/>
    <m/>
    <m/>
    <m/>
    <m/>
    <m/>
    <m/>
    <m/>
    <m/>
    <m/>
    <m/>
    <m/>
  </r>
  <r>
    <x v="2"/>
    <x v="0"/>
    <x v="3"/>
    <x v="10"/>
    <n v="0"/>
    <n v="0"/>
    <m/>
    <n v="0"/>
    <m/>
    <m/>
    <m/>
    <m/>
    <m/>
    <m/>
    <m/>
    <m/>
    <m/>
    <m/>
    <m/>
    <m/>
    <m/>
    <m/>
    <m/>
    <m/>
    <m/>
    <m/>
    <m/>
    <m/>
    <m/>
    <m/>
    <m/>
    <m/>
    <m/>
    <m/>
    <m/>
  </r>
  <r>
    <x v="2"/>
    <x v="2"/>
    <x v="4"/>
    <x v="10"/>
    <n v="0"/>
    <n v="0"/>
    <m/>
    <n v="0"/>
    <m/>
    <m/>
    <m/>
    <m/>
    <m/>
    <m/>
    <m/>
    <m/>
    <m/>
    <m/>
    <m/>
    <m/>
    <m/>
    <m/>
    <m/>
    <m/>
    <m/>
    <m/>
    <m/>
    <m/>
    <m/>
    <m/>
    <m/>
    <m/>
    <m/>
    <m/>
    <m/>
  </r>
  <r>
    <x v="2"/>
    <x v="0"/>
    <x v="5"/>
    <x v="10"/>
    <n v="0"/>
    <n v="0"/>
    <m/>
    <n v="700000"/>
    <m/>
    <m/>
    <m/>
    <m/>
    <m/>
    <m/>
    <m/>
    <m/>
    <m/>
    <m/>
    <m/>
    <m/>
    <m/>
    <m/>
    <m/>
    <m/>
    <m/>
    <m/>
    <m/>
    <m/>
    <m/>
    <m/>
    <m/>
    <m/>
    <m/>
    <m/>
    <m/>
  </r>
  <r>
    <x v="2"/>
    <x v="2"/>
    <x v="6"/>
    <x v="10"/>
    <n v="0"/>
    <n v="0"/>
    <m/>
    <n v="0"/>
    <m/>
    <m/>
    <m/>
    <m/>
    <m/>
    <m/>
    <m/>
    <m/>
    <m/>
    <m/>
    <m/>
    <m/>
    <m/>
    <m/>
    <m/>
    <m/>
    <m/>
    <m/>
    <m/>
    <m/>
    <m/>
    <m/>
    <m/>
    <m/>
    <m/>
    <m/>
    <m/>
  </r>
  <r>
    <x v="2"/>
    <x v="2"/>
    <x v="7"/>
    <x v="10"/>
    <n v="0"/>
    <n v="0"/>
    <m/>
    <n v="0"/>
    <m/>
    <m/>
    <m/>
    <m/>
    <m/>
    <m/>
    <m/>
    <m/>
    <m/>
    <m/>
    <m/>
    <m/>
    <m/>
    <m/>
    <m/>
    <m/>
    <m/>
    <m/>
    <m/>
    <m/>
    <m/>
    <m/>
    <m/>
    <m/>
    <m/>
    <m/>
    <m/>
  </r>
  <r>
    <x v="2"/>
    <x v="0"/>
    <x v="8"/>
    <x v="10"/>
    <n v="0"/>
    <n v="0"/>
    <m/>
    <n v="0"/>
    <m/>
    <m/>
    <m/>
    <m/>
    <m/>
    <m/>
    <m/>
    <m/>
    <m/>
    <m/>
    <m/>
    <m/>
    <m/>
    <m/>
    <m/>
    <m/>
    <m/>
    <m/>
    <m/>
    <m/>
    <m/>
    <m/>
    <m/>
    <m/>
    <m/>
    <m/>
    <m/>
  </r>
  <r>
    <x v="2"/>
    <x v="2"/>
    <x v="9"/>
    <x v="10"/>
    <n v="0"/>
    <n v="0"/>
    <m/>
    <n v="0"/>
    <m/>
    <m/>
    <m/>
    <m/>
    <m/>
    <m/>
    <m/>
    <m/>
    <m/>
    <m/>
    <m/>
    <m/>
    <m/>
    <m/>
    <m/>
    <m/>
    <m/>
    <m/>
    <m/>
    <m/>
    <m/>
    <m/>
    <m/>
    <m/>
    <m/>
    <m/>
    <m/>
  </r>
  <r>
    <x v="2"/>
    <x v="2"/>
    <x v="10"/>
    <x v="10"/>
    <n v="0"/>
    <n v="0"/>
    <m/>
    <n v="0"/>
    <m/>
    <m/>
    <m/>
    <m/>
    <m/>
    <m/>
    <m/>
    <m/>
    <m/>
    <m/>
    <m/>
    <m/>
    <m/>
    <m/>
    <m/>
    <m/>
    <m/>
    <m/>
    <m/>
    <m/>
    <m/>
    <m/>
    <m/>
    <m/>
    <m/>
    <m/>
    <m/>
  </r>
  <r>
    <x v="2"/>
    <x v="2"/>
    <x v="11"/>
    <x v="10"/>
    <n v="0"/>
    <n v="0"/>
    <m/>
    <n v="0"/>
    <m/>
    <m/>
    <m/>
    <m/>
    <m/>
    <m/>
    <m/>
    <m/>
    <m/>
    <m/>
    <m/>
    <m/>
    <m/>
    <m/>
    <m/>
    <m/>
    <m/>
    <m/>
    <m/>
    <m/>
    <m/>
    <m/>
    <m/>
    <m/>
    <m/>
    <m/>
    <m/>
  </r>
  <r>
    <x v="2"/>
    <x v="2"/>
    <x v="12"/>
    <x v="10"/>
    <n v="0"/>
    <n v="0"/>
    <m/>
    <n v="0"/>
    <m/>
    <m/>
    <m/>
    <m/>
    <m/>
    <m/>
    <m/>
    <m/>
    <m/>
    <m/>
    <m/>
    <m/>
    <m/>
    <m/>
    <m/>
    <m/>
    <m/>
    <m/>
    <m/>
    <m/>
    <m/>
    <m/>
    <m/>
    <m/>
    <m/>
    <m/>
    <m/>
  </r>
  <r>
    <x v="2"/>
    <x v="0"/>
    <x v="13"/>
    <x v="10"/>
    <n v="0"/>
    <n v="0"/>
    <m/>
    <n v="0"/>
    <m/>
    <m/>
    <m/>
    <m/>
    <m/>
    <m/>
    <m/>
    <m/>
    <m/>
    <m/>
    <m/>
    <m/>
    <m/>
    <m/>
    <m/>
    <m/>
    <m/>
    <m/>
    <m/>
    <m/>
    <m/>
    <m/>
    <m/>
    <m/>
    <m/>
    <m/>
    <m/>
  </r>
  <r>
    <x v="2"/>
    <x v="1"/>
    <x v="14"/>
    <x v="10"/>
    <n v="0"/>
    <n v="0"/>
    <m/>
    <n v="0"/>
    <m/>
    <m/>
    <m/>
    <m/>
    <m/>
    <m/>
    <m/>
    <m/>
    <m/>
    <m/>
    <m/>
    <m/>
    <m/>
    <m/>
    <m/>
    <m/>
    <m/>
    <m/>
    <m/>
    <m/>
    <m/>
    <m/>
    <m/>
    <m/>
    <m/>
    <m/>
    <m/>
  </r>
  <r>
    <x v="2"/>
    <x v="0"/>
    <x v="15"/>
    <x v="10"/>
    <n v="0"/>
    <n v="0"/>
    <m/>
    <n v="0"/>
    <m/>
    <m/>
    <m/>
    <m/>
    <m/>
    <m/>
    <m/>
    <m/>
    <m/>
    <m/>
    <m/>
    <m/>
    <m/>
    <m/>
    <m/>
    <m/>
    <m/>
    <m/>
    <m/>
    <m/>
    <m/>
    <m/>
    <m/>
    <m/>
    <m/>
    <m/>
    <m/>
  </r>
  <r>
    <x v="2"/>
    <x v="2"/>
    <x v="16"/>
    <x v="10"/>
    <n v="0"/>
    <n v="0"/>
    <m/>
    <n v="0"/>
    <m/>
    <m/>
    <m/>
    <m/>
    <m/>
    <m/>
    <m/>
    <m/>
    <m/>
    <m/>
    <m/>
    <m/>
    <m/>
    <m/>
    <m/>
    <m/>
    <m/>
    <m/>
    <m/>
    <m/>
    <m/>
    <m/>
    <m/>
    <m/>
    <m/>
    <m/>
    <m/>
  </r>
  <r>
    <x v="2"/>
    <x v="0"/>
    <x v="17"/>
    <x v="10"/>
    <n v="0"/>
    <n v="0"/>
    <m/>
    <n v="0"/>
    <m/>
    <m/>
    <m/>
    <m/>
    <m/>
    <m/>
    <m/>
    <m/>
    <m/>
    <m/>
    <m/>
    <m/>
    <m/>
    <m/>
    <m/>
    <m/>
    <m/>
    <m/>
    <m/>
    <m/>
    <m/>
    <m/>
    <m/>
    <m/>
    <m/>
    <m/>
    <m/>
  </r>
  <r>
    <x v="2"/>
    <x v="1"/>
    <x v="18"/>
    <x v="10"/>
    <n v="0"/>
    <n v="0"/>
    <m/>
    <n v="0"/>
    <m/>
    <m/>
    <m/>
    <m/>
    <m/>
    <m/>
    <m/>
    <m/>
    <m/>
    <m/>
    <m/>
    <m/>
    <m/>
    <m/>
    <m/>
    <m/>
    <m/>
    <m/>
    <m/>
    <m/>
    <m/>
    <m/>
    <m/>
    <m/>
    <m/>
    <m/>
    <m/>
  </r>
  <r>
    <x v="2"/>
    <x v="2"/>
    <x v="19"/>
    <x v="10"/>
    <n v="0"/>
    <n v="0"/>
    <m/>
    <n v="0"/>
    <m/>
    <m/>
    <m/>
    <m/>
    <m/>
    <m/>
    <m/>
    <m/>
    <m/>
    <m/>
    <m/>
    <m/>
    <m/>
    <m/>
    <m/>
    <m/>
    <m/>
    <m/>
    <m/>
    <m/>
    <m/>
    <m/>
    <m/>
    <m/>
    <m/>
    <m/>
    <m/>
  </r>
  <r>
    <x v="2"/>
    <x v="0"/>
    <x v="20"/>
    <x v="10"/>
    <n v="0"/>
    <n v="0"/>
    <m/>
    <n v="0"/>
    <m/>
    <m/>
    <m/>
    <m/>
    <m/>
    <m/>
    <m/>
    <m/>
    <m/>
    <m/>
    <m/>
    <m/>
    <m/>
    <m/>
    <m/>
    <m/>
    <m/>
    <m/>
    <m/>
    <m/>
    <m/>
    <m/>
    <m/>
    <m/>
    <m/>
    <m/>
    <m/>
  </r>
  <r>
    <x v="2"/>
    <x v="2"/>
    <x v="21"/>
    <x v="10"/>
    <n v="0"/>
    <n v="0"/>
    <m/>
    <n v="0"/>
    <m/>
    <m/>
    <m/>
    <m/>
    <m/>
    <m/>
    <m/>
    <m/>
    <m/>
    <m/>
    <m/>
    <m/>
    <m/>
    <m/>
    <m/>
    <m/>
    <m/>
    <m/>
    <m/>
    <m/>
    <m/>
    <m/>
    <m/>
    <m/>
    <m/>
    <m/>
    <m/>
  </r>
  <r>
    <x v="2"/>
    <x v="2"/>
    <x v="22"/>
    <x v="10"/>
    <n v="0"/>
    <n v="0"/>
    <m/>
    <n v="0"/>
    <m/>
    <m/>
    <m/>
    <m/>
    <m/>
    <m/>
    <m/>
    <m/>
    <m/>
    <m/>
    <m/>
    <m/>
    <m/>
    <m/>
    <m/>
    <m/>
    <m/>
    <m/>
    <m/>
    <m/>
    <m/>
    <m/>
    <m/>
    <m/>
    <m/>
    <m/>
    <m/>
  </r>
  <r>
    <x v="2"/>
    <x v="1"/>
    <x v="23"/>
    <x v="10"/>
    <n v="0"/>
    <n v="0"/>
    <m/>
    <n v="0"/>
    <m/>
    <m/>
    <m/>
    <m/>
    <m/>
    <m/>
    <m/>
    <m/>
    <m/>
    <m/>
    <m/>
    <m/>
    <m/>
    <m/>
    <m/>
    <m/>
    <m/>
    <m/>
    <m/>
    <m/>
    <m/>
    <m/>
    <m/>
    <m/>
    <m/>
    <m/>
    <m/>
  </r>
  <r>
    <x v="2"/>
    <x v="2"/>
    <x v="24"/>
    <x v="10"/>
    <n v="0"/>
    <n v="0"/>
    <m/>
    <n v="0"/>
    <m/>
    <m/>
    <m/>
    <m/>
    <m/>
    <m/>
    <m/>
    <m/>
    <m/>
    <m/>
    <m/>
    <m/>
    <m/>
    <m/>
    <m/>
    <m/>
    <m/>
    <m/>
    <m/>
    <m/>
    <m/>
    <m/>
    <m/>
    <m/>
    <m/>
    <m/>
    <m/>
  </r>
  <r>
    <x v="2"/>
    <x v="0"/>
    <x v="25"/>
    <x v="10"/>
    <n v="0"/>
    <n v="0"/>
    <m/>
    <n v="0"/>
    <m/>
    <m/>
    <m/>
    <m/>
    <m/>
    <m/>
    <m/>
    <m/>
    <m/>
    <m/>
    <m/>
    <m/>
    <m/>
    <m/>
    <m/>
    <m/>
    <m/>
    <m/>
    <m/>
    <m/>
    <m/>
    <m/>
    <m/>
    <m/>
    <m/>
    <m/>
    <m/>
  </r>
  <r>
    <x v="2"/>
    <x v="2"/>
    <x v="26"/>
    <x v="10"/>
    <n v="0"/>
    <n v="0"/>
    <m/>
    <n v="0"/>
    <m/>
    <m/>
    <m/>
    <m/>
    <m/>
    <m/>
    <m/>
    <m/>
    <m/>
    <m/>
    <m/>
    <m/>
    <m/>
    <m/>
    <m/>
    <m/>
    <m/>
    <m/>
    <m/>
    <m/>
    <m/>
    <m/>
    <m/>
    <m/>
    <m/>
    <m/>
    <m/>
  </r>
  <r>
    <x v="2"/>
    <x v="2"/>
    <x v="27"/>
    <x v="10"/>
    <n v="0"/>
    <n v="0"/>
    <m/>
    <n v="0"/>
    <m/>
    <m/>
    <m/>
    <m/>
    <m/>
    <m/>
    <m/>
    <m/>
    <m/>
    <m/>
    <m/>
    <m/>
    <m/>
    <m/>
    <m/>
    <m/>
    <m/>
    <m/>
    <m/>
    <m/>
    <m/>
    <m/>
    <m/>
    <m/>
    <m/>
    <m/>
    <m/>
  </r>
  <r>
    <x v="2"/>
    <x v="2"/>
    <x v="28"/>
    <x v="10"/>
    <n v="0"/>
    <n v="0"/>
    <m/>
    <n v="0"/>
    <m/>
    <m/>
    <m/>
    <m/>
    <m/>
    <m/>
    <m/>
    <m/>
    <m/>
    <m/>
    <m/>
    <m/>
    <m/>
    <m/>
    <m/>
    <m/>
    <m/>
    <m/>
    <m/>
    <m/>
    <m/>
    <m/>
    <m/>
    <m/>
    <m/>
    <m/>
    <m/>
  </r>
  <r>
    <x v="2"/>
    <x v="2"/>
    <x v="29"/>
    <x v="10"/>
    <n v="0"/>
    <n v="0"/>
    <m/>
    <n v="0"/>
    <m/>
    <m/>
    <m/>
    <m/>
    <m/>
    <m/>
    <m/>
    <m/>
    <m/>
    <m/>
    <m/>
    <m/>
    <m/>
    <m/>
    <m/>
    <m/>
    <m/>
    <m/>
    <m/>
    <m/>
    <m/>
    <m/>
    <m/>
    <m/>
    <m/>
    <m/>
    <m/>
  </r>
  <r>
    <x v="2"/>
    <x v="2"/>
    <x v="30"/>
    <x v="10"/>
    <n v="0"/>
    <n v="0"/>
    <m/>
    <n v="0"/>
    <m/>
    <m/>
    <m/>
    <m/>
    <m/>
    <m/>
    <m/>
    <m/>
    <m/>
    <m/>
    <m/>
    <m/>
    <m/>
    <m/>
    <m/>
    <m/>
    <m/>
    <m/>
    <m/>
    <m/>
    <m/>
    <m/>
    <m/>
    <m/>
    <m/>
    <m/>
    <m/>
  </r>
  <r>
    <x v="2"/>
    <x v="2"/>
    <x v="31"/>
    <x v="10"/>
    <n v="0"/>
    <n v="0"/>
    <m/>
    <n v="0"/>
    <m/>
    <m/>
    <m/>
    <m/>
    <m/>
    <m/>
    <m/>
    <m/>
    <m/>
    <m/>
    <m/>
    <m/>
    <m/>
    <m/>
    <m/>
    <m/>
    <m/>
    <m/>
    <m/>
    <m/>
    <m/>
    <m/>
    <m/>
    <m/>
    <m/>
    <m/>
    <m/>
  </r>
  <r>
    <x v="2"/>
    <x v="2"/>
    <x v="32"/>
    <x v="10"/>
    <n v="0"/>
    <n v="0"/>
    <m/>
    <n v="0"/>
    <m/>
    <m/>
    <m/>
    <m/>
    <m/>
    <m/>
    <m/>
    <m/>
    <m/>
    <m/>
    <m/>
    <m/>
    <m/>
    <m/>
    <m/>
    <m/>
    <m/>
    <m/>
    <m/>
    <m/>
    <m/>
    <m/>
    <m/>
    <m/>
    <m/>
    <m/>
    <m/>
  </r>
  <r>
    <x v="2"/>
    <x v="0"/>
    <x v="0"/>
    <x v="11"/>
    <n v="0"/>
    <n v="0"/>
    <m/>
    <m/>
    <m/>
    <m/>
    <m/>
    <m/>
    <m/>
    <m/>
    <m/>
    <m/>
    <m/>
    <m/>
    <m/>
    <m/>
    <m/>
    <m/>
    <m/>
    <m/>
    <m/>
    <m/>
    <m/>
    <m/>
    <m/>
    <m/>
    <m/>
    <m/>
    <m/>
    <m/>
    <m/>
  </r>
  <r>
    <x v="2"/>
    <x v="0"/>
    <x v="1"/>
    <x v="11"/>
    <n v="0"/>
    <n v="0"/>
    <m/>
    <m/>
    <m/>
    <m/>
    <m/>
    <m/>
    <m/>
    <m/>
    <m/>
    <m/>
    <m/>
    <m/>
    <m/>
    <m/>
    <m/>
    <m/>
    <m/>
    <m/>
    <m/>
    <m/>
    <m/>
    <m/>
    <m/>
    <m/>
    <m/>
    <m/>
    <m/>
    <m/>
    <m/>
  </r>
  <r>
    <x v="2"/>
    <x v="1"/>
    <x v="2"/>
    <x v="11"/>
    <n v="0"/>
    <n v="0"/>
    <m/>
    <m/>
    <m/>
    <m/>
    <m/>
    <m/>
    <m/>
    <m/>
    <m/>
    <m/>
    <m/>
    <m/>
    <m/>
    <m/>
    <m/>
    <m/>
    <m/>
    <m/>
    <m/>
    <m/>
    <m/>
    <m/>
    <m/>
    <m/>
    <m/>
    <m/>
    <m/>
    <m/>
    <m/>
  </r>
  <r>
    <x v="2"/>
    <x v="0"/>
    <x v="3"/>
    <x v="11"/>
    <n v="0"/>
    <n v="0"/>
    <m/>
    <m/>
    <m/>
    <m/>
    <m/>
    <m/>
    <m/>
    <m/>
    <m/>
    <m/>
    <m/>
    <m/>
    <m/>
    <m/>
    <m/>
    <m/>
    <m/>
    <m/>
    <m/>
    <m/>
    <m/>
    <m/>
    <m/>
    <m/>
    <m/>
    <m/>
    <m/>
    <m/>
    <m/>
  </r>
  <r>
    <x v="2"/>
    <x v="2"/>
    <x v="4"/>
    <x v="11"/>
    <n v="0"/>
    <n v="0"/>
    <m/>
    <m/>
    <m/>
    <m/>
    <m/>
    <m/>
    <m/>
    <m/>
    <m/>
    <m/>
    <m/>
    <m/>
    <m/>
    <m/>
    <m/>
    <m/>
    <m/>
    <m/>
    <m/>
    <m/>
    <m/>
    <m/>
    <m/>
    <m/>
    <m/>
    <m/>
    <m/>
    <m/>
    <m/>
  </r>
  <r>
    <x v="2"/>
    <x v="0"/>
    <x v="5"/>
    <x v="11"/>
    <n v="0"/>
    <n v="0"/>
    <m/>
    <m/>
    <m/>
    <m/>
    <m/>
    <m/>
    <m/>
    <m/>
    <m/>
    <m/>
    <m/>
    <m/>
    <m/>
    <m/>
    <m/>
    <m/>
    <m/>
    <m/>
    <m/>
    <m/>
    <m/>
    <m/>
    <m/>
    <m/>
    <m/>
    <m/>
    <m/>
    <m/>
    <m/>
  </r>
  <r>
    <x v="2"/>
    <x v="2"/>
    <x v="6"/>
    <x v="11"/>
    <n v="0"/>
    <n v="0"/>
    <m/>
    <m/>
    <m/>
    <m/>
    <m/>
    <m/>
    <m/>
    <m/>
    <m/>
    <m/>
    <m/>
    <m/>
    <m/>
    <m/>
    <m/>
    <m/>
    <m/>
    <m/>
    <m/>
    <m/>
    <m/>
    <m/>
    <m/>
    <m/>
    <m/>
    <m/>
    <m/>
    <m/>
    <m/>
  </r>
  <r>
    <x v="2"/>
    <x v="2"/>
    <x v="7"/>
    <x v="11"/>
    <n v="0"/>
    <n v="0"/>
    <m/>
    <m/>
    <m/>
    <m/>
    <m/>
    <m/>
    <m/>
    <m/>
    <m/>
    <m/>
    <m/>
    <m/>
    <m/>
    <m/>
    <m/>
    <m/>
    <m/>
    <m/>
    <m/>
    <m/>
    <m/>
    <m/>
    <m/>
    <m/>
    <m/>
    <m/>
    <m/>
    <m/>
    <m/>
  </r>
  <r>
    <x v="2"/>
    <x v="0"/>
    <x v="8"/>
    <x v="11"/>
    <n v="0"/>
    <n v="0"/>
    <m/>
    <m/>
    <m/>
    <m/>
    <m/>
    <m/>
    <m/>
    <m/>
    <m/>
    <m/>
    <m/>
    <m/>
    <m/>
    <m/>
    <m/>
    <m/>
    <m/>
    <m/>
    <m/>
    <m/>
    <m/>
    <m/>
    <m/>
    <m/>
    <m/>
    <m/>
    <m/>
    <m/>
    <m/>
  </r>
  <r>
    <x v="2"/>
    <x v="2"/>
    <x v="9"/>
    <x v="11"/>
    <n v="0"/>
    <n v="0"/>
    <m/>
    <m/>
    <m/>
    <m/>
    <m/>
    <m/>
    <m/>
    <m/>
    <m/>
    <m/>
    <m/>
    <m/>
    <m/>
    <m/>
    <m/>
    <m/>
    <m/>
    <m/>
    <m/>
    <m/>
    <m/>
    <m/>
    <m/>
    <m/>
    <m/>
    <m/>
    <m/>
    <m/>
    <m/>
  </r>
  <r>
    <x v="2"/>
    <x v="2"/>
    <x v="10"/>
    <x v="11"/>
    <n v="0"/>
    <n v="0"/>
    <m/>
    <m/>
    <m/>
    <m/>
    <m/>
    <m/>
    <m/>
    <m/>
    <m/>
    <m/>
    <m/>
    <m/>
    <m/>
    <m/>
    <m/>
    <m/>
    <m/>
    <m/>
    <m/>
    <m/>
    <m/>
    <m/>
    <m/>
    <m/>
    <m/>
    <m/>
    <m/>
    <m/>
    <m/>
  </r>
  <r>
    <x v="2"/>
    <x v="2"/>
    <x v="11"/>
    <x v="11"/>
    <n v="0"/>
    <n v="0"/>
    <m/>
    <m/>
    <m/>
    <m/>
    <m/>
    <m/>
    <m/>
    <m/>
    <m/>
    <m/>
    <m/>
    <m/>
    <m/>
    <m/>
    <m/>
    <m/>
    <m/>
    <m/>
    <m/>
    <m/>
    <m/>
    <m/>
    <m/>
    <m/>
    <m/>
    <m/>
    <m/>
    <m/>
    <m/>
  </r>
  <r>
    <x v="2"/>
    <x v="2"/>
    <x v="12"/>
    <x v="11"/>
    <n v="0"/>
    <n v="0"/>
    <m/>
    <m/>
    <m/>
    <m/>
    <m/>
    <m/>
    <m/>
    <m/>
    <m/>
    <m/>
    <m/>
    <m/>
    <m/>
    <m/>
    <m/>
    <m/>
    <m/>
    <m/>
    <m/>
    <m/>
    <m/>
    <m/>
    <m/>
    <m/>
    <m/>
    <m/>
    <m/>
    <m/>
    <m/>
  </r>
  <r>
    <x v="2"/>
    <x v="0"/>
    <x v="13"/>
    <x v="11"/>
    <n v="0"/>
    <n v="0"/>
    <m/>
    <m/>
    <m/>
    <m/>
    <m/>
    <m/>
    <m/>
    <m/>
    <m/>
    <m/>
    <m/>
    <m/>
    <m/>
    <m/>
    <m/>
    <m/>
    <m/>
    <m/>
    <m/>
    <m/>
    <m/>
    <m/>
    <m/>
    <m/>
    <m/>
    <m/>
    <m/>
    <m/>
    <m/>
  </r>
  <r>
    <x v="2"/>
    <x v="1"/>
    <x v="14"/>
    <x v="11"/>
    <n v="0"/>
    <n v="0"/>
    <m/>
    <m/>
    <m/>
    <m/>
    <m/>
    <m/>
    <m/>
    <m/>
    <m/>
    <m/>
    <m/>
    <m/>
    <m/>
    <m/>
    <m/>
    <m/>
    <m/>
    <m/>
    <m/>
    <m/>
    <m/>
    <m/>
    <m/>
    <m/>
    <m/>
    <m/>
    <m/>
    <m/>
    <m/>
  </r>
  <r>
    <x v="2"/>
    <x v="0"/>
    <x v="15"/>
    <x v="11"/>
    <n v="0"/>
    <n v="0"/>
    <m/>
    <m/>
    <m/>
    <m/>
    <m/>
    <m/>
    <m/>
    <m/>
    <m/>
    <m/>
    <m/>
    <m/>
    <m/>
    <m/>
    <m/>
    <m/>
    <m/>
    <m/>
    <m/>
    <m/>
    <m/>
    <m/>
    <m/>
    <m/>
    <m/>
    <m/>
    <m/>
    <m/>
    <m/>
  </r>
  <r>
    <x v="2"/>
    <x v="2"/>
    <x v="16"/>
    <x v="11"/>
    <n v="0"/>
    <n v="0"/>
    <m/>
    <m/>
    <m/>
    <m/>
    <m/>
    <m/>
    <m/>
    <m/>
    <m/>
    <m/>
    <m/>
    <m/>
    <m/>
    <m/>
    <m/>
    <m/>
    <m/>
    <m/>
    <m/>
    <m/>
    <m/>
    <m/>
    <m/>
    <m/>
    <m/>
    <m/>
    <m/>
    <m/>
    <m/>
  </r>
  <r>
    <x v="2"/>
    <x v="0"/>
    <x v="17"/>
    <x v="11"/>
    <n v="0"/>
    <n v="0"/>
    <m/>
    <m/>
    <m/>
    <m/>
    <m/>
    <m/>
    <m/>
    <m/>
    <m/>
    <m/>
    <m/>
    <m/>
    <m/>
    <m/>
    <m/>
    <m/>
    <m/>
    <m/>
    <m/>
    <m/>
    <m/>
    <m/>
    <m/>
    <m/>
    <m/>
    <m/>
    <m/>
    <m/>
    <m/>
  </r>
  <r>
    <x v="2"/>
    <x v="1"/>
    <x v="18"/>
    <x v="11"/>
    <n v="0"/>
    <n v="0"/>
    <m/>
    <m/>
    <m/>
    <m/>
    <m/>
    <m/>
    <m/>
    <m/>
    <m/>
    <m/>
    <m/>
    <m/>
    <m/>
    <m/>
    <m/>
    <m/>
    <m/>
    <m/>
    <m/>
    <m/>
    <m/>
    <m/>
    <m/>
    <m/>
    <m/>
    <m/>
    <m/>
    <m/>
    <m/>
  </r>
  <r>
    <x v="2"/>
    <x v="2"/>
    <x v="19"/>
    <x v="11"/>
    <n v="0"/>
    <n v="0"/>
    <m/>
    <m/>
    <m/>
    <m/>
    <m/>
    <m/>
    <m/>
    <m/>
    <m/>
    <m/>
    <m/>
    <m/>
    <m/>
    <m/>
    <m/>
    <m/>
    <m/>
    <m/>
    <m/>
    <m/>
    <m/>
    <m/>
    <m/>
    <m/>
    <m/>
    <m/>
    <m/>
    <m/>
    <m/>
  </r>
  <r>
    <x v="2"/>
    <x v="0"/>
    <x v="20"/>
    <x v="11"/>
    <n v="0"/>
    <n v="0"/>
    <m/>
    <m/>
    <m/>
    <m/>
    <m/>
    <m/>
    <m/>
    <m/>
    <m/>
    <m/>
    <m/>
    <m/>
    <m/>
    <m/>
    <m/>
    <m/>
    <m/>
    <m/>
    <m/>
    <m/>
    <m/>
    <m/>
    <m/>
    <m/>
    <m/>
    <m/>
    <m/>
    <m/>
    <m/>
  </r>
  <r>
    <x v="2"/>
    <x v="2"/>
    <x v="21"/>
    <x v="11"/>
    <n v="0"/>
    <n v="0"/>
    <m/>
    <m/>
    <m/>
    <m/>
    <m/>
    <m/>
    <m/>
    <m/>
    <m/>
    <m/>
    <m/>
    <m/>
    <m/>
    <m/>
    <m/>
    <m/>
    <m/>
    <m/>
    <m/>
    <m/>
    <m/>
    <m/>
    <m/>
    <m/>
    <m/>
    <m/>
    <m/>
    <m/>
    <m/>
  </r>
  <r>
    <x v="2"/>
    <x v="2"/>
    <x v="22"/>
    <x v="11"/>
    <n v="0"/>
    <n v="0"/>
    <m/>
    <m/>
    <m/>
    <m/>
    <m/>
    <m/>
    <m/>
    <m/>
    <m/>
    <m/>
    <m/>
    <m/>
    <m/>
    <m/>
    <m/>
    <m/>
    <m/>
    <m/>
    <m/>
    <m/>
    <m/>
    <m/>
    <m/>
    <m/>
    <m/>
    <m/>
    <m/>
    <m/>
    <m/>
  </r>
  <r>
    <x v="2"/>
    <x v="1"/>
    <x v="23"/>
    <x v="11"/>
    <n v="0"/>
    <n v="0"/>
    <m/>
    <m/>
    <m/>
    <m/>
    <m/>
    <m/>
    <m/>
    <m/>
    <m/>
    <m/>
    <m/>
    <m/>
    <m/>
    <m/>
    <m/>
    <m/>
    <m/>
    <m/>
    <m/>
    <m/>
    <m/>
    <m/>
    <m/>
    <m/>
    <m/>
    <m/>
    <m/>
    <m/>
    <m/>
  </r>
  <r>
    <x v="2"/>
    <x v="2"/>
    <x v="24"/>
    <x v="11"/>
    <n v="0"/>
    <n v="0"/>
    <m/>
    <m/>
    <m/>
    <m/>
    <m/>
    <m/>
    <m/>
    <m/>
    <m/>
    <m/>
    <m/>
    <m/>
    <m/>
    <m/>
    <m/>
    <m/>
    <m/>
    <m/>
    <m/>
    <m/>
    <m/>
    <m/>
    <m/>
    <m/>
    <m/>
    <m/>
    <m/>
    <m/>
    <m/>
  </r>
  <r>
    <x v="2"/>
    <x v="0"/>
    <x v="25"/>
    <x v="11"/>
    <n v="0"/>
    <n v="0"/>
    <m/>
    <m/>
    <m/>
    <m/>
    <m/>
    <m/>
    <m/>
    <m/>
    <m/>
    <m/>
    <m/>
    <m/>
    <m/>
    <m/>
    <m/>
    <m/>
    <m/>
    <m/>
    <m/>
    <m/>
    <m/>
    <m/>
    <m/>
    <m/>
    <m/>
    <m/>
    <m/>
    <m/>
    <m/>
  </r>
  <r>
    <x v="2"/>
    <x v="2"/>
    <x v="26"/>
    <x v="11"/>
    <n v="0"/>
    <n v="0"/>
    <m/>
    <m/>
    <m/>
    <m/>
    <m/>
    <m/>
    <m/>
    <m/>
    <m/>
    <m/>
    <m/>
    <m/>
    <m/>
    <m/>
    <m/>
    <m/>
    <m/>
    <m/>
    <m/>
    <m/>
    <m/>
    <m/>
    <m/>
    <m/>
    <m/>
    <m/>
    <m/>
    <m/>
    <m/>
  </r>
  <r>
    <x v="2"/>
    <x v="2"/>
    <x v="27"/>
    <x v="11"/>
    <n v="0"/>
    <n v="0"/>
    <m/>
    <m/>
    <m/>
    <m/>
    <m/>
    <m/>
    <m/>
    <m/>
    <m/>
    <m/>
    <m/>
    <m/>
    <m/>
    <m/>
    <m/>
    <m/>
    <m/>
    <m/>
    <m/>
    <m/>
    <m/>
    <m/>
    <m/>
    <m/>
    <m/>
    <m/>
    <m/>
    <m/>
    <m/>
  </r>
  <r>
    <x v="2"/>
    <x v="2"/>
    <x v="28"/>
    <x v="11"/>
    <n v="0"/>
    <n v="0"/>
    <m/>
    <m/>
    <m/>
    <m/>
    <m/>
    <m/>
    <m/>
    <m/>
    <m/>
    <m/>
    <m/>
    <m/>
    <m/>
    <m/>
    <m/>
    <m/>
    <m/>
    <m/>
    <m/>
    <m/>
    <m/>
    <m/>
    <m/>
    <m/>
    <m/>
    <m/>
    <m/>
    <m/>
    <m/>
  </r>
  <r>
    <x v="2"/>
    <x v="2"/>
    <x v="29"/>
    <x v="11"/>
    <n v="0"/>
    <n v="0"/>
    <m/>
    <m/>
    <m/>
    <m/>
    <m/>
    <m/>
    <m/>
    <m/>
    <m/>
    <m/>
    <m/>
    <m/>
    <m/>
    <m/>
    <m/>
    <m/>
    <m/>
    <m/>
    <m/>
    <m/>
    <m/>
    <m/>
    <m/>
    <m/>
    <m/>
    <m/>
    <m/>
    <m/>
    <m/>
  </r>
  <r>
    <x v="2"/>
    <x v="2"/>
    <x v="30"/>
    <x v="11"/>
    <n v="0"/>
    <n v="0"/>
    <m/>
    <m/>
    <m/>
    <m/>
    <m/>
    <m/>
    <m/>
    <m/>
    <m/>
    <m/>
    <m/>
    <m/>
    <m/>
    <m/>
    <m/>
    <m/>
    <m/>
    <m/>
    <m/>
    <m/>
    <m/>
    <m/>
    <m/>
    <m/>
    <m/>
    <m/>
    <m/>
    <m/>
    <m/>
  </r>
  <r>
    <x v="2"/>
    <x v="2"/>
    <x v="31"/>
    <x v="11"/>
    <n v="0"/>
    <n v="0"/>
    <m/>
    <m/>
    <m/>
    <m/>
    <m/>
    <m/>
    <m/>
    <m/>
    <m/>
    <m/>
    <m/>
    <m/>
    <m/>
    <m/>
    <m/>
    <m/>
    <m/>
    <m/>
    <m/>
    <m/>
    <m/>
    <m/>
    <m/>
    <m/>
    <m/>
    <m/>
    <m/>
    <m/>
    <m/>
  </r>
  <r>
    <x v="2"/>
    <x v="2"/>
    <x v="32"/>
    <x v="11"/>
    <n v="0"/>
    <n v="0"/>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23"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AK Fisik Reguler" fld="4" baseField="0" baseItem="0" numFmtId="165"/>
  </dataFields>
  <formats count="1">
    <format dxfId="87">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12"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dataField="1"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BH SDA Panas Bumi" fld="17" baseField="0" baseItem="0"/>
  </dataFields>
  <formats count="1">
    <format dxfId="73">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PivotTable5"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BH PPh" fld="11" baseField="0" baseItem="0"/>
  </dataFields>
  <formats count="2">
    <format dxfId="75">
      <pivotArea outline="0" collapsedLevelsAreSubtotals="1" fieldPosition="0"/>
    </format>
    <format dxfId="74">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4000000}" name="PivotTable7"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BH PBB" fld="12" baseField="0" baseItem="0"/>
  </dataFields>
  <formats count="1">
    <format dxfId="76">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0"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BH SDA Kehutanan" fld="15" baseField="0" baseItem="0"/>
  </dataFields>
  <formats count="1">
    <format dxfId="77">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11"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dataField="1"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BH SDA Perikanan" fld="16" baseField="0" baseItem="0"/>
  </dataFields>
  <formats count="1">
    <format dxfId="78">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900-000006000000}" name="PivotTable9"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BH SDA Minerba" fld="14" baseField="0" baseItem="0"/>
  </dataFields>
  <formats count="1">
    <format dxfId="79">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15"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26"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Pengeluaran per Kapita (Rp 000)" fld="22" baseField="0" baseItem="0" numFmtId="165"/>
  </dataFields>
  <formats count="1">
    <format dxfId="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12"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26"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A00-000005000000}" name="PivotTable9"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26"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A00-000004000000}" name="PivotTable4"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26"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AK Fisik Penugasan" fld="5" baseField="0" baseItem="0" numFmtId="165"/>
  </dataFields>
  <formats count="1">
    <format dxfId="86">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26"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A00-000002000000}" name="PivotTable13"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26"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B00-000001000000}" name="PivotTable6"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TPAK (%)" fld="24" baseField="0" baseItem="0"/>
  </dataFields>
  <formats count="1">
    <format dxfId="68">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B00-000002000000}" name="PivotTable7"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TPT (%)" fld="23" baseField="0" baseItem="0"/>
  </dataFields>
  <formats count="1">
    <format dxfId="69">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9" cacheId="9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8">
        <item h="1" m="1" x="15"/>
        <item h="1" m="1" x="7"/>
        <item h="1" m="1" x="16"/>
        <item h="1" m="1" x="3"/>
        <item h="1" m="1" x="8"/>
        <item h="1" m="1" x="9"/>
        <item h="1" m="1" x="4"/>
        <item h="1" m="1" x="10"/>
        <item h="1" m="1" x="14"/>
        <item h="1" m="1" x="13"/>
        <item h="1" m="1" x="6"/>
        <item h="1" m="1" x="12"/>
        <item h="1" m="1" x="11"/>
        <item h="1" m="1" x="5"/>
        <item h="1" x="0"/>
        <item h="1" x="1"/>
        <item x="2"/>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1"/>
  </rowFields>
  <rowItems count="1">
    <i>
      <x v="16"/>
    </i>
  </rowItems>
  <colItems count="1">
    <i/>
  </colItems>
  <formats count="1">
    <format dxfId="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A2E7713-F7A1-44AC-A89C-06C7EDDE529D}" name="PivotTable3"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4:O39" firstHeaderRow="1" firstDataRow="2" firstDataCol="1"/>
  <pivotFields count="36">
    <pivotField axis="axisCol" showAll="0">
      <items count="4">
        <item x="0"/>
        <item x="1"/>
        <item x="2"/>
        <item t="default"/>
      </items>
    </pivotField>
    <pivotField showAll="0"/>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34">
    <i>
      <x v="51"/>
    </i>
    <i>
      <x v="52"/>
    </i>
    <i>
      <x v="53"/>
    </i>
    <i>
      <x v="54"/>
    </i>
    <i>
      <x v="55"/>
    </i>
    <i>
      <x v="56"/>
    </i>
    <i>
      <x v="57"/>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1">
    <field x="0"/>
  </colFields>
  <colItems count="4">
    <i>
      <x/>
    </i>
    <i>
      <x v="1"/>
    </i>
    <i>
      <x v="2"/>
    </i>
    <i t="grand">
      <x/>
    </i>
  </colItems>
  <dataFields count="1">
    <dataField name="Count of Jml. Pend. Miskin (juta jiwa)" fld="25" subtotal="count" baseField="2" baseItem="5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DE4F8BC-3D57-4606-B8A2-EAF783C9383B}" name="PivotTable2"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J39" firstHeaderRow="1" firstDataRow="2" firstDataCol="1"/>
  <pivotFields count="36">
    <pivotField axis="axisCol" showAll="0">
      <items count="4">
        <item x="0"/>
        <item x="1"/>
        <item x="2"/>
        <item t="default"/>
      </items>
    </pivotField>
    <pivotField showAll="0"/>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dataField="1"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34">
    <i>
      <x v="51"/>
    </i>
    <i>
      <x v="52"/>
    </i>
    <i>
      <x v="53"/>
    </i>
    <i>
      <x v="54"/>
    </i>
    <i>
      <x v="55"/>
    </i>
    <i>
      <x v="56"/>
    </i>
    <i>
      <x v="57"/>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1">
    <field x="0"/>
  </colFields>
  <colItems count="4">
    <i>
      <x/>
    </i>
    <i>
      <x v="1"/>
    </i>
    <i>
      <x v="2"/>
    </i>
    <i t="grand">
      <x/>
    </i>
  </colItems>
  <dataFields count="1">
    <dataField name="Sum of % Pend. Miskin" fld="2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8"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E25"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Jml. Pend. Miskin (juta jiwa)" fld="25" baseField="2" baseItem="1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A6DDAF09-CB0E-45DA-888B-FFD374CAF050}" name="PivotTable14" cacheId="9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Y4:AB25"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x="0"/>
        <item x="25"/>
        <item x="1"/>
        <item x="2"/>
        <item x="22"/>
        <item m="1" x="72"/>
        <item m="1" x="80"/>
        <item m="1" x="35"/>
        <item m="1" x="48"/>
        <item m="1" x="57"/>
        <item m="1" x="50"/>
        <item m="1" x="38"/>
        <item m="1" x="92"/>
        <item m="1" x="39"/>
        <item m="1" x="33"/>
        <item m="1" x="69"/>
        <item m="1" x="62"/>
        <item m="1" x="45"/>
        <item m="1" x="41"/>
        <item m="1" x="42"/>
        <item m="1" x="51"/>
        <item m="1" x="71"/>
        <item m="1" x="59"/>
        <item m="1" x="90"/>
        <item m="1" x="36"/>
        <item m="1" x="66"/>
        <item m="1" x="89"/>
        <item m="1" x="43"/>
        <item m="1" x="58"/>
        <item m="1" x="34"/>
        <item m="1" x="82"/>
        <item m="1" x="73"/>
        <item m="1" x="77"/>
        <item m="1" x="88"/>
        <item m="1" x="67"/>
        <item m="1" x="37"/>
        <item m="1" x="54"/>
        <item m="1" x="93"/>
        <item m="1" x="44"/>
        <item m="1" x="75"/>
        <item m="1" x="46"/>
        <item m="1" x="56"/>
        <item m="1" x="94"/>
        <item m="1" x="91"/>
        <item m="1" x="85"/>
        <item m="1" x="60"/>
        <item m="1" x="65"/>
        <item m="1" x="95"/>
        <item m="1" x="55"/>
        <item m="1" x="68"/>
        <item m="1" x="79"/>
        <item m="1" x="70"/>
        <item m="1" x="47"/>
        <item m="1" x="87"/>
        <item m="1" x="76"/>
        <item m="1" x="63"/>
        <item m="1" x="49"/>
        <item m="1" x="83"/>
        <item m="1" x="74"/>
        <item x="3"/>
        <item m="1" x="61"/>
        <item x="13"/>
        <item m="1" x="52"/>
        <item x="32"/>
        <item m="1" x="40"/>
        <item m="1" x="84"/>
        <item m="1" x="53"/>
        <item x="14"/>
        <item m="1" x="78"/>
        <item x="19"/>
        <item m="1" x="86"/>
        <item x="15"/>
        <item m="1" x="81"/>
        <item x="16"/>
        <item m="1" x="64"/>
        <item x="17"/>
        <item x="18"/>
        <item x="4"/>
        <item x="28"/>
        <item x="29"/>
        <item x="5"/>
        <item x="6"/>
        <item x="7"/>
        <item x="31"/>
        <item x="21"/>
        <item x="30"/>
        <item x="26"/>
        <item x="27"/>
        <item x="20"/>
        <item x="24"/>
        <item x="23"/>
        <item x="8"/>
        <item x="9"/>
        <item x="10"/>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2"/>
  </rowFields>
  <rowItems count="20">
    <i>
      <x v="4"/>
    </i>
    <i>
      <x v="63"/>
    </i>
    <i>
      <x v="69"/>
    </i>
    <i>
      <x v="73"/>
    </i>
    <i>
      <x v="77"/>
    </i>
    <i>
      <x v="78"/>
    </i>
    <i>
      <x v="79"/>
    </i>
    <i>
      <x v="81"/>
    </i>
    <i>
      <x v="82"/>
    </i>
    <i>
      <x v="83"/>
    </i>
    <i>
      <x v="84"/>
    </i>
    <i>
      <x v="85"/>
    </i>
    <i>
      <x v="86"/>
    </i>
    <i>
      <x v="87"/>
    </i>
    <i>
      <x v="89"/>
    </i>
    <i>
      <x v="92"/>
    </i>
    <i>
      <x v="93"/>
    </i>
    <i>
      <x v="94"/>
    </i>
    <i>
      <x v="95"/>
    </i>
    <i t="grand">
      <x/>
    </i>
  </rowItems>
  <colFields count="1">
    <field x="0"/>
  </colFields>
  <colItems count="3">
    <i>
      <x/>
    </i>
    <i>
      <x v="1"/>
    </i>
    <i>
      <x v="2"/>
    </i>
  </colItems>
  <dataFields count="1">
    <dataField name="Average of APM SMA" fld="34" subtotal="average" baseField="2" baseItem="82"/>
  </dataFields>
  <formats count="1">
    <format dxfId="60">
      <pivotArea field="0" grandRow="1" outline="0" collapsedLevelsAreSubtotals="1" axis="axisCol" fieldPosition="0">
        <references count="1">
          <reference field="0"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1D94BD32-A7C1-4861-B4FF-BD3FA203018B}" name="PivotTable13" cacheId="9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U4:X25"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x="0"/>
        <item x="25"/>
        <item x="1"/>
        <item x="2"/>
        <item x="22"/>
        <item m="1" x="72"/>
        <item m="1" x="80"/>
        <item m="1" x="35"/>
        <item m="1" x="48"/>
        <item m="1" x="57"/>
        <item m="1" x="50"/>
        <item m="1" x="38"/>
        <item m="1" x="92"/>
        <item m="1" x="39"/>
        <item m="1" x="33"/>
        <item m="1" x="69"/>
        <item m="1" x="62"/>
        <item m="1" x="45"/>
        <item m="1" x="41"/>
        <item m="1" x="42"/>
        <item m="1" x="51"/>
        <item m="1" x="71"/>
        <item m="1" x="59"/>
        <item m="1" x="90"/>
        <item m="1" x="36"/>
        <item m="1" x="66"/>
        <item m="1" x="89"/>
        <item m="1" x="43"/>
        <item m="1" x="58"/>
        <item m="1" x="34"/>
        <item m="1" x="82"/>
        <item m="1" x="73"/>
        <item m="1" x="77"/>
        <item m="1" x="88"/>
        <item m="1" x="67"/>
        <item m="1" x="37"/>
        <item m="1" x="54"/>
        <item m="1" x="93"/>
        <item m="1" x="44"/>
        <item m="1" x="75"/>
        <item m="1" x="46"/>
        <item m="1" x="56"/>
        <item m="1" x="94"/>
        <item m="1" x="91"/>
        <item m="1" x="85"/>
        <item m="1" x="60"/>
        <item m="1" x="65"/>
        <item m="1" x="95"/>
        <item m="1" x="55"/>
        <item m="1" x="68"/>
        <item m="1" x="79"/>
        <item m="1" x="70"/>
        <item m="1" x="47"/>
        <item m="1" x="87"/>
        <item m="1" x="76"/>
        <item m="1" x="63"/>
        <item m="1" x="49"/>
        <item m="1" x="83"/>
        <item m="1" x="74"/>
        <item x="3"/>
        <item m="1" x="61"/>
        <item x="13"/>
        <item m="1" x="52"/>
        <item x="32"/>
        <item m="1" x="40"/>
        <item m="1" x="84"/>
        <item m="1" x="53"/>
        <item x="14"/>
        <item m="1" x="78"/>
        <item x="19"/>
        <item m="1" x="86"/>
        <item x="15"/>
        <item m="1" x="81"/>
        <item x="16"/>
        <item m="1" x="64"/>
        <item x="17"/>
        <item x="18"/>
        <item x="4"/>
        <item x="28"/>
        <item x="29"/>
        <item x="5"/>
        <item x="6"/>
        <item x="7"/>
        <item x="31"/>
        <item x="21"/>
        <item x="30"/>
        <item x="26"/>
        <item x="27"/>
        <item x="20"/>
        <item x="24"/>
        <item x="23"/>
        <item x="8"/>
        <item x="9"/>
        <item x="10"/>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2"/>
  </rowFields>
  <rowItems count="20">
    <i>
      <x v="4"/>
    </i>
    <i>
      <x v="63"/>
    </i>
    <i>
      <x v="69"/>
    </i>
    <i>
      <x v="73"/>
    </i>
    <i>
      <x v="77"/>
    </i>
    <i>
      <x v="78"/>
    </i>
    <i>
      <x v="79"/>
    </i>
    <i>
      <x v="81"/>
    </i>
    <i>
      <x v="82"/>
    </i>
    <i>
      <x v="83"/>
    </i>
    <i>
      <x v="84"/>
    </i>
    <i>
      <x v="85"/>
    </i>
    <i>
      <x v="86"/>
    </i>
    <i>
      <x v="87"/>
    </i>
    <i>
      <x v="89"/>
    </i>
    <i>
      <x v="92"/>
    </i>
    <i>
      <x v="93"/>
    </i>
    <i>
      <x v="94"/>
    </i>
    <i>
      <x v="95"/>
    </i>
    <i t="grand">
      <x/>
    </i>
  </rowItems>
  <colFields count="1">
    <field x="0"/>
  </colFields>
  <colItems count="3">
    <i>
      <x/>
    </i>
    <i>
      <x v="1"/>
    </i>
    <i>
      <x v="2"/>
    </i>
  </colItems>
  <dataFields count="1">
    <dataField name="Average of APM SMP" fld="33" subtotal="average" baseField="2" baseItem="73"/>
  </dataFields>
  <formats count="1">
    <format dxfId="61">
      <pivotArea field="0" grandRow="1" outline="0" collapsedLevelsAreSubtotals="1" axis="axisCol" fieldPosition="0">
        <references count="1">
          <reference field="0"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AK Fisik Afirmasi" fld="6" baseField="0" baseItem="0" numFmtId="165"/>
  </dataFields>
  <formats count="1">
    <format dxfId="85">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A39E3B4-CE55-41F7-89AD-C283C26AAE60}" name="PivotTable12" cacheId="9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Q4:T25"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x="0"/>
        <item x="25"/>
        <item x="1"/>
        <item x="2"/>
        <item x="22"/>
        <item m="1" x="72"/>
        <item m="1" x="80"/>
        <item m="1" x="35"/>
        <item m="1" x="48"/>
        <item m="1" x="57"/>
        <item m="1" x="50"/>
        <item m="1" x="38"/>
        <item m="1" x="92"/>
        <item m="1" x="39"/>
        <item m="1" x="33"/>
        <item m="1" x="69"/>
        <item m="1" x="62"/>
        <item m="1" x="45"/>
        <item m="1" x="41"/>
        <item m="1" x="42"/>
        <item m="1" x="51"/>
        <item m="1" x="71"/>
        <item m="1" x="59"/>
        <item m="1" x="90"/>
        <item m="1" x="36"/>
        <item m="1" x="66"/>
        <item m="1" x="89"/>
        <item m="1" x="43"/>
        <item m="1" x="58"/>
        <item m="1" x="34"/>
        <item m="1" x="82"/>
        <item m="1" x="73"/>
        <item m="1" x="77"/>
        <item m="1" x="88"/>
        <item m="1" x="67"/>
        <item m="1" x="37"/>
        <item m="1" x="54"/>
        <item m="1" x="93"/>
        <item m="1" x="44"/>
        <item m="1" x="75"/>
        <item m="1" x="46"/>
        <item m="1" x="56"/>
        <item m="1" x="94"/>
        <item m="1" x="91"/>
        <item m="1" x="85"/>
        <item m="1" x="60"/>
        <item m="1" x="65"/>
        <item m="1" x="95"/>
        <item m="1" x="55"/>
        <item m="1" x="68"/>
        <item m="1" x="79"/>
        <item m="1" x="70"/>
        <item m="1" x="47"/>
        <item m="1" x="87"/>
        <item m="1" x="76"/>
        <item m="1" x="63"/>
        <item m="1" x="49"/>
        <item m="1" x="83"/>
        <item m="1" x="74"/>
        <item x="3"/>
        <item m="1" x="61"/>
        <item x="13"/>
        <item m="1" x="52"/>
        <item x="32"/>
        <item m="1" x="40"/>
        <item m="1" x="84"/>
        <item m="1" x="53"/>
        <item x="14"/>
        <item m="1" x="78"/>
        <item x="19"/>
        <item m="1" x="86"/>
        <item x="15"/>
        <item m="1" x="81"/>
        <item x="16"/>
        <item m="1" x="64"/>
        <item x="17"/>
        <item x="18"/>
        <item x="4"/>
        <item x="28"/>
        <item x="29"/>
        <item x="5"/>
        <item x="6"/>
        <item x="7"/>
        <item x="31"/>
        <item x="21"/>
        <item x="30"/>
        <item x="26"/>
        <item x="27"/>
        <item x="20"/>
        <item x="24"/>
        <item x="23"/>
        <item x="8"/>
        <item x="9"/>
        <item x="10"/>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20">
    <i>
      <x v="4"/>
    </i>
    <i>
      <x v="63"/>
    </i>
    <i>
      <x v="69"/>
    </i>
    <i>
      <x v="73"/>
    </i>
    <i>
      <x v="77"/>
    </i>
    <i>
      <x v="78"/>
    </i>
    <i>
      <x v="79"/>
    </i>
    <i>
      <x v="81"/>
    </i>
    <i>
      <x v="82"/>
    </i>
    <i>
      <x v="83"/>
    </i>
    <i>
      <x v="84"/>
    </i>
    <i>
      <x v="85"/>
    </i>
    <i>
      <x v="86"/>
    </i>
    <i>
      <x v="87"/>
    </i>
    <i>
      <x v="89"/>
    </i>
    <i>
      <x v="92"/>
    </i>
    <i>
      <x v="93"/>
    </i>
    <i>
      <x v="94"/>
    </i>
    <i>
      <x v="95"/>
    </i>
    <i t="grand">
      <x/>
    </i>
  </rowItems>
  <colFields count="1">
    <field x="0"/>
  </colFields>
  <colItems count="3">
    <i>
      <x/>
    </i>
    <i>
      <x v="1"/>
    </i>
    <i>
      <x v="2"/>
    </i>
  </colItems>
  <dataFields count="1">
    <dataField name="Average of APM SD" fld="32" subtotal="average" baseField="2" baseItem="73"/>
  </dataFields>
  <formats count="1">
    <format dxfId="62">
      <pivotArea field="0" grandRow="1" outline="0" collapsedLevelsAreSubtotals="1" axis="axisCol" fieldPosition="0">
        <references count="1">
          <reference field="0"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D5D97CA6-127D-472A-9367-6E07F0E9A555}" name="PivotTable11" cacheId="9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M4:P25"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x="0"/>
        <item x="25"/>
        <item x="1"/>
        <item x="2"/>
        <item x="22"/>
        <item m="1" x="72"/>
        <item m="1" x="80"/>
        <item m="1" x="35"/>
        <item m="1" x="48"/>
        <item m="1" x="57"/>
        <item m="1" x="50"/>
        <item m="1" x="38"/>
        <item m="1" x="92"/>
        <item m="1" x="39"/>
        <item m="1" x="33"/>
        <item m="1" x="69"/>
        <item m="1" x="62"/>
        <item m="1" x="45"/>
        <item m="1" x="41"/>
        <item m="1" x="42"/>
        <item m="1" x="51"/>
        <item m="1" x="71"/>
        <item m="1" x="59"/>
        <item m="1" x="90"/>
        <item m="1" x="36"/>
        <item m="1" x="66"/>
        <item m="1" x="89"/>
        <item m="1" x="43"/>
        <item m="1" x="58"/>
        <item m="1" x="34"/>
        <item m="1" x="82"/>
        <item m="1" x="73"/>
        <item m="1" x="77"/>
        <item m="1" x="88"/>
        <item m="1" x="67"/>
        <item m="1" x="37"/>
        <item m="1" x="54"/>
        <item m="1" x="93"/>
        <item m="1" x="44"/>
        <item m="1" x="75"/>
        <item m="1" x="46"/>
        <item m="1" x="56"/>
        <item m="1" x="94"/>
        <item m="1" x="91"/>
        <item m="1" x="85"/>
        <item m="1" x="60"/>
        <item m="1" x="65"/>
        <item m="1" x="95"/>
        <item m="1" x="55"/>
        <item m="1" x="68"/>
        <item m="1" x="79"/>
        <item m="1" x="70"/>
        <item m="1" x="47"/>
        <item m="1" x="87"/>
        <item m="1" x="76"/>
        <item m="1" x="63"/>
        <item m="1" x="49"/>
        <item m="1" x="83"/>
        <item m="1" x="74"/>
        <item x="3"/>
        <item m="1" x="61"/>
        <item x="13"/>
        <item m="1" x="52"/>
        <item x="32"/>
        <item m="1" x="40"/>
        <item m="1" x="84"/>
        <item m="1" x="53"/>
        <item x="14"/>
        <item m="1" x="78"/>
        <item x="19"/>
        <item m="1" x="86"/>
        <item x="15"/>
        <item m="1" x="81"/>
        <item x="16"/>
        <item m="1" x="64"/>
        <item x="17"/>
        <item x="18"/>
        <item x="4"/>
        <item x="28"/>
        <item x="29"/>
        <item x="5"/>
        <item x="6"/>
        <item x="7"/>
        <item x="31"/>
        <item x="21"/>
        <item x="30"/>
        <item x="26"/>
        <item x="27"/>
        <item x="20"/>
        <item x="24"/>
        <item x="23"/>
        <item x="8"/>
        <item x="9"/>
        <item x="10"/>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s>
  <rowFields count="1">
    <field x="2"/>
  </rowFields>
  <rowItems count="20">
    <i>
      <x v="4"/>
    </i>
    <i>
      <x v="63"/>
    </i>
    <i>
      <x v="69"/>
    </i>
    <i>
      <x v="73"/>
    </i>
    <i>
      <x v="77"/>
    </i>
    <i>
      <x v="78"/>
    </i>
    <i>
      <x v="79"/>
    </i>
    <i>
      <x v="81"/>
    </i>
    <i>
      <x v="82"/>
    </i>
    <i>
      <x v="83"/>
    </i>
    <i>
      <x v="84"/>
    </i>
    <i>
      <x v="85"/>
    </i>
    <i>
      <x v="86"/>
    </i>
    <i>
      <x v="87"/>
    </i>
    <i>
      <x v="89"/>
    </i>
    <i>
      <x v="92"/>
    </i>
    <i>
      <x v="93"/>
    </i>
    <i>
      <x v="94"/>
    </i>
    <i>
      <x v="95"/>
    </i>
    <i t="grand">
      <x/>
    </i>
  </rowItems>
  <colFields count="1">
    <field x="0"/>
  </colFields>
  <colItems count="3">
    <i>
      <x/>
    </i>
    <i>
      <x v="1"/>
    </i>
    <i>
      <x v="2"/>
    </i>
  </colItems>
  <dataFields count="1">
    <dataField name="Average of APK SMA" fld="30" subtotal="average" baseField="2" baseItem="4"/>
  </dataFields>
  <formats count="1">
    <format dxfId="63">
      <pivotArea field="0" grandRow="1" outline="0" collapsedLevelsAreSubtotals="1" axis="axisCol" fieldPosition="0">
        <references count="1">
          <reference field="0"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1F93311-EF9F-4A4D-AF77-95FE5DA7B4AC}" name="PivotTable10" cacheId="9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I4:L25"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x="0"/>
        <item x="25"/>
        <item x="1"/>
        <item x="2"/>
        <item x="22"/>
        <item m="1" x="72"/>
        <item m="1" x="80"/>
        <item m="1" x="35"/>
        <item m="1" x="48"/>
        <item m="1" x="57"/>
        <item m="1" x="50"/>
        <item m="1" x="38"/>
        <item m="1" x="92"/>
        <item m="1" x="39"/>
        <item m="1" x="33"/>
        <item m="1" x="69"/>
        <item m="1" x="62"/>
        <item m="1" x="45"/>
        <item m="1" x="41"/>
        <item m="1" x="42"/>
        <item m="1" x="51"/>
        <item m="1" x="71"/>
        <item m="1" x="59"/>
        <item m="1" x="90"/>
        <item m="1" x="36"/>
        <item m="1" x="66"/>
        <item m="1" x="89"/>
        <item m="1" x="43"/>
        <item m="1" x="58"/>
        <item m="1" x="34"/>
        <item m="1" x="82"/>
        <item m="1" x="73"/>
        <item m="1" x="77"/>
        <item m="1" x="88"/>
        <item m="1" x="67"/>
        <item m="1" x="37"/>
        <item m="1" x="54"/>
        <item m="1" x="93"/>
        <item m="1" x="44"/>
        <item m="1" x="75"/>
        <item m="1" x="46"/>
        <item m="1" x="56"/>
        <item m="1" x="94"/>
        <item m="1" x="91"/>
        <item m="1" x="85"/>
        <item m="1" x="60"/>
        <item m="1" x="65"/>
        <item m="1" x="95"/>
        <item m="1" x="55"/>
        <item m="1" x="68"/>
        <item m="1" x="79"/>
        <item m="1" x="70"/>
        <item m="1" x="47"/>
        <item m="1" x="87"/>
        <item m="1" x="76"/>
        <item m="1" x="63"/>
        <item m="1" x="49"/>
        <item m="1" x="83"/>
        <item m="1" x="74"/>
        <item x="3"/>
        <item m="1" x="61"/>
        <item x="13"/>
        <item m="1" x="52"/>
        <item x="32"/>
        <item m="1" x="40"/>
        <item m="1" x="84"/>
        <item m="1" x="53"/>
        <item x="14"/>
        <item m="1" x="78"/>
        <item x="19"/>
        <item m="1" x="86"/>
        <item x="15"/>
        <item m="1" x="81"/>
        <item x="16"/>
        <item m="1" x="64"/>
        <item x="17"/>
        <item x="18"/>
        <item x="4"/>
        <item x="28"/>
        <item x="29"/>
        <item x="5"/>
        <item x="6"/>
        <item x="7"/>
        <item x="31"/>
        <item x="21"/>
        <item x="30"/>
        <item x="26"/>
        <item x="27"/>
        <item x="20"/>
        <item x="24"/>
        <item x="23"/>
        <item x="8"/>
        <item x="9"/>
        <item x="10"/>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2"/>
  </rowFields>
  <rowItems count="20">
    <i>
      <x v="4"/>
    </i>
    <i>
      <x v="63"/>
    </i>
    <i>
      <x v="69"/>
    </i>
    <i>
      <x v="73"/>
    </i>
    <i>
      <x v="77"/>
    </i>
    <i>
      <x v="78"/>
    </i>
    <i>
      <x v="79"/>
    </i>
    <i>
      <x v="81"/>
    </i>
    <i>
      <x v="82"/>
    </i>
    <i>
      <x v="83"/>
    </i>
    <i>
      <x v="84"/>
    </i>
    <i>
      <x v="85"/>
    </i>
    <i>
      <x v="86"/>
    </i>
    <i>
      <x v="87"/>
    </i>
    <i>
      <x v="89"/>
    </i>
    <i>
      <x v="92"/>
    </i>
    <i>
      <x v="93"/>
    </i>
    <i>
      <x v="94"/>
    </i>
    <i>
      <x v="95"/>
    </i>
    <i t="grand">
      <x/>
    </i>
  </rowItems>
  <colFields count="1">
    <field x="0"/>
  </colFields>
  <colItems count="3">
    <i>
      <x/>
    </i>
    <i>
      <x v="1"/>
    </i>
    <i>
      <x v="2"/>
    </i>
  </colItems>
  <dataFields count="1">
    <dataField name="Average of APK SMP" fld="29" subtotal="average" baseField="2" baseItem="4"/>
  </dataFields>
  <formats count="1">
    <format dxfId="64">
      <pivotArea field="0" grandRow="1" outline="0" collapsedLevelsAreSubtotals="1" axis="axisCol" fieldPosition="0">
        <references count="1">
          <reference field="0"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46DAEB9B-C467-48C4-AD6D-0F7BA10EC3D2}" name="PivotTable9" cacheId="9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E4:H25"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x="0"/>
        <item x="25"/>
        <item x="1"/>
        <item x="2"/>
        <item x="22"/>
        <item m="1" x="72"/>
        <item m="1" x="80"/>
        <item m="1" x="35"/>
        <item m="1" x="48"/>
        <item m="1" x="57"/>
        <item m="1" x="50"/>
        <item m="1" x="38"/>
        <item m="1" x="92"/>
        <item m="1" x="39"/>
        <item m="1" x="33"/>
        <item m="1" x="69"/>
        <item m="1" x="62"/>
        <item m="1" x="45"/>
        <item m="1" x="41"/>
        <item m="1" x="42"/>
        <item m="1" x="51"/>
        <item m="1" x="71"/>
        <item m="1" x="59"/>
        <item m="1" x="90"/>
        <item m="1" x="36"/>
        <item m="1" x="66"/>
        <item m="1" x="89"/>
        <item m="1" x="43"/>
        <item m="1" x="58"/>
        <item m="1" x="34"/>
        <item m="1" x="82"/>
        <item m="1" x="73"/>
        <item m="1" x="77"/>
        <item m="1" x="88"/>
        <item m="1" x="67"/>
        <item m="1" x="37"/>
        <item m="1" x="54"/>
        <item m="1" x="93"/>
        <item m="1" x="44"/>
        <item m="1" x="75"/>
        <item m="1" x="46"/>
        <item m="1" x="56"/>
        <item m="1" x="94"/>
        <item m="1" x="91"/>
        <item m="1" x="85"/>
        <item m="1" x="60"/>
        <item m="1" x="65"/>
        <item m="1" x="95"/>
        <item m="1" x="55"/>
        <item m="1" x="68"/>
        <item m="1" x="79"/>
        <item m="1" x="70"/>
        <item m="1" x="47"/>
        <item m="1" x="87"/>
        <item m="1" x="76"/>
        <item m="1" x="63"/>
        <item m="1" x="49"/>
        <item m="1" x="83"/>
        <item m="1" x="74"/>
        <item x="3"/>
        <item m="1" x="61"/>
        <item x="13"/>
        <item m="1" x="52"/>
        <item x="32"/>
        <item m="1" x="40"/>
        <item m="1" x="84"/>
        <item m="1" x="53"/>
        <item x="14"/>
        <item m="1" x="78"/>
        <item x="19"/>
        <item m="1" x="86"/>
        <item x="15"/>
        <item m="1" x="81"/>
        <item x="16"/>
        <item m="1" x="64"/>
        <item x="17"/>
        <item x="18"/>
        <item x="4"/>
        <item x="28"/>
        <item x="29"/>
        <item x="5"/>
        <item x="6"/>
        <item x="7"/>
        <item x="31"/>
        <item x="21"/>
        <item x="30"/>
        <item x="26"/>
        <item x="27"/>
        <item x="20"/>
        <item x="24"/>
        <item x="23"/>
        <item x="8"/>
        <item x="9"/>
        <item x="10"/>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20">
    <i>
      <x v="4"/>
    </i>
    <i>
      <x v="63"/>
    </i>
    <i>
      <x v="69"/>
    </i>
    <i>
      <x v="73"/>
    </i>
    <i>
      <x v="77"/>
    </i>
    <i>
      <x v="78"/>
    </i>
    <i>
      <x v="79"/>
    </i>
    <i>
      <x v="81"/>
    </i>
    <i>
      <x v="82"/>
    </i>
    <i>
      <x v="83"/>
    </i>
    <i>
      <x v="84"/>
    </i>
    <i>
      <x v="85"/>
    </i>
    <i>
      <x v="86"/>
    </i>
    <i>
      <x v="87"/>
    </i>
    <i>
      <x v="89"/>
    </i>
    <i>
      <x v="92"/>
    </i>
    <i>
      <x v="93"/>
    </i>
    <i>
      <x v="94"/>
    </i>
    <i>
      <x v="95"/>
    </i>
    <i t="grand">
      <x/>
    </i>
  </rowItems>
  <colFields count="1">
    <field x="0"/>
  </colFields>
  <colItems count="3">
    <i>
      <x/>
    </i>
    <i>
      <x v="1"/>
    </i>
    <i>
      <x v="2"/>
    </i>
  </colItems>
  <dataFields count="1">
    <dataField name="Average of APK SD" fld="28" subtotal="average" baseField="2" baseItem="4"/>
  </dataFields>
  <formats count="1">
    <format dxfId="65">
      <pivotArea field="0" grandRow="1" outline="0" collapsedLevelsAreSubtotals="1" axis="axisCol" fieldPosition="0">
        <references count="1">
          <reference field="0"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AD366348-31FD-45A3-B346-2565C4D1138D}" name="PivotTable8" cacheId="9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4:D25"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x="0"/>
        <item x="25"/>
        <item x="1"/>
        <item x="2"/>
        <item x="22"/>
        <item m="1" x="72"/>
        <item m="1" x="80"/>
        <item m="1" x="35"/>
        <item m="1" x="48"/>
        <item m="1" x="57"/>
        <item m="1" x="50"/>
        <item m="1" x="38"/>
        <item m="1" x="92"/>
        <item m="1" x="39"/>
        <item m="1" x="33"/>
        <item m="1" x="69"/>
        <item m="1" x="62"/>
        <item m="1" x="45"/>
        <item m="1" x="41"/>
        <item m="1" x="42"/>
        <item m="1" x="51"/>
        <item m="1" x="71"/>
        <item m="1" x="59"/>
        <item m="1" x="90"/>
        <item m="1" x="36"/>
        <item m="1" x="66"/>
        <item m="1" x="89"/>
        <item m="1" x="43"/>
        <item m="1" x="58"/>
        <item m="1" x="34"/>
        <item m="1" x="82"/>
        <item m="1" x="73"/>
        <item m="1" x="77"/>
        <item m="1" x="88"/>
        <item m="1" x="67"/>
        <item m="1" x="37"/>
        <item m="1" x="54"/>
        <item m="1" x="93"/>
        <item m="1" x="44"/>
        <item m="1" x="75"/>
        <item m="1" x="46"/>
        <item m="1" x="56"/>
        <item m="1" x="94"/>
        <item m="1" x="91"/>
        <item m="1" x="85"/>
        <item m="1" x="60"/>
        <item m="1" x="65"/>
        <item m="1" x="95"/>
        <item m="1" x="55"/>
        <item m="1" x="68"/>
        <item m="1" x="79"/>
        <item m="1" x="70"/>
        <item m="1" x="47"/>
        <item m="1" x="87"/>
        <item m="1" x="76"/>
        <item m="1" x="63"/>
        <item m="1" x="49"/>
        <item m="1" x="83"/>
        <item m="1" x="74"/>
        <item x="3"/>
        <item m="1" x="61"/>
        <item x="13"/>
        <item m="1" x="52"/>
        <item x="32"/>
        <item m="1" x="40"/>
        <item m="1" x="84"/>
        <item m="1" x="53"/>
        <item x="14"/>
        <item m="1" x="78"/>
        <item x="19"/>
        <item m="1" x="86"/>
        <item x="15"/>
        <item m="1" x="81"/>
        <item x="16"/>
        <item m="1" x="64"/>
        <item x="17"/>
        <item x="18"/>
        <item x="4"/>
        <item x="28"/>
        <item x="29"/>
        <item x="5"/>
        <item x="6"/>
        <item x="7"/>
        <item x="31"/>
        <item x="21"/>
        <item x="30"/>
        <item x="26"/>
        <item x="27"/>
        <item x="20"/>
        <item x="24"/>
        <item x="23"/>
        <item x="8"/>
        <item x="9"/>
        <item x="10"/>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20">
    <i>
      <x v="4"/>
    </i>
    <i>
      <x v="63"/>
    </i>
    <i>
      <x v="69"/>
    </i>
    <i>
      <x v="73"/>
    </i>
    <i>
      <x v="77"/>
    </i>
    <i>
      <x v="78"/>
    </i>
    <i>
      <x v="79"/>
    </i>
    <i>
      <x v="81"/>
    </i>
    <i>
      <x v="82"/>
    </i>
    <i>
      <x v="83"/>
    </i>
    <i>
      <x v="84"/>
    </i>
    <i>
      <x v="85"/>
    </i>
    <i>
      <x v="86"/>
    </i>
    <i>
      <x v="87"/>
    </i>
    <i>
      <x v="89"/>
    </i>
    <i>
      <x v="92"/>
    </i>
    <i>
      <x v="93"/>
    </i>
    <i>
      <x v="94"/>
    </i>
    <i>
      <x v="95"/>
    </i>
    <i t="grand">
      <x/>
    </i>
  </rowItems>
  <colFields count="1">
    <field x="0"/>
  </colFields>
  <colItems count="3">
    <i>
      <x/>
    </i>
    <i>
      <x v="1"/>
    </i>
    <i>
      <x v="2"/>
    </i>
  </colItems>
  <dataFields count="1">
    <dataField name="Average of APK PAUD" fld="27" subtotal="average" baseField="2" baseItem="0"/>
  </dataFields>
  <formats count="1">
    <format dxfId="66">
      <pivotArea field="0" grandRow="1" outline="0" collapsedLevelsAreSubtotals="1" axis="axisCol" fieldPosition="0">
        <references count="1">
          <reference field="0"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5944C531-5F34-42CD-942C-8DB6D7CA7896}" name="PivotTable29" cacheId="91"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location ref="B4:W20" firstHeaderRow="0" firstDataRow="2" firstDataCol="1"/>
  <pivotFields count="36">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7">
        <item h="1" m="1" x="15"/>
        <item h="1" m="1" x="7"/>
        <item h="1" m="1" x="16"/>
        <item h="1" m="1" x="3"/>
        <item h="1" m="1" x="8"/>
        <item h="1" m="1" x="9"/>
        <item h="1" m="1" x="4"/>
        <item h="1" m="1" x="10"/>
        <item h="1" m="1" x="14"/>
        <item h="1" m="1" x="13"/>
        <item h="1" m="1" x="6"/>
        <item h="1" x="1"/>
        <item x="2"/>
        <item h="1" x="0"/>
        <item h="1" m="1" x="11"/>
        <item h="1" m="1" x="5"/>
        <item h="1" m="1" x="12"/>
      </items>
      <extLst>
        <ext xmlns:x14="http://schemas.microsoft.com/office/spreadsheetml/2009/9/main" uri="{2946ED86-A175-432a-8AC1-64E0C546D7DE}">
          <x14:pivotField fillDownLabels="1"/>
        </ext>
      </extLst>
    </pivotField>
    <pivotField axis="axisCol" showAll="0" defaultSubtotal="0">
      <items count="96">
        <item x="0"/>
        <item x="25"/>
        <item x="1"/>
        <item x="2"/>
        <item x="22"/>
        <item m="1" x="72"/>
        <item m="1" x="80"/>
        <item m="1" x="35"/>
        <item m="1" x="48"/>
        <item m="1" x="57"/>
        <item m="1" x="50"/>
        <item m="1" x="38"/>
        <item m="1" x="92"/>
        <item m="1" x="39"/>
        <item m="1" x="33"/>
        <item m="1" x="69"/>
        <item m="1" x="62"/>
        <item m="1" x="45"/>
        <item m="1" x="41"/>
        <item m="1" x="42"/>
        <item m="1" x="51"/>
        <item m="1" x="71"/>
        <item m="1" x="59"/>
        <item m="1" x="90"/>
        <item m="1" x="36"/>
        <item m="1" x="66"/>
        <item m="1" x="89"/>
        <item m="1" x="43"/>
        <item m="1" x="58"/>
        <item m="1" x="34"/>
        <item m="1" x="82"/>
        <item m="1" x="73"/>
        <item m="1" x="77"/>
        <item m="1" x="88"/>
        <item m="1" x="67"/>
        <item m="1" x="37"/>
        <item m="1" x="54"/>
        <item m="1" x="93"/>
        <item m="1" x="44"/>
        <item m="1" x="75"/>
        <item m="1" x="46"/>
        <item m="1" x="56"/>
        <item m="1" x="94"/>
        <item m="1" x="91"/>
        <item m="1" x="85"/>
        <item m="1" x="60"/>
        <item m="1" x="65"/>
        <item m="1" x="95"/>
        <item m="1" x="55"/>
        <item m="1" x="68"/>
        <item m="1" x="79"/>
        <item m="1" x="70"/>
        <item m="1" x="47"/>
        <item m="1" x="87"/>
        <item m="1" x="76"/>
        <item m="1" x="63"/>
        <item m="1" x="49"/>
        <item m="1" x="83"/>
        <item m="1" x="74"/>
        <item x="3"/>
        <item m="1" x="61"/>
        <item x="13"/>
        <item m="1" x="52"/>
        <item x="32"/>
        <item m="1" x="40"/>
        <item m="1" x="84"/>
        <item m="1" x="53"/>
        <item x="14"/>
        <item m="1" x="78"/>
        <item x="19"/>
        <item m="1" x="86"/>
        <item x="15"/>
        <item m="1" x="81"/>
        <item x="16"/>
        <item m="1" x="64"/>
        <item x="17"/>
        <item x="18"/>
        <item x="4"/>
        <item x="28"/>
        <item x="29"/>
        <item x="5"/>
        <item x="6"/>
        <item x="7"/>
        <item x="31"/>
        <item x="21"/>
        <item x="30"/>
        <item x="26"/>
        <item x="27"/>
        <item x="20"/>
        <item x="24"/>
        <item x="23"/>
        <item x="8"/>
        <item x="9"/>
        <item x="10"/>
        <item x="11"/>
        <item x="12"/>
      </items>
      <extLst>
        <ext xmlns:x14="http://schemas.microsoft.com/office/spreadsheetml/2009/9/main" uri="{2946ED86-A175-432a-8AC1-64E0C546D7DE}">
          <x14:pivotField fillDownLabels="1"/>
        </ext>
      </extLst>
    </pivotField>
    <pivotField showAll="0" defaultSubtotal="0">
      <items count="12">
        <item x="6"/>
        <item x="4"/>
        <item x="10"/>
        <item x="7"/>
        <item x="11"/>
        <item x="2"/>
        <item x="9"/>
        <item x="8"/>
        <item x="1"/>
        <item x="5"/>
        <item x="3"/>
        <item x="0"/>
      </items>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21">
    <i>
      <x/>
    </i>
    <i>
      <x v="1"/>
    </i>
    <i>
      <x v="2"/>
      <x v="4"/>
    </i>
    <i r="1">
      <x v="63"/>
    </i>
    <i r="1">
      <x v="69"/>
    </i>
    <i r="1">
      <x v="73"/>
    </i>
    <i r="1">
      <x v="77"/>
    </i>
    <i r="1">
      <x v="78"/>
    </i>
    <i r="1">
      <x v="79"/>
    </i>
    <i r="1">
      <x v="81"/>
    </i>
    <i r="1">
      <x v="82"/>
    </i>
    <i r="1">
      <x v="83"/>
    </i>
    <i r="1">
      <x v="84"/>
    </i>
    <i r="1">
      <x v="85"/>
    </i>
    <i r="1">
      <x v="86"/>
    </i>
    <i r="1">
      <x v="87"/>
    </i>
    <i r="1">
      <x v="89"/>
    </i>
    <i r="1">
      <x v="92"/>
    </i>
    <i r="1">
      <x v="93"/>
    </i>
    <i r="1">
      <x v="94"/>
    </i>
    <i r="1">
      <x v="95"/>
    </i>
  </colItems>
  <dataFields count="15">
    <dataField name="Sum of DBH PPh" fld="11" baseField="0" baseItem="0"/>
    <dataField name="Sum of DBH PBB" fld="12" baseField="0" baseItem="0"/>
    <dataField name="Sum of DBH CHT" fld="31" baseField="0" baseItem="0"/>
    <dataField name="Sum of DBH SDA Migas" fld="13" baseField="0" baseItem="0"/>
    <dataField name="Sum of DBH SDA Minerba" fld="14" baseField="0" baseItem="0"/>
    <dataField name="Sum of DBH SDA Kehutanan" fld="15" baseField="0" baseItem="0"/>
    <dataField name="Sum of DBH SDA Perikanan" fld="16" baseField="0" baseItem="0"/>
    <dataField name="Sum of DBH SDA Panas Bumi" fld="17" baseField="0" baseItem="0"/>
    <dataField name="Sum of DAU" fld="8" baseField="0" baseItem="0"/>
    <dataField name="Sum of DAK Fisik Reguler" fld="4" baseField="0" baseItem="0"/>
    <dataField name="Sum of DAK Fisik Penugasan" fld="5" baseField="0" baseItem="0"/>
    <dataField name="Sum of DAK Fisik Afirmasi" fld="6" baseField="0" baseItem="0"/>
    <dataField name="Sum of DAK Non Fisik" fld="7" baseField="0" baseItem="0"/>
    <dataField name="Sum of DID" fld="9" baseField="2" baseItem="4"/>
    <dataField name="Sum of Dana Desa" fld="10" baseField="0" baseItem="0"/>
  </dataFields>
  <formats count="1">
    <format dxfId="36">
      <pivotArea outline="0" collapsedLevelsAreSubtotals="1"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AK Non Fisik" fld="7" baseField="0" baseItem="0" numFmtId="165"/>
  </dataFields>
  <formats count="1">
    <format dxfId="84">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AU" fld="8" baseField="0" baseItem="0" numFmtId="165"/>
  </dataFields>
  <formats count="1">
    <format dxfId="83">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ID" fld="9" baseField="0" baseItem="0" numFmtId="165"/>
  </dataFields>
  <formats count="1">
    <format dxfId="82">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ana Desa" fld="10" baseField="0" baseItem="0" numFmtId="165"/>
  </dataFields>
  <formats count="2">
    <format dxfId="81">
      <pivotArea outline="0" collapsedLevelsAreSubtotals="1" fieldPosition="0"/>
    </format>
    <format dxfId="80">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98A8A2-CECF-4089-BE37-1A17F8DA9EE7}" name="PivotTable1"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J3:AN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dataField="1"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BH CHT" fld="31" baseField="0" baseItem="0"/>
  </dataFields>
  <formats count="1">
    <format dxfId="67">
      <pivotArea outline="0" collapsedLevelsAreSubtotals="1" fieldPosition="0"/>
    </format>
  </formats>
  <chartFormats count="3">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5000000}" name="PivotTable8"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24" firstHeaderRow="1" firstDataRow="2" firstDataCol="1"/>
  <pivotFields count="36">
    <pivotField axis="axisCol" showAll="0">
      <items count="4">
        <item x="0"/>
        <item x="1"/>
        <item x="2"/>
        <item t="default"/>
      </items>
    </pivotField>
    <pivotField showAll="0">
      <items count="18">
        <item h="1" m="1" x="15"/>
        <item h="1" m="1" x="7"/>
        <item h="1" m="1" x="16"/>
        <item h="1" m="1" x="3"/>
        <item h="1" m="1" x="8"/>
        <item h="1" m="1" x="9"/>
        <item h="1" m="1" x="4"/>
        <item h="1" m="1" x="10"/>
        <item h="1" m="1" x="14"/>
        <item h="1" m="1" x="13"/>
        <item h="1" m="1" x="6"/>
        <item h="1" x="1"/>
        <item x="2"/>
        <item h="1" x="0"/>
        <item h="1" m="1" x="11"/>
        <item h="1" m="1" x="5"/>
        <item h="1" m="1" x="12"/>
        <item t="default"/>
      </items>
    </pivotField>
    <pivotField axis="axisRow" showAll="0">
      <items count="97">
        <item m="1" x="80"/>
        <item m="1" x="35"/>
        <item m="1" x="57"/>
        <item m="1" x="50"/>
        <item m="1" x="38"/>
        <item m="1" x="33"/>
        <item m="1" x="62"/>
        <item m="1" x="45"/>
        <item m="1" x="42"/>
        <item m="1" x="90"/>
        <item m="1" x="66"/>
        <item m="1" x="89"/>
        <item m="1" x="43"/>
        <item m="1" x="58"/>
        <item m="1" x="82"/>
        <item m="1" x="73"/>
        <item m="1" x="77"/>
        <item m="1" x="93"/>
        <item m="1" x="56"/>
        <item m="1" x="94"/>
        <item m="1" x="91"/>
        <item m="1" x="85"/>
        <item m="1" x="65"/>
        <item m="1" x="55"/>
        <item m="1" x="79"/>
        <item m="1" x="70"/>
        <item m="1" x="49"/>
        <item m="1" x="83"/>
        <item m="1" x="74"/>
        <item m="1" x="61"/>
        <item m="1" x="52"/>
        <item m="1" x="40"/>
        <item m="1" x="84"/>
        <item m="1" x="53"/>
        <item m="1" x="78"/>
        <item m="1" x="86"/>
        <item m="1" x="81"/>
        <item m="1" x="64"/>
        <item m="1" x="72"/>
        <item m="1" x="92"/>
        <item m="1" x="39"/>
        <item m="1" x="41"/>
        <item m="1" x="51"/>
        <item m="1" x="36"/>
        <item m="1" x="34"/>
        <item m="1" x="88"/>
        <item m="1" x="68"/>
        <item m="1" x="47"/>
        <item m="1" x="87"/>
        <item m="1" x="76"/>
        <item m="1" x="63"/>
        <item x="13"/>
        <item x="14"/>
        <item x="15"/>
        <item x="16"/>
        <item x="17"/>
        <item x="18"/>
        <item x="19"/>
        <item m="1" x="46"/>
        <item m="1" x="37"/>
        <item m="1" x="69"/>
        <item m="1" x="95"/>
        <item m="1" x="60"/>
        <item m="1" x="48"/>
        <item m="1" x="44"/>
        <item m="1" x="75"/>
        <item m="1" x="71"/>
        <item m="1" x="59"/>
        <item m="1" x="54"/>
        <item m="1" x="67"/>
        <item x="32"/>
        <item x="0"/>
        <item x="1"/>
        <item x="2"/>
        <item x="3"/>
        <item x="4"/>
        <item x="5"/>
        <item x="6"/>
        <item x="7"/>
        <item x="8"/>
        <item x="9"/>
        <item x="10"/>
        <item x="11"/>
        <item x="12"/>
        <item x="20"/>
        <item x="21"/>
        <item x="22"/>
        <item x="23"/>
        <item x="24"/>
        <item x="25"/>
        <item x="26"/>
        <item x="27"/>
        <item x="28"/>
        <item x="29"/>
        <item x="30"/>
        <item x="3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defaultSubtotal="0"/>
    <pivotField showAll="0" defaultSubtotal="0"/>
    <pivotField showAll="0" defaultSubtotal="0"/>
    <pivotField dragToRow="0" dragToCol="0" dragToPage="0" showAll="0" defaultSubtotal="0"/>
  </pivotFields>
  <rowFields count="1">
    <field x="2"/>
  </rowFields>
  <rowItems count="20">
    <i>
      <x v="54"/>
    </i>
    <i>
      <x v="57"/>
    </i>
    <i>
      <x v="70"/>
    </i>
    <i>
      <x v="75"/>
    </i>
    <i>
      <x v="77"/>
    </i>
    <i>
      <x v="78"/>
    </i>
    <i>
      <x v="80"/>
    </i>
    <i>
      <x v="81"/>
    </i>
    <i>
      <x v="82"/>
    </i>
    <i>
      <x v="83"/>
    </i>
    <i>
      <x v="85"/>
    </i>
    <i>
      <x v="86"/>
    </i>
    <i>
      <x v="88"/>
    </i>
    <i>
      <x v="90"/>
    </i>
    <i>
      <x v="91"/>
    </i>
    <i>
      <x v="92"/>
    </i>
    <i>
      <x v="93"/>
    </i>
    <i>
      <x v="94"/>
    </i>
    <i>
      <x v="95"/>
    </i>
    <i t="grand">
      <x/>
    </i>
  </rowItems>
  <colFields count="1">
    <field x="0"/>
  </colFields>
  <colItems count="4">
    <i>
      <x/>
    </i>
    <i>
      <x v="1"/>
    </i>
    <i>
      <x v="2"/>
    </i>
    <i t="grand">
      <x/>
    </i>
  </colItems>
  <dataFields count="1">
    <dataField name="Sum of DBH SDA Migas" fld="13" baseField="0" baseItem="0"/>
  </dataFields>
  <formats count="1">
    <format dxfId="72">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00000000-0013-0000-FFFF-FFFF01000000}"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items count="17">
        <i x="1"/>
        <i x="2" s="1"/>
        <i x="0"/>
        <i x="15" nd="1"/>
        <i x="7" nd="1"/>
        <i x="16" nd="1"/>
        <i x="3" nd="1"/>
        <i x="8" nd="1"/>
        <i x="9" nd="1"/>
        <i x="4" nd="1"/>
        <i x="10" nd="1"/>
        <i x="14" nd="1"/>
        <i x="13" nd="1"/>
        <i x="6" nd="1"/>
        <i x="11" nd="1"/>
        <i x="5" nd="1"/>
        <i x="1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00000000-0013-0000-FFFF-FFFF02000000}"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00000000-0013-0000-FFFF-FFFF03000000}"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00000000-0014-0000-FFFF-FFFF01000000}" cache="Slicer_Daerah_Pemilihan" caption="Daerah Pemilihan" style="SlicerStyleLight4" rowHeight="241300"/>
  <slicer name="Bidang" xr10:uid="{00000000-0014-0000-FFFF-FFFF02000000}" cache="Slicer_Bidang" caption="Bidang" rowHeight="241300"/>
  <slicer name="Tahun" xr10:uid="{00000000-0014-0000-FFFF-FFFF03000000}"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matera_Utara" displayName="Sumatera_Utara" ref="A1:AI1189" totalsRowShown="0" headerRowDxfId="124" dataDxfId="123" headerRowCellStyle="Comma" dataCellStyle="Comma">
  <autoFilter ref="A1:AI1189" xr:uid="{00000000-0009-0000-0100-000001000000}"/>
  <tableColumns count="35">
    <tableColumn id="1" xr3:uid="{00000000-0010-0000-0000-000001000000}" name="Tahun" dataDxfId="122" dataCellStyle="Comma"/>
    <tableColumn id="2" xr3:uid="{00000000-0010-0000-0000-000002000000}" name="Daerah Pemilihan" dataDxfId="121" dataCellStyle="Comma"/>
    <tableColumn id="3" xr3:uid="{00000000-0010-0000-0000-000003000000}" name="Nama Daerah" dataDxfId="120" dataCellStyle="Comma"/>
    <tableColumn id="4" xr3:uid="{00000000-0010-0000-0000-000004000000}" name="Bidang" dataDxfId="119" dataCellStyle="Comma"/>
    <tableColumn id="5" xr3:uid="{00000000-0010-0000-0000-000005000000}" name="DAK Fisik Reguler" dataDxfId="118" dataCellStyle="Comma [0]"/>
    <tableColumn id="6" xr3:uid="{00000000-0010-0000-0000-000006000000}" name="DAK Fisik Penugasan" dataDxfId="117" dataCellStyle="Comma [0]"/>
    <tableColumn id="7" xr3:uid="{00000000-0010-0000-0000-000007000000}" name="DAK Fisik Afirmasi" dataDxfId="116" dataCellStyle="Comma"/>
    <tableColumn id="8" xr3:uid="{00000000-0010-0000-0000-000008000000}" name="DAK Non Fisik" dataDxfId="115" dataCellStyle="Comma"/>
    <tableColumn id="9" xr3:uid="{00000000-0010-0000-0000-000009000000}" name="DAU" dataDxfId="114" dataCellStyle="Comma"/>
    <tableColumn id="10" xr3:uid="{00000000-0010-0000-0000-00000A000000}" name="DID" dataDxfId="113" dataCellStyle="Comma"/>
    <tableColumn id="11" xr3:uid="{00000000-0010-0000-0000-00000B000000}" name="Dana Desa" dataDxfId="112" dataCellStyle="Comma"/>
    <tableColumn id="12" xr3:uid="{00000000-0010-0000-0000-00000C000000}" name="DBH PPh" dataDxfId="111" dataCellStyle="Comma"/>
    <tableColumn id="13" xr3:uid="{00000000-0010-0000-0000-00000D000000}" name="DBH PBB" dataDxfId="110" dataCellStyle="Comma"/>
    <tableColumn id="14" xr3:uid="{00000000-0010-0000-0000-00000E000000}" name="DBH SDA Migas" dataDxfId="109" dataCellStyle="Comma"/>
    <tableColumn id="15" xr3:uid="{00000000-0010-0000-0000-00000F000000}" name="DBH SDA Minerba" dataDxfId="108" dataCellStyle="Comma"/>
    <tableColumn id="16" xr3:uid="{00000000-0010-0000-0000-000010000000}" name="DBH SDA Kehutanan" dataDxfId="107" dataCellStyle="Comma"/>
    <tableColumn id="17" xr3:uid="{00000000-0010-0000-0000-000011000000}" name="DBH SDA Perikanan" dataDxfId="106" dataCellStyle="Comma"/>
    <tableColumn id="18" xr3:uid="{00000000-0010-0000-0000-000012000000}" name="DBH SDA Panas Bumi" dataDxfId="105" dataCellStyle="Comma"/>
    <tableColumn id="19" xr3:uid="{00000000-0010-0000-0000-000013000000}" name="IPM (%)" dataDxfId="104" dataCellStyle="Comma"/>
    <tableColumn id="20" xr3:uid="{00000000-0010-0000-0000-000014000000}" name="AHH (thn)" dataDxfId="103" dataCellStyle="Comma"/>
    <tableColumn id="21" xr3:uid="{00000000-0010-0000-0000-000015000000}" name="HLS (thn)" dataDxfId="102" dataCellStyle="Comma"/>
    <tableColumn id="22" xr3:uid="{00000000-0010-0000-0000-000016000000}" name="RLS (thn)" dataDxfId="101" dataCellStyle="Comma"/>
    <tableColumn id="23" xr3:uid="{00000000-0010-0000-0000-000017000000}" name="Pengeluaran per Kapita (Rp 000)" dataDxfId="100" dataCellStyle="Comma"/>
    <tableColumn id="24" xr3:uid="{00000000-0010-0000-0000-000018000000}" name="TPT (%)" dataDxfId="99" dataCellStyle="Comma"/>
    <tableColumn id="25" xr3:uid="{00000000-0010-0000-0000-000019000000}" name="TPAK (%)" dataDxfId="98" dataCellStyle="Comma"/>
    <tableColumn id="26" xr3:uid="{00000000-0010-0000-0000-00001A000000}" name="Jml. Pend. Miskin (juta jiwa)" dataDxfId="97" dataCellStyle="Comma"/>
    <tableColumn id="27" xr3:uid="{00000000-0010-0000-0000-00001B000000}" name="% Pend. Miskin" dataDxfId="96" dataCellStyle="Comma"/>
    <tableColumn id="28" xr3:uid="{00000000-0010-0000-0000-00001C000000}" name="APK PAUD" dataDxfId="95" dataCellStyle="Comma"/>
    <tableColumn id="29" xr3:uid="{00000000-0010-0000-0000-00001D000000}" name="APK SD" dataDxfId="94" dataCellStyle="Comma"/>
    <tableColumn id="30" xr3:uid="{00000000-0010-0000-0000-00001E000000}" name="APK SMP" dataDxfId="93" dataCellStyle="Comma"/>
    <tableColumn id="31" xr3:uid="{00000000-0010-0000-0000-00001F000000}" name="APK SMA" dataDxfId="92" dataCellStyle="Comma"/>
    <tableColumn id="32" xr3:uid="{00000000-0010-0000-0000-000020000000}" name="DBH CHT" dataDxfId="91" dataCellStyle="Comma"/>
    <tableColumn id="34" xr3:uid="{00000000-0010-0000-0000-000022000000}" name="APM SD" dataDxfId="90" dataCellStyle="Comma"/>
    <tableColumn id="35" xr3:uid="{00000000-0010-0000-0000-000023000000}" name="APM SMP" dataDxfId="89" dataCellStyle="Comma"/>
    <tableColumn id="36" xr3:uid="{00000000-0010-0000-0000-000024000000}" name="APM SMA" dataDxfId="88"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2.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43"/>
  <sheetViews>
    <sheetView showGridLines="0" topLeftCell="A39" zoomScale="90" zoomScaleNormal="90" workbookViewId="0">
      <selection activeCell="J65" sqref="J65"/>
    </sheetView>
  </sheetViews>
  <sheetFormatPr defaultRowHeight="15" x14ac:dyDescent="0.25"/>
  <cols>
    <col min="1" max="1" width="14.5703125" bestFit="1" customWidth="1"/>
    <col min="2" max="2" width="28" bestFit="1" customWidth="1"/>
    <col min="3" max="3" width="22.28515625" bestFit="1" customWidth="1"/>
  </cols>
  <sheetData>
    <row r="1" spans="1:3" x14ac:dyDescent="0.25">
      <c r="A1" s="1" t="s">
        <v>0</v>
      </c>
      <c r="B1" s="1" t="s">
        <v>2</v>
      </c>
      <c r="C1" s="1" t="s">
        <v>1</v>
      </c>
    </row>
    <row r="2" spans="1:3" x14ac:dyDescent="0.25">
      <c r="A2" s="1"/>
      <c r="B2" s="1" t="s">
        <v>4</v>
      </c>
      <c r="C2" s="1" t="s">
        <v>3</v>
      </c>
    </row>
    <row r="3" spans="1:3" x14ac:dyDescent="0.25">
      <c r="A3" s="1" t="s">
        <v>5</v>
      </c>
      <c r="B3" s="1" t="s">
        <v>6</v>
      </c>
      <c r="C3" s="1" t="s">
        <v>3</v>
      </c>
    </row>
    <row r="4" spans="1:3" x14ac:dyDescent="0.25">
      <c r="A4" s="1" t="s">
        <v>5</v>
      </c>
      <c r="B4" s="1" t="s">
        <v>7</v>
      </c>
      <c r="C4" s="1" t="s">
        <v>3</v>
      </c>
    </row>
    <row r="5" spans="1:3" x14ac:dyDescent="0.25">
      <c r="A5" s="1" t="s">
        <v>5</v>
      </c>
      <c r="B5" s="1" t="s">
        <v>8</v>
      </c>
      <c r="C5" s="1" t="s">
        <v>3</v>
      </c>
    </row>
    <row r="6" spans="1:3" x14ac:dyDescent="0.25">
      <c r="A6" s="1" t="s">
        <v>5</v>
      </c>
      <c r="B6" s="1" t="s">
        <v>9</v>
      </c>
      <c r="C6" s="1" t="s">
        <v>3</v>
      </c>
    </row>
    <row r="7" spans="1:3" x14ac:dyDescent="0.25">
      <c r="A7" s="1" t="s">
        <v>10</v>
      </c>
      <c r="B7" s="1" t="s">
        <v>11</v>
      </c>
      <c r="C7" s="1" t="s">
        <v>3</v>
      </c>
    </row>
    <row r="8" spans="1:3" x14ac:dyDescent="0.25">
      <c r="A8" s="1" t="s">
        <v>5</v>
      </c>
      <c r="B8" s="1" t="s">
        <v>12</v>
      </c>
      <c r="C8" s="1" t="s">
        <v>3</v>
      </c>
    </row>
    <row r="9" spans="1:3" x14ac:dyDescent="0.25">
      <c r="A9" s="1" t="s">
        <v>10</v>
      </c>
      <c r="B9" s="1" t="s">
        <v>13</v>
      </c>
      <c r="C9" s="1" t="s">
        <v>3</v>
      </c>
    </row>
    <row r="10" spans="1:3" x14ac:dyDescent="0.25">
      <c r="A10" s="1" t="s">
        <v>10</v>
      </c>
      <c r="B10" s="1" t="s">
        <v>14</v>
      </c>
      <c r="C10" s="1" t="s">
        <v>3</v>
      </c>
    </row>
    <row r="11" spans="1:3" x14ac:dyDescent="0.25">
      <c r="A11" s="1" t="s">
        <v>10</v>
      </c>
      <c r="B11" s="1" t="s">
        <v>15</v>
      </c>
      <c r="C11" s="1" t="s">
        <v>3</v>
      </c>
    </row>
    <row r="12" spans="1:3" x14ac:dyDescent="0.25">
      <c r="A12" s="1" t="s">
        <v>5</v>
      </c>
      <c r="B12" s="1" t="s">
        <v>16</v>
      </c>
      <c r="C12" s="1" t="s">
        <v>3</v>
      </c>
    </row>
    <row r="13" spans="1:3" x14ac:dyDescent="0.25">
      <c r="A13" s="1" t="s">
        <v>5</v>
      </c>
      <c r="B13" s="1" t="s">
        <v>17</v>
      </c>
      <c r="C13" s="1" t="s">
        <v>3</v>
      </c>
    </row>
    <row r="14" spans="1:3" x14ac:dyDescent="0.25">
      <c r="A14" s="1" t="s">
        <v>5</v>
      </c>
      <c r="B14" s="1" t="s">
        <v>18</v>
      </c>
      <c r="C14" s="1" t="s">
        <v>3</v>
      </c>
    </row>
    <row r="15" spans="1:3" x14ac:dyDescent="0.25">
      <c r="A15" s="1" t="s">
        <v>5</v>
      </c>
      <c r="B15" s="1" t="s">
        <v>19</v>
      </c>
      <c r="C15" s="1" t="s">
        <v>3</v>
      </c>
    </row>
    <row r="16" spans="1:3" x14ac:dyDescent="0.25">
      <c r="A16" s="1" t="s">
        <v>10</v>
      </c>
      <c r="B16" s="1" t="s">
        <v>20</v>
      </c>
      <c r="C16" s="1" t="s">
        <v>3</v>
      </c>
    </row>
    <row r="17" spans="1:3" x14ac:dyDescent="0.25">
      <c r="A17" s="1" t="s">
        <v>10</v>
      </c>
      <c r="B17" s="1" t="s">
        <v>21</v>
      </c>
      <c r="C17" s="1" t="s">
        <v>3</v>
      </c>
    </row>
    <row r="18" spans="1:3" x14ac:dyDescent="0.25">
      <c r="A18" s="1" t="s">
        <v>5</v>
      </c>
      <c r="B18" s="1" t="s">
        <v>22</v>
      </c>
      <c r="C18" s="1" t="s">
        <v>3</v>
      </c>
    </row>
    <row r="19" spans="1:3" x14ac:dyDescent="0.25">
      <c r="A19" s="1" t="s">
        <v>5</v>
      </c>
      <c r="B19" s="1" t="s">
        <v>23</v>
      </c>
      <c r="C19" s="1" t="s">
        <v>3</v>
      </c>
    </row>
    <row r="20" spans="1:3" x14ac:dyDescent="0.25">
      <c r="A20" s="1" t="s">
        <v>5</v>
      </c>
      <c r="B20" s="1" t="s">
        <v>24</v>
      </c>
      <c r="C20" s="1" t="s">
        <v>3</v>
      </c>
    </row>
    <row r="21" spans="1:3" x14ac:dyDescent="0.25">
      <c r="A21" s="1" t="s">
        <v>5</v>
      </c>
      <c r="B21" s="1" t="s">
        <v>25</v>
      </c>
      <c r="C21" s="1" t="s">
        <v>3</v>
      </c>
    </row>
    <row r="22" spans="1:3" x14ac:dyDescent="0.25">
      <c r="A22" s="1" t="s">
        <v>10</v>
      </c>
      <c r="B22" s="1" t="s">
        <v>26</v>
      </c>
      <c r="C22" s="1" t="s">
        <v>3</v>
      </c>
    </row>
    <row r="23" spans="1:3" x14ac:dyDescent="0.25">
      <c r="A23" s="1" t="s">
        <v>10</v>
      </c>
      <c r="B23" s="1" t="s">
        <v>27</v>
      </c>
      <c r="C23" s="1" t="s">
        <v>3</v>
      </c>
    </row>
    <row r="24" spans="1:3" x14ac:dyDescent="0.25">
      <c r="A24" s="1" t="s">
        <v>5</v>
      </c>
      <c r="B24" s="1" t="s">
        <v>28</v>
      </c>
      <c r="C24" s="1" t="s">
        <v>3</v>
      </c>
    </row>
    <row r="25" spans="1:3" x14ac:dyDescent="0.25">
      <c r="A25" s="1" t="s">
        <v>5</v>
      </c>
      <c r="B25" s="1" t="s">
        <v>29</v>
      </c>
      <c r="C25" s="1" t="s">
        <v>3</v>
      </c>
    </row>
    <row r="26" spans="1:3" x14ac:dyDescent="0.25">
      <c r="A26" s="1"/>
      <c r="B26" s="1" t="s">
        <v>31</v>
      </c>
      <c r="C26" s="1" t="s">
        <v>30</v>
      </c>
    </row>
    <row r="27" spans="1:3" x14ac:dyDescent="0.25">
      <c r="A27" s="1" t="s">
        <v>32</v>
      </c>
      <c r="B27" s="1" t="s">
        <v>33</v>
      </c>
      <c r="C27" s="1" t="s">
        <v>30</v>
      </c>
    </row>
    <row r="28" spans="1:3" x14ac:dyDescent="0.25">
      <c r="A28" s="1" t="s">
        <v>32</v>
      </c>
      <c r="B28" s="1" t="s">
        <v>34</v>
      </c>
      <c r="C28" s="1" t="s">
        <v>30</v>
      </c>
    </row>
    <row r="29" spans="1:3" x14ac:dyDescent="0.25">
      <c r="A29" s="1" t="s">
        <v>35</v>
      </c>
      <c r="B29" s="1" t="s">
        <v>36</v>
      </c>
      <c r="C29" s="1" t="s">
        <v>30</v>
      </c>
    </row>
    <row r="30" spans="1:3" x14ac:dyDescent="0.25">
      <c r="A30" s="1" t="s">
        <v>32</v>
      </c>
      <c r="B30" s="1" t="s">
        <v>37</v>
      </c>
      <c r="C30" s="1" t="s">
        <v>30</v>
      </c>
    </row>
    <row r="31" spans="1:3" x14ac:dyDescent="0.25">
      <c r="A31" s="1" t="s">
        <v>38</v>
      </c>
      <c r="B31" s="1" t="s">
        <v>39</v>
      </c>
      <c r="C31" s="1" t="s">
        <v>30</v>
      </c>
    </row>
    <row r="32" spans="1:3" x14ac:dyDescent="0.25">
      <c r="A32" s="1" t="s">
        <v>32</v>
      </c>
      <c r="B32" s="1" t="s">
        <v>40</v>
      </c>
      <c r="C32" s="1" t="s">
        <v>30</v>
      </c>
    </row>
    <row r="33" spans="1:3" x14ac:dyDescent="0.25">
      <c r="A33" s="1" t="s">
        <v>38</v>
      </c>
      <c r="B33" s="1" t="s">
        <v>41</v>
      </c>
      <c r="C33" s="1" t="s">
        <v>30</v>
      </c>
    </row>
    <row r="34" spans="1:3" x14ac:dyDescent="0.25">
      <c r="A34" s="1" t="s">
        <v>38</v>
      </c>
      <c r="B34" s="1" t="s">
        <v>42</v>
      </c>
      <c r="C34" s="1" t="s">
        <v>30</v>
      </c>
    </row>
    <row r="35" spans="1:3" x14ac:dyDescent="0.25">
      <c r="A35" s="1" t="s">
        <v>32</v>
      </c>
      <c r="B35" s="1" t="s">
        <v>43</v>
      </c>
      <c r="C35" s="1" t="s">
        <v>30</v>
      </c>
    </row>
    <row r="36" spans="1:3" x14ac:dyDescent="0.25">
      <c r="A36" s="1" t="s">
        <v>38</v>
      </c>
      <c r="B36" s="1" t="s">
        <v>44</v>
      </c>
      <c r="C36" s="1" t="s">
        <v>30</v>
      </c>
    </row>
    <row r="37" spans="1:3" x14ac:dyDescent="0.25">
      <c r="A37" s="1" t="s">
        <v>38</v>
      </c>
      <c r="B37" s="1" t="s">
        <v>45</v>
      </c>
      <c r="C37" s="1" t="s">
        <v>30</v>
      </c>
    </row>
    <row r="38" spans="1:3" x14ac:dyDescent="0.25">
      <c r="A38" s="1" t="s">
        <v>38</v>
      </c>
      <c r="B38" s="1" t="s">
        <v>46</v>
      </c>
      <c r="C38" s="1" t="s">
        <v>30</v>
      </c>
    </row>
    <row r="39" spans="1:3" x14ac:dyDescent="0.25">
      <c r="A39" s="1" t="s">
        <v>38</v>
      </c>
      <c r="B39" s="1" t="s">
        <v>47</v>
      </c>
      <c r="C39" s="1" t="s">
        <v>30</v>
      </c>
    </row>
    <row r="40" spans="1:3" x14ac:dyDescent="0.25">
      <c r="A40" s="1" t="s">
        <v>32</v>
      </c>
      <c r="B40" s="1" t="s">
        <v>48</v>
      </c>
      <c r="C40" s="1" t="s">
        <v>30</v>
      </c>
    </row>
    <row r="41" spans="1:3" x14ac:dyDescent="0.25">
      <c r="A41" s="1" t="s">
        <v>35</v>
      </c>
      <c r="B41" s="1" t="s">
        <v>49</v>
      </c>
      <c r="C41" s="1" t="s">
        <v>30</v>
      </c>
    </row>
    <row r="42" spans="1:3" x14ac:dyDescent="0.25">
      <c r="A42" s="1" t="s">
        <v>32</v>
      </c>
      <c r="B42" s="1" t="s">
        <v>50</v>
      </c>
      <c r="C42" s="1" t="s">
        <v>30</v>
      </c>
    </row>
    <row r="43" spans="1:3" x14ac:dyDescent="0.25">
      <c r="A43" s="1" t="s">
        <v>38</v>
      </c>
      <c r="B43" s="1" t="s">
        <v>51</v>
      </c>
      <c r="C43" s="1" t="s">
        <v>30</v>
      </c>
    </row>
    <row r="44" spans="1:3" x14ac:dyDescent="0.25">
      <c r="A44" s="1" t="s">
        <v>32</v>
      </c>
      <c r="B44" s="1" t="s">
        <v>52</v>
      </c>
      <c r="C44" s="1" t="s">
        <v>30</v>
      </c>
    </row>
    <row r="45" spans="1:3" x14ac:dyDescent="0.25">
      <c r="A45" s="1" t="s">
        <v>35</v>
      </c>
      <c r="B45" s="1" t="s">
        <v>53</v>
      </c>
      <c r="C45" s="1" t="s">
        <v>30</v>
      </c>
    </row>
    <row r="46" spans="1:3" x14ac:dyDescent="0.25">
      <c r="A46" s="1" t="s">
        <v>38</v>
      </c>
      <c r="B46" s="1" t="s">
        <v>54</v>
      </c>
      <c r="C46" s="1" t="s">
        <v>30</v>
      </c>
    </row>
    <row r="47" spans="1:3" x14ac:dyDescent="0.25">
      <c r="A47" s="1" t="s">
        <v>32</v>
      </c>
      <c r="B47" s="1" t="s">
        <v>55</v>
      </c>
      <c r="C47" s="1" t="s">
        <v>30</v>
      </c>
    </row>
    <row r="48" spans="1:3" x14ac:dyDescent="0.25">
      <c r="A48" s="1" t="s">
        <v>38</v>
      </c>
      <c r="B48" s="1" t="s">
        <v>56</v>
      </c>
      <c r="C48" s="1" t="s">
        <v>30</v>
      </c>
    </row>
    <row r="49" spans="1:3" x14ac:dyDescent="0.25">
      <c r="A49" s="1" t="s">
        <v>38</v>
      </c>
      <c r="B49" s="1" t="s">
        <v>57</v>
      </c>
      <c r="C49" s="1" t="s">
        <v>30</v>
      </c>
    </row>
    <row r="50" spans="1:3" x14ac:dyDescent="0.25">
      <c r="A50" s="1" t="s">
        <v>35</v>
      </c>
      <c r="B50" s="1" t="s">
        <v>58</v>
      </c>
      <c r="C50" s="1" t="s">
        <v>30</v>
      </c>
    </row>
    <row r="51" spans="1:3" x14ac:dyDescent="0.25">
      <c r="A51" s="1" t="s">
        <v>38</v>
      </c>
      <c r="B51" s="1" t="s">
        <v>59</v>
      </c>
      <c r="C51" s="1" t="s">
        <v>30</v>
      </c>
    </row>
    <row r="52" spans="1:3" x14ac:dyDescent="0.25">
      <c r="A52" s="1" t="s">
        <v>32</v>
      </c>
      <c r="B52" s="1" t="s">
        <v>60</v>
      </c>
      <c r="C52" s="1" t="s">
        <v>30</v>
      </c>
    </row>
    <row r="53" spans="1:3" x14ac:dyDescent="0.25">
      <c r="A53" s="1" t="s">
        <v>38</v>
      </c>
      <c r="B53" s="1" t="s">
        <v>61</v>
      </c>
      <c r="C53" s="1" t="s">
        <v>30</v>
      </c>
    </row>
    <row r="54" spans="1:3" x14ac:dyDescent="0.25">
      <c r="A54" s="1" t="s">
        <v>38</v>
      </c>
      <c r="B54" s="1" t="s">
        <v>62</v>
      </c>
      <c r="C54" s="1" t="s">
        <v>30</v>
      </c>
    </row>
    <row r="55" spans="1:3" x14ac:dyDescent="0.25">
      <c r="A55" s="1" t="s">
        <v>38</v>
      </c>
      <c r="B55" s="1" t="s">
        <v>63</v>
      </c>
      <c r="C55" s="1" t="s">
        <v>30</v>
      </c>
    </row>
    <row r="56" spans="1:3" x14ac:dyDescent="0.25">
      <c r="A56" s="1" t="s">
        <v>38</v>
      </c>
      <c r="B56" s="1" t="s">
        <v>64</v>
      </c>
      <c r="C56" s="1" t="s">
        <v>30</v>
      </c>
    </row>
    <row r="57" spans="1:3" x14ac:dyDescent="0.25">
      <c r="A57" s="1" t="s">
        <v>38</v>
      </c>
      <c r="B57" s="1" t="s">
        <v>65</v>
      </c>
      <c r="C57" s="1" t="s">
        <v>30</v>
      </c>
    </row>
    <row r="58" spans="1:3" x14ac:dyDescent="0.25">
      <c r="A58" s="1" t="s">
        <v>38</v>
      </c>
      <c r="B58" s="1" t="s">
        <v>66</v>
      </c>
      <c r="C58" s="1" t="s">
        <v>30</v>
      </c>
    </row>
    <row r="59" spans="1:3" x14ac:dyDescent="0.25">
      <c r="A59" s="1" t="s">
        <v>38</v>
      </c>
      <c r="B59" s="1" t="s">
        <v>67</v>
      </c>
      <c r="C59" s="1" t="s">
        <v>30</v>
      </c>
    </row>
    <row r="60" spans="1:3" x14ac:dyDescent="0.25">
      <c r="A60" s="1"/>
      <c r="B60" s="1" t="s">
        <v>69</v>
      </c>
      <c r="C60" s="1" t="s">
        <v>68</v>
      </c>
    </row>
    <row r="61" spans="1:3" x14ac:dyDescent="0.25">
      <c r="A61" s="1" t="s">
        <v>70</v>
      </c>
      <c r="B61" s="1" t="s">
        <v>71</v>
      </c>
      <c r="C61" s="1" t="s">
        <v>68</v>
      </c>
    </row>
    <row r="62" spans="1:3" x14ac:dyDescent="0.25">
      <c r="A62" s="1" t="s">
        <v>70</v>
      </c>
      <c r="B62" s="1" t="s">
        <v>72</v>
      </c>
      <c r="C62" s="1" t="s">
        <v>68</v>
      </c>
    </row>
    <row r="63" spans="1:3" x14ac:dyDescent="0.25">
      <c r="A63" s="1" t="s">
        <v>73</v>
      </c>
      <c r="B63" s="1" t="s">
        <v>74</v>
      </c>
      <c r="C63" s="1" t="s">
        <v>68</v>
      </c>
    </row>
    <row r="64" spans="1:3" x14ac:dyDescent="0.25">
      <c r="A64" s="1" t="s">
        <v>70</v>
      </c>
      <c r="B64" s="1" t="s">
        <v>75</v>
      </c>
      <c r="C64" s="1" t="s">
        <v>68</v>
      </c>
    </row>
    <row r="65" spans="1:3" x14ac:dyDescent="0.25">
      <c r="A65" s="1" t="s">
        <v>70</v>
      </c>
      <c r="B65" s="1" t="s">
        <v>76</v>
      </c>
      <c r="C65" s="1" t="s">
        <v>68</v>
      </c>
    </row>
    <row r="66" spans="1:3" x14ac:dyDescent="0.25">
      <c r="A66" s="1" t="s">
        <v>73</v>
      </c>
      <c r="B66" s="1" t="s">
        <v>77</v>
      </c>
      <c r="C66" s="1" t="s">
        <v>68</v>
      </c>
    </row>
    <row r="67" spans="1:3" x14ac:dyDescent="0.25">
      <c r="A67" s="1" t="s">
        <v>73</v>
      </c>
      <c r="B67" s="1" t="s">
        <v>78</v>
      </c>
      <c r="C67" s="1" t="s">
        <v>68</v>
      </c>
    </row>
    <row r="68" spans="1:3" x14ac:dyDescent="0.25">
      <c r="A68" s="1" t="s">
        <v>73</v>
      </c>
      <c r="B68" s="1" t="s">
        <v>79</v>
      </c>
      <c r="C68" s="1" t="s">
        <v>68</v>
      </c>
    </row>
    <row r="69" spans="1:3" x14ac:dyDescent="0.25">
      <c r="A69" s="1" t="s">
        <v>73</v>
      </c>
      <c r="B69" s="1" t="s">
        <v>80</v>
      </c>
      <c r="C69" s="1" t="s">
        <v>68</v>
      </c>
    </row>
    <row r="70" spans="1:3" x14ac:dyDescent="0.25">
      <c r="A70" s="1" t="s">
        <v>70</v>
      </c>
      <c r="B70" s="1" t="s">
        <v>81</v>
      </c>
      <c r="C70" s="1" t="s">
        <v>68</v>
      </c>
    </row>
    <row r="71" spans="1:3" x14ac:dyDescent="0.25">
      <c r="A71" s="1" t="s">
        <v>73</v>
      </c>
      <c r="B71" s="1" t="s">
        <v>82</v>
      </c>
      <c r="C71" s="1" t="s">
        <v>68</v>
      </c>
    </row>
    <row r="72" spans="1:3" x14ac:dyDescent="0.25">
      <c r="A72" s="1" t="s">
        <v>73</v>
      </c>
      <c r="B72" s="1" t="s">
        <v>83</v>
      </c>
      <c r="C72" s="1" t="s">
        <v>68</v>
      </c>
    </row>
    <row r="73" spans="1:3" x14ac:dyDescent="0.25">
      <c r="A73" s="1" t="s">
        <v>70</v>
      </c>
      <c r="B73" s="1" t="s">
        <v>84</v>
      </c>
      <c r="C73" s="1" t="s">
        <v>68</v>
      </c>
    </row>
    <row r="74" spans="1:3" x14ac:dyDescent="0.25">
      <c r="A74" s="1" t="s">
        <v>73</v>
      </c>
      <c r="B74" s="1" t="s">
        <v>85</v>
      </c>
      <c r="C74" s="1" t="s">
        <v>68</v>
      </c>
    </row>
    <row r="75" spans="1:3" x14ac:dyDescent="0.25">
      <c r="A75" s="1" t="s">
        <v>73</v>
      </c>
      <c r="B75" s="1" t="s">
        <v>86</v>
      </c>
      <c r="C75" s="1" t="s">
        <v>68</v>
      </c>
    </row>
    <row r="76" spans="1:3" x14ac:dyDescent="0.25">
      <c r="A76" s="1" t="s">
        <v>70</v>
      </c>
      <c r="B76" s="1" t="s">
        <v>87</v>
      </c>
      <c r="C76" s="1" t="s">
        <v>68</v>
      </c>
    </row>
    <row r="77" spans="1:3" x14ac:dyDescent="0.25">
      <c r="A77" s="1" t="s">
        <v>70</v>
      </c>
      <c r="B77" s="1" t="s">
        <v>88</v>
      </c>
      <c r="C77" s="1" t="s">
        <v>68</v>
      </c>
    </row>
    <row r="78" spans="1:3" x14ac:dyDescent="0.25">
      <c r="A78" s="1" t="s">
        <v>73</v>
      </c>
      <c r="B78" s="1" t="s">
        <v>89</v>
      </c>
      <c r="C78" s="1" t="s">
        <v>68</v>
      </c>
    </row>
    <row r="79" spans="1:3" x14ac:dyDescent="0.25">
      <c r="A79" s="1" t="s">
        <v>73</v>
      </c>
      <c r="B79" s="1" t="s">
        <v>90</v>
      </c>
      <c r="C79" s="1" t="s">
        <v>68</v>
      </c>
    </row>
    <row r="80" spans="1:3" x14ac:dyDescent="0.25">
      <c r="A80" s="1"/>
      <c r="B80" s="1" t="s">
        <v>92</v>
      </c>
      <c r="C80" s="1" t="s">
        <v>91</v>
      </c>
    </row>
    <row r="81" spans="1:3" x14ac:dyDescent="0.25">
      <c r="A81" s="1" t="s">
        <v>93</v>
      </c>
      <c r="B81" s="1" t="s">
        <v>94</v>
      </c>
      <c r="C81" s="1" t="s">
        <v>91</v>
      </c>
    </row>
    <row r="82" spans="1:3" x14ac:dyDescent="0.25">
      <c r="A82" s="1" t="s">
        <v>95</v>
      </c>
      <c r="B82" s="1" t="s">
        <v>96</v>
      </c>
      <c r="C82" s="1" t="s">
        <v>91</v>
      </c>
    </row>
    <row r="83" spans="1:3" x14ac:dyDescent="0.25">
      <c r="A83" s="1" t="s">
        <v>95</v>
      </c>
      <c r="B83" s="1" t="s">
        <v>97</v>
      </c>
      <c r="C83" s="1" t="s">
        <v>91</v>
      </c>
    </row>
    <row r="84" spans="1:3" x14ac:dyDescent="0.25">
      <c r="A84" s="1" t="s">
        <v>95</v>
      </c>
      <c r="B84" s="1" t="s">
        <v>98</v>
      </c>
      <c r="C84" s="1" t="s">
        <v>91</v>
      </c>
    </row>
    <row r="85" spans="1:3" x14ac:dyDescent="0.25">
      <c r="A85" s="1" t="s">
        <v>95</v>
      </c>
      <c r="B85" s="1" t="s">
        <v>99</v>
      </c>
      <c r="C85" s="1" t="s">
        <v>91</v>
      </c>
    </row>
    <row r="86" spans="1:3" x14ac:dyDescent="0.25">
      <c r="A86" s="1" t="s">
        <v>95</v>
      </c>
      <c r="B86" s="1" t="s">
        <v>100</v>
      </c>
      <c r="C86" s="1" t="s">
        <v>91</v>
      </c>
    </row>
    <row r="87" spans="1:3" x14ac:dyDescent="0.25">
      <c r="A87" s="1" t="s">
        <v>93</v>
      </c>
      <c r="B87" s="1" t="s">
        <v>101</v>
      </c>
      <c r="C87" s="1" t="s">
        <v>91</v>
      </c>
    </row>
    <row r="88" spans="1:3" x14ac:dyDescent="0.25">
      <c r="A88" s="1" t="s">
        <v>93</v>
      </c>
      <c r="B88" s="1" t="s">
        <v>102</v>
      </c>
      <c r="C88" s="1" t="s">
        <v>91</v>
      </c>
    </row>
    <row r="89" spans="1:3" x14ac:dyDescent="0.25">
      <c r="A89" s="1" t="s">
        <v>93</v>
      </c>
      <c r="B89" s="1" t="s">
        <v>103</v>
      </c>
      <c r="C89" s="1" t="s">
        <v>91</v>
      </c>
    </row>
    <row r="90" spans="1:3" x14ac:dyDescent="0.25">
      <c r="A90" s="1" t="s">
        <v>93</v>
      </c>
      <c r="B90" s="1" t="s">
        <v>104</v>
      </c>
      <c r="C90" s="1" t="s">
        <v>91</v>
      </c>
    </row>
    <row r="91" spans="1:3" x14ac:dyDescent="0.25">
      <c r="A91" s="1" t="s">
        <v>93</v>
      </c>
      <c r="B91" s="1" t="s">
        <v>105</v>
      </c>
      <c r="C91" s="1" t="s">
        <v>91</v>
      </c>
    </row>
    <row r="92" spans="1:3" x14ac:dyDescent="0.25">
      <c r="A92" s="1" t="s">
        <v>93</v>
      </c>
      <c r="B92" s="1" t="s">
        <v>106</v>
      </c>
      <c r="C92" s="1" t="s">
        <v>91</v>
      </c>
    </row>
    <row r="93" spans="1:3" x14ac:dyDescent="0.25">
      <c r="A93" s="1"/>
      <c r="B93" s="1" t="s">
        <v>108</v>
      </c>
      <c r="C93" s="1" t="s">
        <v>107</v>
      </c>
    </row>
    <row r="94" spans="1:3" x14ac:dyDescent="0.25">
      <c r="A94" s="1" t="s">
        <v>109</v>
      </c>
      <c r="B94" s="1" t="s">
        <v>110</v>
      </c>
      <c r="C94" s="1" t="s">
        <v>107</v>
      </c>
    </row>
    <row r="95" spans="1:3" x14ac:dyDescent="0.25">
      <c r="A95" s="1" t="s">
        <v>109</v>
      </c>
      <c r="B95" s="1" t="s">
        <v>111</v>
      </c>
      <c r="C95" s="1" t="s">
        <v>107</v>
      </c>
    </row>
    <row r="96" spans="1:3" x14ac:dyDescent="0.25">
      <c r="A96" s="1" t="s">
        <v>109</v>
      </c>
      <c r="B96" s="1" t="s">
        <v>112</v>
      </c>
      <c r="C96" s="1" t="s">
        <v>107</v>
      </c>
    </row>
    <row r="97" spans="1:3" x14ac:dyDescent="0.25">
      <c r="A97" s="1" t="s">
        <v>109</v>
      </c>
      <c r="B97" s="1" t="s">
        <v>113</v>
      </c>
      <c r="C97" s="1" t="s">
        <v>107</v>
      </c>
    </row>
    <row r="98" spans="1:3" x14ac:dyDescent="0.25">
      <c r="A98" s="1" t="s">
        <v>109</v>
      </c>
      <c r="B98" s="1" t="s">
        <v>114</v>
      </c>
      <c r="C98" s="1" t="s">
        <v>107</v>
      </c>
    </row>
    <row r="99" spans="1:3" x14ac:dyDescent="0.25">
      <c r="A99" s="1" t="s">
        <v>109</v>
      </c>
      <c r="B99" s="1" t="s">
        <v>115</v>
      </c>
      <c r="C99" s="1" t="s">
        <v>107</v>
      </c>
    </row>
    <row r="100" spans="1:3" x14ac:dyDescent="0.25">
      <c r="A100" s="1" t="s">
        <v>109</v>
      </c>
      <c r="B100" s="1" t="s">
        <v>116</v>
      </c>
      <c r="C100" s="1" t="s">
        <v>107</v>
      </c>
    </row>
    <row r="101" spans="1:3" x14ac:dyDescent="0.25">
      <c r="A101" s="1" t="s">
        <v>109</v>
      </c>
      <c r="B101" s="1" t="s">
        <v>117</v>
      </c>
      <c r="C101" s="1" t="s">
        <v>107</v>
      </c>
    </row>
    <row r="102" spans="1:3" x14ac:dyDescent="0.25">
      <c r="A102" s="1" t="s">
        <v>109</v>
      </c>
      <c r="B102" s="1" t="s">
        <v>118</v>
      </c>
      <c r="C102" s="1" t="s">
        <v>107</v>
      </c>
    </row>
    <row r="103" spans="1:3" x14ac:dyDescent="0.25">
      <c r="A103" s="1" t="s">
        <v>109</v>
      </c>
      <c r="B103" s="1" t="s">
        <v>119</v>
      </c>
      <c r="C103" s="1" t="s">
        <v>107</v>
      </c>
    </row>
    <row r="104" spans="1:3" x14ac:dyDescent="0.25">
      <c r="A104" s="1" t="s">
        <v>109</v>
      </c>
      <c r="B104" s="1" t="s">
        <v>120</v>
      </c>
      <c r="C104" s="1" t="s">
        <v>107</v>
      </c>
    </row>
    <row r="105" spans="1:3" x14ac:dyDescent="0.25">
      <c r="A105" s="1"/>
      <c r="B105" s="1" t="s">
        <v>122</v>
      </c>
      <c r="C105" s="1" t="s">
        <v>121</v>
      </c>
    </row>
    <row r="106" spans="1:3" x14ac:dyDescent="0.25">
      <c r="A106" s="1" t="s">
        <v>123</v>
      </c>
      <c r="B106" s="1" t="s">
        <v>124</v>
      </c>
      <c r="C106" s="1" t="s">
        <v>121</v>
      </c>
    </row>
    <row r="107" spans="1:3" x14ac:dyDescent="0.25">
      <c r="A107" s="1" t="s">
        <v>125</v>
      </c>
      <c r="B107" s="1" t="s">
        <v>126</v>
      </c>
      <c r="C107" s="1" t="s">
        <v>121</v>
      </c>
    </row>
    <row r="108" spans="1:3" x14ac:dyDescent="0.25">
      <c r="A108" s="1" t="s">
        <v>125</v>
      </c>
      <c r="B108" s="1" t="s">
        <v>127</v>
      </c>
      <c r="C108" s="1" t="s">
        <v>121</v>
      </c>
    </row>
    <row r="109" spans="1:3" x14ac:dyDescent="0.25">
      <c r="A109" s="1" t="s">
        <v>123</v>
      </c>
      <c r="B109" s="1" t="s">
        <v>128</v>
      </c>
      <c r="C109" s="1" t="s">
        <v>121</v>
      </c>
    </row>
    <row r="110" spans="1:3" x14ac:dyDescent="0.25">
      <c r="A110" s="1" t="s">
        <v>123</v>
      </c>
      <c r="B110" s="1" t="s">
        <v>129</v>
      </c>
      <c r="C110" s="1" t="s">
        <v>121</v>
      </c>
    </row>
    <row r="111" spans="1:3" x14ac:dyDescent="0.25">
      <c r="A111" s="1" t="s">
        <v>123</v>
      </c>
      <c r="B111" s="1" t="s">
        <v>130</v>
      </c>
      <c r="C111" s="1" t="s">
        <v>121</v>
      </c>
    </row>
    <row r="112" spans="1:3" x14ac:dyDescent="0.25">
      <c r="A112" s="1" t="s">
        <v>125</v>
      </c>
      <c r="B112" s="1" t="s">
        <v>131</v>
      </c>
      <c r="C112" s="1" t="s">
        <v>121</v>
      </c>
    </row>
    <row r="113" spans="1:3" x14ac:dyDescent="0.25">
      <c r="A113" s="1" t="s">
        <v>123</v>
      </c>
      <c r="B113" s="1" t="s">
        <v>132</v>
      </c>
      <c r="C113" s="1" t="s">
        <v>121</v>
      </c>
    </row>
    <row r="114" spans="1:3" x14ac:dyDescent="0.25">
      <c r="A114" s="1" t="s">
        <v>123</v>
      </c>
      <c r="B114" s="1" t="s">
        <v>133</v>
      </c>
      <c r="C114" s="1" t="s">
        <v>121</v>
      </c>
    </row>
    <row r="115" spans="1:3" x14ac:dyDescent="0.25">
      <c r="A115" s="1" t="s">
        <v>125</v>
      </c>
      <c r="B115" s="1" t="s">
        <v>134</v>
      </c>
      <c r="C115" s="1" t="s">
        <v>121</v>
      </c>
    </row>
    <row r="116" spans="1:3" x14ac:dyDescent="0.25">
      <c r="A116" s="1" t="s">
        <v>125</v>
      </c>
      <c r="B116" s="1" t="s">
        <v>135</v>
      </c>
      <c r="C116" s="1" t="s">
        <v>121</v>
      </c>
    </row>
    <row r="117" spans="1:3" x14ac:dyDescent="0.25">
      <c r="A117" s="1" t="s">
        <v>123</v>
      </c>
      <c r="B117" s="1" t="s">
        <v>136</v>
      </c>
      <c r="C117" s="1" t="s">
        <v>121</v>
      </c>
    </row>
    <row r="118" spans="1:3" x14ac:dyDescent="0.25">
      <c r="A118" s="1" t="s">
        <v>123</v>
      </c>
      <c r="B118" s="1" t="s">
        <v>137</v>
      </c>
      <c r="C118" s="1" t="s">
        <v>121</v>
      </c>
    </row>
    <row r="119" spans="1:3" x14ac:dyDescent="0.25">
      <c r="A119" s="1" t="s">
        <v>123</v>
      </c>
      <c r="B119" s="1" t="s">
        <v>138</v>
      </c>
      <c r="C119" s="1" t="s">
        <v>121</v>
      </c>
    </row>
    <row r="120" spans="1:3" x14ac:dyDescent="0.25">
      <c r="A120" s="1" t="s">
        <v>123</v>
      </c>
      <c r="B120" s="1" t="s">
        <v>139</v>
      </c>
      <c r="C120" s="1" t="s">
        <v>121</v>
      </c>
    </row>
    <row r="121" spans="1:3" x14ac:dyDescent="0.25">
      <c r="A121" s="1" t="s">
        <v>123</v>
      </c>
      <c r="B121" s="1" t="s">
        <v>140</v>
      </c>
      <c r="C121" s="1" t="s">
        <v>121</v>
      </c>
    </row>
    <row r="122" spans="1:3" x14ac:dyDescent="0.25">
      <c r="A122" s="1" t="s">
        <v>125</v>
      </c>
      <c r="B122" s="1" t="s">
        <v>141</v>
      </c>
      <c r="C122" s="1" t="s">
        <v>121</v>
      </c>
    </row>
    <row r="123" spans="1:3" x14ac:dyDescent="0.25">
      <c r="A123" s="1"/>
      <c r="B123" s="1" t="s">
        <v>143</v>
      </c>
      <c r="C123" s="1" t="s">
        <v>142</v>
      </c>
    </row>
    <row r="124" spans="1:3" x14ac:dyDescent="0.25">
      <c r="A124" s="1" t="s">
        <v>144</v>
      </c>
      <c r="B124" s="1" t="s">
        <v>145</v>
      </c>
      <c r="C124" s="1" t="s">
        <v>142</v>
      </c>
    </row>
    <row r="125" spans="1:3" x14ac:dyDescent="0.25">
      <c r="A125" s="1" t="s">
        <v>144</v>
      </c>
      <c r="B125" s="1" t="s">
        <v>146</v>
      </c>
      <c r="C125" s="1" t="s">
        <v>142</v>
      </c>
    </row>
    <row r="126" spans="1:3" x14ac:dyDescent="0.25">
      <c r="A126" s="1" t="s">
        <v>144</v>
      </c>
      <c r="B126" s="1" t="s">
        <v>147</v>
      </c>
      <c r="C126" s="1" t="s">
        <v>142</v>
      </c>
    </row>
    <row r="127" spans="1:3" x14ac:dyDescent="0.25">
      <c r="A127" s="1" t="s">
        <v>144</v>
      </c>
      <c r="B127" s="1" t="s">
        <v>148</v>
      </c>
      <c r="C127" s="1" t="s">
        <v>142</v>
      </c>
    </row>
    <row r="128" spans="1:3" x14ac:dyDescent="0.25">
      <c r="A128" s="1" t="s">
        <v>144</v>
      </c>
      <c r="B128" s="1" t="s">
        <v>149</v>
      </c>
      <c r="C128" s="1" t="s">
        <v>142</v>
      </c>
    </row>
    <row r="129" spans="1:3" x14ac:dyDescent="0.25">
      <c r="A129" s="1" t="s">
        <v>144</v>
      </c>
      <c r="B129" s="1" t="s">
        <v>150</v>
      </c>
      <c r="C129" s="1" t="s">
        <v>142</v>
      </c>
    </row>
    <row r="130" spans="1:3" x14ac:dyDescent="0.25">
      <c r="A130" s="1" t="s">
        <v>144</v>
      </c>
      <c r="B130" s="1" t="s">
        <v>151</v>
      </c>
      <c r="C130" s="1" t="s">
        <v>142</v>
      </c>
    </row>
    <row r="131" spans="1:3" x14ac:dyDescent="0.25">
      <c r="A131" s="1" t="s">
        <v>144</v>
      </c>
      <c r="B131" s="1" t="s">
        <v>152</v>
      </c>
      <c r="C131" s="1" t="s">
        <v>142</v>
      </c>
    </row>
    <row r="132" spans="1:3" x14ac:dyDescent="0.25">
      <c r="A132" s="1" t="s">
        <v>144</v>
      </c>
      <c r="B132" s="1" t="s">
        <v>153</v>
      </c>
      <c r="C132" s="1" t="s">
        <v>142</v>
      </c>
    </row>
    <row r="133" spans="1:3" x14ac:dyDescent="0.25">
      <c r="A133" s="1" t="s">
        <v>144</v>
      </c>
      <c r="B133" s="1" t="s">
        <v>154</v>
      </c>
      <c r="C133" s="1" t="s">
        <v>142</v>
      </c>
    </row>
    <row r="134" spans="1:3" x14ac:dyDescent="0.25">
      <c r="A134" s="1"/>
      <c r="B134" s="1" t="s">
        <v>156</v>
      </c>
      <c r="C134" s="1" t="s">
        <v>155</v>
      </c>
    </row>
    <row r="135" spans="1:3" x14ac:dyDescent="0.25">
      <c r="A135" s="1" t="s">
        <v>157</v>
      </c>
      <c r="B135" s="1" t="s">
        <v>158</v>
      </c>
      <c r="C135" s="1" t="s">
        <v>155</v>
      </c>
    </row>
    <row r="136" spans="1:3" x14ac:dyDescent="0.25">
      <c r="A136" s="1" t="s">
        <v>157</v>
      </c>
      <c r="B136" s="1" t="s">
        <v>159</v>
      </c>
      <c r="C136" s="1" t="s">
        <v>155</v>
      </c>
    </row>
    <row r="137" spans="1:3" x14ac:dyDescent="0.25">
      <c r="A137" s="1" t="s">
        <v>160</v>
      </c>
      <c r="B137" s="1" t="s">
        <v>161</v>
      </c>
      <c r="C137" s="1" t="s">
        <v>155</v>
      </c>
    </row>
    <row r="138" spans="1:3" x14ac:dyDescent="0.25">
      <c r="A138" s="1" t="s">
        <v>160</v>
      </c>
      <c r="B138" s="1" t="s">
        <v>162</v>
      </c>
      <c r="C138" s="1" t="s">
        <v>155</v>
      </c>
    </row>
    <row r="139" spans="1:3" x14ac:dyDescent="0.25">
      <c r="A139" s="1" t="s">
        <v>160</v>
      </c>
      <c r="B139" s="1" t="s">
        <v>163</v>
      </c>
      <c r="C139" s="1" t="s">
        <v>155</v>
      </c>
    </row>
    <row r="140" spans="1:3" x14ac:dyDescent="0.25">
      <c r="A140" s="1" t="s">
        <v>157</v>
      </c>
      <c r="B140" s="1" t="s">
        <v>164</v>
      </c>
      <c r="C140" s="1" t="s">
        <v>155</v>
      </c>
    </row>
    <row r="141" spans="1:3" x14ac:dyDescent="0.25">
      <c r="A141" s="1" t="s">
        <v>160</v>
      </c>
      <c r="B141" s="1" t="s">
        <v>165</v>
      </c>
      <c r="C141" s="1" t="s">
        <v>155</v>
      </c>
    </row>
    <row r="142" spans="1:3" x14ac:dyDescent="0.25">
      <c r="A142" s="1" t="s">
        <v>160</v>
      </c>
      <c r="B142" s="1" t="s">
        <v>166</v>
      </c>
      <c r="C142" s="1" t="s">
        <v>155</v>
      </c>
    </row>
    <row r="143" spans="1:3" x14ac:dyDescent="0.25">
      <c r="A143" s="1" t="s">
        <v>157</v>
      </c>
      <c r="B143" s="1" t="s">
        <v>167</v>
      </c>
      <c r="C143" s="1" t="s">
        <v>155</v>
      </c>
    </row>
    <row r="144" spans="1:3" x14ac:dyDescent="0.25">
      <c r="A144" s="1" t="s">
        <v>157</v>
      </c>
      <c r="B144" s="1" t="s">
        <v>168</v>
      </c>
      <c r="C144" s="1" t="s">
        <v>155</v>
      </c>
    </row>
    <row r="145" spans="1:3" x14ac:dyDescent="0.25">
      <c r="A145" s="1" t="s">
        <v>157</v>
      </c>
      <c r="B145" s="1" t="s">
        <v>169</v>
      </c>
      <c r="C145" s="1" t="s">
        <v>155</v>
      </c>
    </row>
    <row r="146" spans="1:3" x14ac:dyDescent="0.25">
      <c r="A146" s="1" t="s">
        <v>157</v>
      </c>
      <c r="B146" s="1" t="s">
        <v>170</v>
      </c>
      <c r="C146" s="1" t="s">
        <v>155</v>
      </c>
    </row>
    <row r="147" spans="1:3" x14ac:dyDescent="0.25">
      <c r="A147" s="1" t="s">
        <v>160</v>
      </c>
      <c r="B147" s="1" t="s">
        <v>171</v>
      </c>
      <c r="C147" s="1" t="s">
        <v>155</v>
      </c>
    </row>
    <row r="148" spans="1:3" x14ac:dyDescent="0.25">
      <c r="A148" s="1" t="s">
        <v>160</v>
      </c>
      <c r="B148" s="1" t="s">
        <v>172</v>
      </c>
      <c r="C148" s="1" t="s">
        <v>155</v>
      </c>
    </row>
    <row r="149" spans="1:3" x14ac:dyDescent="0.25">
      <c r="A149" s="1" t="s">
        <v>157</v>
      </c>
      <c r="B149" s="1" t="s">
        <v>173</v>
      </c>
      <c r="C149" s="1" t="s">
        <v>155</v>
      </c>
    </row>
    <row r="150" spans="1:3" x14ac:dyDescent="0.25">
      <c r="A150" s="1" t="s">
        <v>174</v>
      </c>
      <c r="B150" s="1" t="s">
        <v>176</v>
      </c>
      <c r="C150" s="1" t="s">
        <v>175</v>
      </c>
    </row>
    <row r="151" spans="1:3" x14ac:dyDescent="0.25">
      <c r="A151" s="1"/>
      <c r="B151" s="1" t="s">
        <v>178</v>
      </c>
      <c r="C151" s="1" t="s">
        <v>177</v>
      </c>
    </row>
    <row r="152" spans="1:3" x14ac:dyDescent="0.25">
      <c r="A152" s="1" t="s">
        <v>179</v>
      </c>
      <c r="B152" s="1" t="s">
        <v>180</v>
      </c>
      <c r="C152" s="1" t="s">
        <v>177</v>
      </c>
    </row>
    <row r="153" spans="1:3" x14ac:dyDescent="0.25">
      <c r="A153" s="1" t="s">
        <v>181</v>
      </c>
      <c r="B153" s="1" t="s">
        <v>182</v>
      </c>
      <c r="C153" s="1" t="s">
        <v>177</v>
      </c>
    </row>
    <row r="154" spans="1:3" x14ac:dyDescent="0.25">
      <c r="A154" s="1" t="s">
        <v>183</v>
      </c>
      <c r="B154" s="1" t="s">
        <v>184</v>
      </c>
      <c r="C154" s="1" t="s">
        <v>177</v>
      </c>
    </row>
    <row r="155" spans="1:3" x14ac:dyDescent="0.25">
      <c r="A155" s="1" t="s">
        <v>185</v>
      </c>
      <c r="B155" s="1" t="s">
        <v>186</v>
      </c>
      <c r="C155" s="1" t="s">
        <v>177</v>
      </c>
    </row>
    <row r="156" spans="1:3" x14ac:dyDescent="0.25">
      <c r="A156" s="1" t="s">
        <v>187</v>
      </c>
      <c r="B156" s="1" t="s">
        <v>188</v>
      </c>
      <c r="C156" s="1" t="s">
        <v>177</v>
      </c>
    </row>
    <row r="157" spans="1:3" x14ac:dyDescent="0.25">
      <c r="A157" s="1" t="s">
        <v>189</v>
      </c>
      <c r="B157" s="1" t="s">
        <v>190</v>
      </c>
      <c r="C157" s="1" t="s">
        <v>177</v>
      </c>
    </row>
    <row r="158" spans="1:3" x14ac:dyDescent="0.25">
      <c r="A158" s="1" t="s">
        <v>191</v>
      </c>
      <c r="B158" s="1" t="s">
        <v>192</v>
      </c>
      <c r="C158" s="1" t="s">
        <v>177</v>
      </c>
    </row>
    <row r="159" spans="1:3" x14ac:dyDescent="0.25">
      <c r="A159" s="1" t="s">
        <v>189</v>
      </c>
      <c r="B159" s="1" t="s">
        <v>193</v>
      </c>
      <c r="C159" s="1" t="s">
        <v>177</v>
      </c>
    </row>
    <row r="160" spans="1:3" x14ac:dyDescent="0.25">
      <c r="A160" s="1" t="s">
        <v>181</v>
      </c>
      <c r="B160" s="1" t="s">
        <v>194</v>
      </c>
      <c r="C160" s="1" t="s">
        <v>177</v>
      </c>
    </row>
    <row r="161" spans="1:3" x14ac:dyDescent="0.25">
      <c r="A161" s="1" t="s">
        <v>185</v>
      </c>
      <c r="B161" s="1" t="s">
        <v>195</v>
      </c>
      <c r="C161" s="1" t="s">
        <v>177</v>
      </c>
    </row>
    <row r="162" spans="1:3" x14ac:dyDescent="0.25">
      <c r="A162" s="1" t="s">
        <v>196</v>
      </c>
      <c r="B162" s="1" t="s">
        <v>197</v>
      </c>
      <c r="C162" s="1" t="s">
        <v>177</v>
      </c>
    </row>
    <row r="163" spans="1:3" x14ac:dyDescent="0.25">
      <c r="A163" s="1" t="s">
        <v>181</v>
      </c>
      <c r="B163" s="1" t="s">
        <v>198</v>
      </c>
      <c r="C163" s="1" t="s">
        <v>177</v>
      </c>
    </row>
    <row r="164" spans="1:3" x14ac:dyDescent="0.25">
      <c r="A164" s="1" t="s">
        <v>196</v>
      </c>
      <c r="B164" s="1" t="s">
        <v>199</v>
      </c>
      <c r="C164" s="1" t="s">
        <v>177</v>
      </c>
    </row>
    <row r="165" spans="1:3" x14ac:dyDescent="0.25">
      <c r="A165" s="1" t="s">
        <v>200</v>
      </c>
      <c r="B165" s="1" t="s">
        <v>201</v>
      </c>
      <c r="C165" s="1" t="s">
        <v>177</v>
      </c>
    </row>
    <row r="166" spans="1:3" x14ac:dyDescent="0.25">
      <c r="A166" s="1" t="s">
        <v>196</v>
      </c>
      <c r="B166" s="1" t="s">
        <v>202</v>
      </c>
      <c r="C166" s="1" t="s">
        <v>177</v>
      </c>
    </row>
    <row r="167" spans="1:3" x14ac:dyDescent="0.25">
      <c r="A167" s="1" t="s">
        <v>191</v>
      </c>
      <c r="B167" s="1" t="s">
        <v>203</v>
      </c>
      <c r="C167" s="1" t="s">
        <v>177</v>
      </c>
    </row>
    <row r="168" spans="1:3" x14ac:dyDescent="0.25">
      <c r="A168" s="1" t="s">
        <v>204</v>
      </c>
      <c r="B168" s="1" t="s">
        <v>205</v>
      </c>
      <c r="C168" s="1" t="s">
        <v>177</v>
      </c>
    </row>
    <row r="169" spans="1:3" x14ac:dyDescent="0.25">
      <c r="A169" s="1" t="s">
        <v>206</v>
      </c>
      <c r="B169" s="1" t="s">
        <v>207</v>
      </c>
      <c r="C169" s="1" t="s">
        <v>177</v>
      </c>
    </row>
    <row r="170" spans="1:3" x14ac:dyDescent="0.25">
      <c r="A170" s="1" t="s">
        <v>187</v>
      </c>
      <c r="B170" s="1" t="s">
        <v>208</v>
      </c>
      <c r="C170" s="1" t="s">
        <v>177</v>
      </c>
    </row>
    <row r="171" spans="1:3" x14ac:dyDescent="0.25">
      <c r="A171" s="1" t="s">
        <v>189</v>
      </c>
      <c r="B171" s="1" t="s">
        <v>209</v>
      </c>
      <c r="C171" s="1" t="s">
        <v>177</v>
      </c>
    </row>
    <row r="172" spans="1:3" x14ac:dyDescent="0.25">
      <c r="A172" s="1" t="s">
        <v>206</v>
      </c>
      <c r="B172" s="1" t="s">
        <v>210</v>
      </c>
      <c r="C172" s="1" t="s">
        <v>177</v>
      </c>
    </row>
    <row r="173" spans="1:3" x14ac:dyDescent="0.25">
      <c r="A173" s="1" t="s">
        <v>200</v>
      </c>
      <c r="B173" s="1" t="s">
        <v>211</v>
      </c>
      <c r="C173" s="1" t="s">
        <v>177</v>
      </c>
    </row>
    <row r="174" spans="1:3" x14ac:dyDescent="0.25">
      <c r="A174" s="1" t="s">
        <v>191</v>
      </c>
      <c r="B174" s="1" t="s">
        <v>212</v>
      </c>
      <c r="C174" s="1" t="s">
        <v>177</v>
      </c>
    </row>
    <row r="175" spans="1:3" x14ac:dyDescent="0.25">
      <c r="A175" s="1" t="s">
        <v>204</v>
      </c>
      <c r="B175" s="1" t="s">
        <v>213</v>
      </c>
      <c r="C175" s="1" t="s">
        <v>177</v>
      </c>
    </row>
    <row r="176" spans="1:3" x14ac:dyDescent="0.25">
      <c r="A176" s="1" t="s">
        <v>185</v>
      </c>
      <c r="B176" s="1" t="s">
        <v>214</v>
      </c>
      <c r="C176" s="1" t="s">
        <v>177</v>
      </c>
    </row>
    <row r="177" spans="1:3" x14ac:dyDescent="0.25">
      <c r="A177" s="1" t="s">
        <v>179</v>
      </c>
      <c r="B177" s="1" t="s">
        <v>215</v>
      </c>
      <c r="C177" s="1" t="s">
        <v>177</v>
      </c>
    </row>
    <row r="178" spans="1:3" x14ac:dyDescent="0.25">
      <c r="A178" s="1" t="s">
        <v>185</v>
      </c>
      <c r="B178" s="1" t="s">
        <v>216</v>
      </c>
      <c r="C178" s="1" t="s">
        <v>177</v>
      </c>
    </row>
    <row r="179" spans="1:3" x14ac:dyDescent="0.25">
      <c r="A179" s="1"/>
      <c r="B179" s="1" t="s">
        <v>218</v>
      </c>
      <c r="C179" s="1" t="s">
        <v>217</v>
      </c>
    </row>
    <row r="180" spans="1:3" x14ac:dyDescent="0.25">
      <c r="A180" s="1" t="s">
        <v>219</v>
      </c>
      <c r="B180" s="1" t="s">
        <v>220</v>
      </c>
      <c r="C180" s="1" t="s">
        <v>217</v>
      </c>
    </row>
    <row r="181" spans="1:3" x14ac:dyDescent="0.25">
      <c r="A181" s="1" t="s">
        <v>221</v>
      </c>
      <c r="B181" s="1" t="s">
        <v>222</v>
      </c>
      <c r="C181" s="1" t="s">
        <v>217</v>
      </c>
    </row>
    <row r="182" spans="1:3" x14ac:dyDescent="0.25">
      <c r="A182" s="1" t="s">
        <v>223</v>
      </c>
      <c r="B182" s="1" t="s">
        <v>224</v>
      </c>
      <c r="C182" s="1" t="s">
        <v>217</v>
      </c>
    </row>
    <row r="183" spans="1:3" x14ac:dyDescent="0.25">
      <c r="A183" s="1" t="s">
        <v>225</v>
      </c>
      <c r="B183" s="1" t="s">
        <v>226</v>
      </c>
      <c r="C183" s="1" t="s">
        <v>217</v>
      </c>
    </row>
    <row r="184" spans="1:3" x14ac:dyDescent="0.25">
      <c r="A184" s="1" t="s">
        <v>227</v>
      </c>
      <c r="B184" s="1" t="s">
        <v>228</v>
      </c>
      <c r="C184" s="1" t="s">
        <v>217</v>
      </c>
    </row>
    <row r="185" spans="1:3" x14ac:dyDescent="0.25">
      <c r="A185" s="1" t="s">
        <v>229</v>
      </c>
      <c r="B185" s="1" t="s">
        <v>230</v>
      </c>
      <c r="C185" s="1" t="s">
        <v>217</v>
      </c>
    </row>
    <row r="186" spans="1:3" x14ac:dyDescent="0.25">
      <c r="A186" s="1" t="s">
        <v>221</v>
      </c>
      <c r="B186" s="1" t="s">
        <v>231</v>
      </c>
      <c r="C186" s="1" t="s">
        <v>217</v>
      </c>
    </row>
    <row r="187" spans="1:3" x14ac:dyDescent="0.25">
      <c r="A187" s="1" t="s">
        <v>232</v>
      </c>
      <c r="B187" s="1" t="s">
        <v>233</v>
      </c>
      <c r="C187" s="1" t="s">
        <v>217</v>
      </c>
    </row>
    <row r="188" spans="1:3" x14ac:dyDescent="0.25">
      <c r="A188" s="1" t="s">
        <v>225</v>
      </c>
      <c r="B188" s="1" t="s">
        <v>234</v>
      </c>
      <c r="C188" s="1" t="s">
        <v>217</v>
      </c>
    </row>
    <row r="189" spans="1:3" x14ac:dyDescent="0.25">
      <c r="A189" s="1" t="s">
        <v>232</v>
      </c>
      <c r="B189" s="1" t="s">
        <v>235</v>
      </c>
      <c r="C189" s="1" t="s">
        <v>217</v>
      </c>
    </row>
    <row r="190" spans="1:3" x14ac:dyDescent="0.25">
      <c r="A190" s="1" t="s">
        <v>236</v>
      </c>
      <c r="B190" s="1" t="s">
        <v>237</v>
      </c>
      <c r="C190" s="1" t="s">
        <v>217</v>
      </c>
    </row>
    <row r="191" spans="1:3" x14ac:dyDescent="0.25">
      <c r="A191" s="1" t="s">
        <v>219</v>
      </c>
      <c r="B191" s="1" t="s">
        <v>238</v>
      </c>
      <c r="C191" s="1" t="s">
        <v>217</v>
      </c>
    </row>
    <row r="192" spans="1:3" x14ac:dyDescent="0.25">
      <c r="A192" s="1" t="s">
        <v>239</v>
      </c>
      <c r="B192" s="1" t="s">
        <v>240</v>
      </c>
      <c r="C192" s="1" t="s">
        <v>217</v>
      </c>
    </row>
    <row r="193" spans="1:3" x14ac:dyDescent="0.25">
      <c r="A193" s="1" t="s">
        <v>227</v>
      </c>
      <c r="B193" s="1" t="s">
        <v>241</v>
      </c>
      <c r="C193" s="1" t="s">
        <v>217</v>
      </c>
    </row>
    <row r="194" spans="1:3" x14ac:dyDescent="0.25">
      <c r="A194" s="1" t="s">
        <v>232</v>
      </c>
      <c r="B194" s="1" t="s">
        <v>242</v>
      </c>
      <c r="C194" s="1" t="s">
        <v>217</v>
      </c>
    </row>
    <row r="195" spans="1:3" x14ac:dyDescent="0.25">
      <c r="A195" s="1" t="s">
        <v>243</v>
      </c>
      <c r="B195" s="1" t="s">
        <v>244</v>
      </c>
      <c r="C195" s="1" t="s">
        <v>217</v>
      </c>
    </row>
    <row r="196" spans="1:3" x14ac:dyDescent="0.25">
      <c r="A196" s="1" t="s">
        <v>225</v>
      </c>
      <c r="B196" s="1" t="s">
        <v>245</v>
      </c>
      <c r="C196" s="1" t="s">
        <v>217</v>
      </c>
    </row>
    <row r="197" spans="1:3" x14ac:dyDescent="0.25">
      <c r="A197" s="1" t="s">
        <v>223</v>
      </c>
      <c r="B197" s="1" t="s">
        <v>246</v>
      </c>
      <c r="C197" s="1" t="s">
        <v>217</v>
      </c>
    </row>
    <row r="198" spans="1:3" x14ac:dyDescent="0.25">
      <c r="A198" s="1" t="s">
        <v>223</v>
      </c>
      <c r="B198" s="1" t="s">
        <v>247</v>
      </c>
      <c r="C198" s="1" t="s">
        <v>217</v>
      </c>
    </row>
    <row r="199" spans="1:3" x14ac:dyDescent="0.25">
      <c r="A199" s="1" t="s">
        <v>219</v>
      </c>
      <c r="B199" s="1" t="s">
        <v>248</v>
      </c>
      <c r="C199" s="1" t="s">
        <v>217</v>
      </c>
    </row>
    <row r="200" spans="1:3" x14ac:dyDescent="0.25">
      <c r="A200" s="1" t="s">
        <v>243</v>
      </c>
      <c r="B200" s="1" t="s">
        <v>249</v>
      </c>
      <c r="C200" s="1" t="s">
        <v>217</v>
      </c>
    </row>
    <row r="201" spans="1:3" x14ac:dyDescent="0.25">
      <c r="A201" s="1" t="s">
        <v>225</v>
      </c>
      <c r="B201" s="1" t="s">
        <v>250</v>
      </c>
      <c r="C201" s="1" t="s">
        <v>217</v>
      </c>
    </row>
    <row r="202" spans="1:3" x14ac:dyDescent="0.25">
      <c r="A202" s="1" t="s">
        <v>239</v>
      </c>
      <c r="B202" s="1" t="s">
        <v>251</v>
      </c>
      <c r="C202" s="1" t="s">
        <v>217</v>
      </c>
    </row>
    <row r="203" spans="1:3" x14ac:dyDescent="0.25">
      <c r="A203" s="1" t="s">
        <v>236</v>
      </c>
      <c r="B203" s="1" t="s">
        <v>252</v>
      </c>
      <c r="C203" s="1" t="s">
        <v>217</v>
      </c>
    </row>
    <row r="204" spans="1:3" x14ac:dyDescent="0.25">
      <c r="A204" s="1" t="s">
        <v>227</v>
      </c>
      <c r="B204" s="1" t="s">
        <v>253</v>
      </c>
      <c r="C204" s="1" t="s">
        <v>217</v>
      </c>
    </row>
    <row r="205" spans="1:3" x14ac:dyDescent="0.25">
      <c r="A205" s="1" t="s">
        <v>229</v>
      </c>
      <c r="B205" s="1" t="s">
        <v>254</v>
      </c>
      <c r="C205" s="1" t="s">
        <v>217</v>
      </c>
    </row>
    <row r="206" spans="1:3" x14ac:dyDescent="0.25">
      <c r="A206" s="1" t="s">
        <v>243</v>
      </c>
      <c r="B206" s="1" t="s">
        <v>255</v>
      </c>
      <c r="C206" s="1" t="s">
        <v>217</v>
      </c>
    </row>
    <row r="207" spans="1:3" x14ac:dyDescent="0.25">
      <c r="A207" s="1" t="s">
        <v>236</v>
      </c>
      <c r="B207" s="1" t="s">
        <v>256</v>
      </c>
      <c r="C207" s="1" t="s">
        <v>217</v>
      </c>
    </row>
    <row r="208" spans="1:3" x14ac:dyDescent="0.25">
      <c r="A208" s="1" t="s">
        <v>243</v>
      </c>
      <c r="B208" s="1" t="s">
        <v>257</v>
      </c>
      <c r="C208" s="1" t="s">
        <v>217</v>
      </c>
    </row>
    <row r="209" spans="1:3" x14ac:dyDescent="0.25">
      <c r="A209" s="1" t="s">
        <v>243</v>
      </c>
      <c r="B209" s="1" t="s">
        <v>258</v>
      </c>
      <c r="C209" s="1" t="s">
        <v>217</v>
      </c>
    </row>
    <row r="210" spans="1:3" x14ac:dyDescent="0.25">
      <c r="A210" s="1" t="s">
        <v>223</v>
      </c>
      <c r="B210" s="1" t="s">
        <v>259</v>
      </c>
      <c r="C210" s="1" t="s">
        <v>217</v>
      </c>
    </row>
    <row r="211" spans="1:3" x14ac:dyDescent="0.25">
      <c r="A211" s="1" t="s">
        <v>239</v>
      </c>
      <c r="B211" s="1" t="s">
        <v>260</v>
      </c>
      <c r="C211" s="1" t="s">
        <v>217</v>
      </c>
    </row>
    <row r="212" spans="1:3" x14ac:dyDescent="0.25">
      <c r="A212" s="1" t="s">
        <v>239</v>
      </c>
      <c r="B212" s="1" t="s">
        <v>261</v>
      </c>
      <c r="C212" s="1" t="s">
        <v>217</v>
      </c>
    </row>
    <row r="213" spans="1:3" x14ac:dyDescent="0.25">
      <c r="A213" s="1" t="s">
        <v>227</v>
      </c>
      <c r="B213" s="1" t="s">
        <v>262</v>
      </c>
      <c r="C213" s="1" t="s">
        <v>217</v>
      </c>
    </row>
    <row r="214" spans="1:3" x14ac:dyDescent="0.25">
      <c r="A214" s="1" t="s">
        <v>229</v>
      </c>
      <c r="B214" s="1" t="s">
        <v>263</v>
      </c>
      <c r="C214" s="1" t="s">
        <v>217</v>
      </c>
    </row>
    <row r="215" spans="1:3" x14ac:dyDescent="0.25">
      <c r="A215" s="1"/>
      <c r="B215" s="1" t="s">
        <v>265</v>
      </c>
      <c r="C215" s="1" t="s">
        <v>264</v>
      </c>
    </row>
    <row r="216" spans="1:3" x14ac:dyDescent="0.25">
      <c r="A216" s="1" t="s">
        <v>266</v>
      </c>
      <c r="B216" s="1" t="s">
        <v>267</v>
      </c>
      <c r="C216" s="1" t="s">
        <v>264</v>
      </c>
    </row>
    <row r="217" spans="1:3" x14ac:dyDescent="0.25">
      <c r="A217" s="1" t="s">
        <v>266</v>
      </c>
      <c r="B217" s="1" t="s">
        <v>268</v>
      </c>
      <c r="C217" s="1" t="s">
        <v>264</v>
      </c>
    </row>
    <row r="218" spans="1:3" x14ac:dyDescent="0.25">
      <c r="A218" s="1" t="s">
        <v>266</v>
      </c>
      <c r="B218" s="1" t="s">
        <v>269</v>
      </c>
      <c r="C218" s="1" t="s">
        <v>264</v>
      </c>
    </row>
    <row r="219" spans="1:3" x14ac:dyDescent="0.25">
      <c r="A219" s="1" t="s">
        <v>266</v>
      </c>
      <c r="B219" s="1" t="s">
        <v>270</v>
      </c>
      <c r="C219" s="1" t="s">
        <v>264</v>
      </c>
    </row>
    <row r="220" spans="1:3" x14ac:dyDescent="0.25">
      <c r="A220" s="1" t="s">
        <v>266</v>
      </c>
      <c r="B220" s="1" t="s">
        <v>271</v>
      </c>
      <c r="C220" s="1" t="s">
        <v>264</v>
      </c>
    </row>
    <row r="221" spans="1:3" x14ac:dyDescent="0.25">
      <c r="A221" s="1"/>
      <c r="B221" s="1" t="s">
        <v>273</v>
      </c>
      <c r="C221" s="1" t="s">
        <v>272</v>
      </c>
    </row>
    <row r="222" spans="1:3" x14ac:dyDescent="0.25">
      <c r="A222" s="1" t="s">
        <v>274</v>
      </c>
      <c r="B222" s="1" t="s">
        <v>275</v>
      </c>
      <c r="C222" s="1" t="s">
        <v>272</v>
      </c>
    </row>
    <row r="223" spans="1:3" x14ac:dyDescent="0.25">
      <c r="A223" s="1" t="s">
        <v>276</v>
      </c>
      <c r="B223" s="1" t="s">
        <v>277</v>
      </c>
      <c r="C223" s="1" t="s">
        <v>272</v>
      </c>
    </row>
    <row r="224" spans="1:3" x14ac:dyDescent="0.25">
      <c r="A224" s="1" t="s">
        <v>278</v>
      </c>
      <c r="B224" s="1" t="s">
        <v>279</v>
      </c>
      <c r="C224" s="1" t="s">
        <v>272</v>
      </c>
    </row>
    <row r="225" spans="1:3" x14ac:dyDescent="0.25">
      <c r="A225" s="1" t="s">
        <v>280</v>
      </c>
      <c r="B225" s="1" t="s">
        <v>281</v>
      </c>
      <c r="C225" s="1" t="s">
        <v>272</v>
      </c>
    </row>
    <row r="226" spans="1:3" x14ac:dyDescent="0.25">
      <c r="A226" s="1" t="s">
        <v>276</v>
      </c>
      <c r="B226" s="1" t="s">
        <v>282</v>
      </c>
      <c r="C226" s="1" t="s">
        <v>272</v>
      </c>
    </row>
    <row r="227" spans="1:3" x14ac:dyDescent="0.25">
      <c r="A227" s="1" t="s">
        <v>283</v>
      </c>
      <c r="B227" s="1" t="s">
        <v>284</v>
      </c>
      <c r="C227" s="1" t="s">
        <v>272</v>
      </c>
    </row>
    <row r="228" spans="1:3" x14ac:dyDescent="0.25">
      <c r="A228" s="1" t="s">
        <v>285</v>
      </c>
      <c r="B228" s="1" t="s">
        <v>286</v>
      </c>
      <c r="C228" s="1" t="s">
        <v>272</v>
      </c>
    </row>
    <row r="229" spans="1:3" x14ac:dyDescent="0.25">
      <c r="A229" s="1" t="s">
        <v>287</v>
      </c>
      <c r="B229" s="1" t="s">
        <v>288</v>
      </c>
      <c r="C229" s="1" t="s">
        <v>272</v>
      </c>
    </row>
    <row r="230" spans="1:3" x14ac:dyDescent="0.25">
      <c r="A230" s="1" t="s">
        <v>278</v>
      </c>
      <c r="B230" s="1" t="s">
        <v>289</v>
      </c>
      <c r="C230" s="1" t="s">
        <v>272</v>
      </c>
    </row>
    <row r="231" spans="1:3" x14ac:dyDescent="0.25">
      <c r="A231" s="1" t="s">
        <v>283</v>
      </c>
      <c r="B231" s="1" t="s">
        <v>290</v>
      </c>
      <c r="C231" s="1" t="s">
        <v>272</v>
      </c>
    </row>
    <row r="232" spans="1:3" x14ac:dyDescent="0.25">
      <c r="A232" s="1" t="s">
        <v>285</v>
      </c>
      <c r="B232" s="1" t="s">
        <v>291</v>
      </c>
      <c r="C232" s="1" t="s">
        <v>272</v>
      </c>
    </row>
    <row r="233" spans="1:3" x14ac:dyDescent="0.25">
      <c r="A233" s="1" t="s">
        <v>287</v>
      </c>
      <c r="B233" s="1" t="s">
        <v>292</v>
      </c>
      <c r="C233" s="1" t="s">
        <v>272</v>
      </c>
    </row>
    <row r="234" spans="1:3" x14ac:dyDescent="0.25">
      <c r="A234" s="1" t="s">
        <v>293</v>
      </c>
      <c r="B234" s="1" t="s">
        <v>294</v>
      </c>
      <c r="C234" s="1" t="s">
        <v>272</v>
      </c>
    </row>
    <row r="235" spans="1:3" x14ac:dyDescent="0.25">
      <c r="A235" s="1" t="s">
        <v>295</v>
      </c>
      <c r="B235" s="1" t="s">
        <v>296</v>
      </c>
      <c r="C235" s="1" t="s">
        <v>272</v>
      </c>
    </row>
    <row r="236" spans="1:3" x14ac:dyDescent="0.25">
      <c r="A236" s="1" t="s">
        <v>287</v>
      </c>
      <c r="B236" s="1" t="s">
        <v>297</v>
      </c>
      <c r="C236" s="1" t="s">
        <v>272</v>
      </c>
    </row>
    <row r="237" spans="1:3" x14ac:dyDescent="0.25">
      <c r="A237" s="1" t="s">
        <v>287</v>
      </c>
      <c r="B237" s="1" t="s">
        <v>298</v>
      </c>
      <c r="C237" s="1" t="s">
        <v>272</v>
      </c>
    </row>
    <row r="238" spans="1:3" x14ac:dyDescent="0.25">
      <c r="A238" s="1" t="s">
        <v>293</v>
      </c>
      <c r="B238" s="1" t="s">
        <v>299</v>
      </c>
      <c r="C238" s="1" t="s">
        <v>272</v>
      </c>
    </row>
    <row r="239" spans="1:3" x14ac:dyDescent="0.25">
      <c r="A239" s="1" t="s">
        <v>293</v>
      </c>
      <c r="B239" s="1" t="s">
        <v>300</v>
      </c>
      <c r="C239" s="1" t="s">
        <v>272</v>
      </c>
    </row>
    <row r="240" spans="1:3" x14ac:dyDescent="0.25">
      <c r="A240" s="1" t="s">
        <v>274</v>
      </c>
      <c r="B240" s="1" t="s">
        <v>301</v>
      </c>
      <c r="C240" s="1" t="s">
        <v>272</v>
      </c>
    </row>
    <row r="241" spans="1:3" x14ac:dyDescent="0.25">
      <c r="A241" s="1" t="s">
        <v>302</v>
      </c>
      <c r="B241" s="1" t="s">
        <v>303</v>
      </c>
      <c r="C241" s="1" t="s">
        <v>272</v>
      </c>
    </row>
    <row r="242" spans="1:3" x14ac:dyDescent="0.25">
      <c r="A242" s="1" t="s">
        <v>293</v>
      </c>
      <c r="B242" s="1" t="s">
        <v>304</v>
      </c>
      <c r="C242" s="1" t="s">
        <v>272</v>
      </c>
    </row>
    <row r="243" spans="1:3" x14ac:dyDescent="0.25">
      <c r="A243" s="1" t="s">
        <v>302</v>
      </c>
      <c r="B243" s="1" t="s">
        <v>305</v>
      </c>
      <c r="C243" s="1" t="s">
        <v>272</v>
      </c>
    </row>
    <row r="244" spans="1:3" x14ac:dyDescent="0.25">
      <c r="A244" s="1" t="s">
        <v>274</v>
      </c>
      <c r="B244" s="1" t="s">
        <v>306</v>
      </c>
      <c r="C244" s="1" t="s">
        <v>272</v>
      </c>
    </row>
    <row r="245" spans="1:3" x14ac:dyDescent="0.25">
      <c r="A245" s="1" t="s">
        <v>307</v>
      </c>
      <c r="B245" s="1" t="s">
        <v>308</v>
      </c>
      <c r="C245" s="1" t="s">
        <v>272</v>
      </c>
    </row>
    <row r="246" spans="1:3" x14ac:dyDescent="0.25">
      <c r="A246" s="1" t="s">
        <v>276</v>
      </c>
      <c r="B246" s="1" t="s">
        <v>309</v>
      </c>
      <c r="C246" s="1" t="s">
        <v>272</v>
      </c>
    </row>
    <row r="247" spans="1:3" x14ac:dyDescent="0.25">
      <c r="A247" s="1" t="s">
        <v>274</v>
      </c>
      <c r="B247" s="1" t="s">
        <v>310</v>
      </c>
      <c r="C247" s="1" t="s">
        <v>272</v>
      </c>
    </row>
    <row r="248" spans="1:3" x14ac:dyDescent="0.25">
      <c r="A248" s="1" t="s">
        <v>293</v>
      </c>
      <c r="B248" s="1" t="s">
        <v>311</v>
      </c>
      <c r="C248" s="1" t="s">
        <v>272</v>
      </c>
    </row>
    <row r="249" spans="1:3" x14ac:dyDescent="0.25">
      <c r="A249" s="1" t="s">
        <v>280</v>
      </c>
      <c r="B249" s="1" t="s">
        <v>312</v>
      </c>
      <c r="C249" s="1" t="s">
        <v>272</v>
      </c>
    </row>
    <row r="250" spans="1:3" x14ac:dyDescent="0.25">
      <c r="A250" s="1" t="s">
        <v>278</v>
      </c>
      <c r="B250" s="1" t="s">
        <v>313</v>
      </c>
      <c r="C250" s="1" t="s">
        <v>272</v>
      </c>
    </row>
    <row r="251" spans="1:3" x14ac:dyDescent="0.25">
      <c r="A251" s="1" t="s">
        <v>278</v>
      </c>
      <c r="B251" s="1" t="s">
        <v>314</v>
      </c>
      <c r="C251" s="1" t="s">
        <v>272</v>
      </c>
    </row>
    <row r="252" spans="1:3" x14ac:dyDescent="0.25">
      <c r="A252" s="1" t="s">
        <v>278</v>
      </c>
      <c r="B252" s="1" t="s">
        <v>315</v>
      </c>
      <c r="C252" s="1" t="s">
        <v>272</v>
      </c>
    </row>
    <row r="253" spans="1:3" x14ac:dyDescent="0.25">
      <c r="A253" s="1" t="s">
        <v>287</v>
      </c>
      <c r="B253" s="1" t="s">
        <v>316</v>
      </c>
      <c r="C253" s="1" t="s">
        <v>272</v>
      </c>
    </row>
    <row r="254" spans="1:3" x14ac:dyDescent="0.25">
      <c r="A254" s="1" t="s">
        <v>295</v>
      </c>
      <c r="B254" s="1" t="s">
        <v>317</v>
      </c>
      <c r="C254" s="1" t="s">
        <v>272</v>
      </c>
    </row>
    <row r="255" spans="1:3" x14ac:dyDescent="0.25">
      <c r="A255" s="1" t="s">
        <v>287</v>
      </c>
      <c r="B255" s="1" t="s">
        <v>318</v>
      </c>
      <c r="C255" s="1" t="s">
        <v>272</v>
      </c>
    </row>
    <row r="256" spans="1:3" x14ac:dyDescent="0.25">
      <c r="A256" s="1" t="s">
        <v>302</v>
      </c>
      <c r="B256" s="1" t="s">
        <v>319</v>
      </c>
      <c r="C256" s="1" t="s">
        <v>272</v>
      </c>
    </row>
    <row r="257" spans="1:3" x14ac:dyDescent="0.25">
      <c r="A257" s="1" t="s">
        <v>302</v>
      </c>
      <c r="B257" s="1" t="s">
        <v>320</v>
      </c>
      <c r="C257" s="1" t="s">
        <v>272</v>
      </c>
    </row>
    <row r="258" spans="1:3" x14ac:dyDescent="0.25">
      <c r="A258" s="1" t="s">
        <v>307</v>
      </c>
      <c r="B258" s="1" t="s">
        <v>321</v>
      </c>
      <c r="C258" s="1" t="s">
        <v>272</v>
      </c>
    </row>
    <row r="259" spans="1:3" x14ac:dyDescent="0.25">
      <c r="A259" s="1" t="s">
        <v>295</v>
      </c>
      <c r="B259" s="1" t="s">
        <v>322</v>
      </c>
      <c r="C259" s="1" t="s">
        <v>272</v>
      </c>
    </row>
    <row r="260" spans="1:3" x14ac:dyDescent="0.25">
      <c r="A260" s="1"/>
      <c r="B260" s="1" t="s">
        <v>324</v>
      </c>
      <c r="C260" s="1" t="s">
        <v>323</v>
      </c>
    </row>
    <row r="261" spans="1:3" x14ac:dyDescent="0.25">
      <c r="A261" s="1" t="s">
        <v>325</v>
      </c>
      <c r="B261" s="1" t="s">
        <v>326</v>
      </c>
      <c r="C261" s="1" t="s">
        <v>323</v>
      </c>
    </row>
    <row r="262" spans="1:3" x14ac:dyDescent="0.25">
      <c r="A262" s="1" t="s">
        <v>325</v>
      </c>
      <c r="B262" s="1" t="s">
        <v>327</v>
      </c>
      <c r="C262" s="1" t="s">
        <v>323</v>
      </c>
    </row>
    <row r="263" spans="1:3" x14ac:dyDescent="0.25">
      <c r="A263" s="1" t="s">
        <v>328</v>
      </c>
      <c r="B263" s="1" t="s">
        <v>329</v>
      </c>
      <c r="C263" s="1" t="s">
        <v>323</v>
      </c>
    </row>
    <row r="264" spans="1:3" x14ac:dyDescent="0.25">
      <c r="A264" s="1" t="s">
        <v>325</v>
      </c>
      <c r="B264" s="1" t="s">
        <v>330</v>
      </c>
      <c r="C264" s="1" t="s">
        <v>323</v>
      </c>
    </row>
    <row r="265" spans="1:3" x14ac:dyDescent="0.25">
      <c r="A265" s="1" t="s">
        <v>325</v>
      </c>
      <c r="B265" s="1" t="s">
        <v>331</v>
      </c>
      <c r="C265" s="1" t="s">
        <v>323</v>
      </c>
    </row>
    <row r="266" spans="1:3" x14ac:dyDescent="0.25">
      <c r="A266" s="1" t="s">
        <v>325</v>
      </c>
      <c r="B266" s="1" t="s">
        <v>332</v>
      </c>
      <c r="C266" s="1" t="s">
        <v>323</v>
      </c>
    </row>
    <row r="267" spans="1:3" x14ac:dyDescent="0.25">
      <c r="A267" s="1" t="s">
        <v>328</v>
      </c>
      <c r="B267" s="1" t="s">
        <v>333</v>
      </c>
      <c r="C267" s="1" t="s">
        <v>323</v>
      </c>
    </row>
    <row r="268" spans="1:3" x14ac:dyDescent="0.25">
      <c r="A268" s="1" t="s">
        <v>328</v>
      </c>
      <c r="B268" s="1" t="s">
        <v>334</v>
      </c>
      <c r="C268" s="1" t="s">
        <v>323</v>
      </c>
    </row>
    <row r="269" spans="1:3" x14ac:dyDescent="0.25">
      <c r="A269" s="1" t="s">
        <v>325</v>
      </c>
      <c r="B269" s="1" t="s">
        <v>335</v>
      </c>
      <c r="C269" s="1" t="s">
        <v>323</v>
      </c>
    </row>
    <row r="270" spans="1:3" x14ac:dyDescent="0.25">
      <c r="A270" s="1" t="s">
        <v>325</v>
      </c>
      <c r="B270" s="1" t="s">
        <v>336</v>
      </c>
      <c r="C270" s="1" t="s">
        <v>323</v>
      </c>
    </row>
    <row r="271" spans="1:3" x14ac:dyDescent="0.25">
      <c r="A271" s="1" t="s">
        <v>328</v>
      </c>
      <c r="B271" s="1" t="s">
        <v>337</v>
      </c>
      <c r="C271" s="1" t="s">
        <v>323</v>
      </c>
    </row>
    <row r="272" spans="1:3" x14ac:dyDescent="0.25">
      <c r="A272" s="1" t="s">
        <v>328</v>
      </c>
      <c r="B272" s="1" t="s">
        <v>338</v>
      </c>
      <c r="C272" s="1" t="s">
        <v>323</v>
      </c>
    </row>
    <row r="273" spans="1:3" x14ac:dyDescent="0.25">
      <c r="A273" s="1" t="s">
        <v>325</v>
      </c>
      <c r="B273" s="1" t="s">
        <v>339</v>
      </c>
      <c r="C273" s="1" t="s">
        <v>323</v>
      </c>
    </row>
    <row r="274" spans="1:3" x14ac:dyDescent="0.25">
      <c r="A274" s="1" t="s">
        <v>325</v>
      </c>
      <c r="B274" s="1" t="s">
        <v>340</v>
      </c>
      <c r="C274" s="1" t="s">
        <v>323</v>
      </c>
    </row>
    <row r="275" spans="1:3" x14ac:dyDescent="0.25">
      <c r="A275" s="1"/>
      <c r="B275" s="1" t="s">
        <v>342</v>
      </c>
      <c r="C275" s="1" t="s">
        <v>341</v>
      </c>
    </row>
    <row r="276" spans="1:3" x14ac:dyDescent="0.25">
      <c r="A276" s="1" t="s">
        <v>343</v>
      </c>
      <c r="B276" s="1" t="s">
        <v>344</v>
      </c>
      <c r="C276" s="1" t="s">
        <v>341</v>
      </c>
    </row>
    <row r="277" spans="1:3" x14ac:dyDescent="0.25">
      <c r="A277" s="1" t="s">
        <v>343</v>
      </c>
      <c r="B277" s="1" t="s">
        <v>345</v>
      </c>
      <c r="C277" s="1" t="s">
        <v>341</v>
      </c>
    </row>
    <row r="278" spans="1:3" x14ac:dyDescent="0.25">
      <c r="A278" s="1" t="s">
        <v>343</v>
      </c>
      <c r="B278" s="1" t="s">
        <v>346</v>
      </c>
      <c r="C278" s="1" t="s">
        <v>341</v>
      </c>
    </row>
    <row r="279" spans="1:3" x14ac:dyDescent="0.25">
      <c r="A279" s="1" t="s">
        <v>343</v>
      </c>
      <c r="B279" s="1" t="s">
        <v>347</v>
      </c>
      <c r="C279" s="1" t="s">
        <v>341</v>
      </c>
    </row>
    <row r="280" spans="1:3" x14ac:dyDescent="0.25">
      <c r="A280" s="1" t="s">
        <v>343</v>
      </c>
      <c r="B280" s="1" t="s">
        <v>348</v>
      </c>
      <c r="C280" s="1" t="s">
        <v>341</v>
      </c>
    </row>
    <row r="281" spans="1:3" x14ac:dyDescent="0.25">
      <c r="A281" s="1" t="s">
        <v>343</v>
      </c>
      <c r="B281" s="1" t="s">
        <v>349</v>
      </c>
      <c r="C281" s="1" t="s">
        <v>341</v>
      </c>
    </row>
    <row r="282" spans="1:3" x14ac:dyDescent="0.25">
      <c r="A282" s="1" t="s">
        <v>343</v>
      </c>
      <c r="B282" s="1" t="s">
        <v>350</v>
      </c>
      <c r="C282" s="1" t="s">
        <v>341</v>
      </c>
    </row>
    <row r="283" spans="1:3" x14ac:dyDescent="0.25">
      <c r="A283" s="1" t="s">
        <v>343</v>
      </c>
      <c r="B283" s="1" t="s">
        <v>351</v>
      </c>
      <c r="C283" s="1" t="s">
        <v>341</v>
      </c>
    </row>
    <row r="284" spans="1:3" x14ac:dyDescent="0.25">
      <c r="A284" s="1" t="s">
        <v>343</v>
      </c>
      <c r="B284" s="1" t="s">
        <v>352</v>
      </c>
      <c r="C284" s="1" t="s">
        <v>341</v>
      </c>
    </row>
    <row r="285" spans="1:3" x14ac:dyDescent="0.25">
      <c r="A285" s="1" t="s">
        <v>343</v>
      </c>
      <c r="B285" s="1" t="s">
        <v>353</v>
      </c>
      <c r="C285" s="1" t="s">
        <v>341</v>
      </c>
    </row>
    <row r="286" spans="1:3" x14ac:dyDescent="0.25">
      <c r="A286" s="1" t="s">
        <v>343</v>
      </c>
      <c r="B286" s="1" t="s">
        <v>354</v>
      </c>
      <c r="C286" s="1" t="s">
        <v>341</v>
      </c>
    </row>
    <row r="287" spans="1:3" x14ac:dyDescent="0.25">
      <c r="A287" s="1" t="s">
        <v>343</v>
      </c>
      <c r="B287" s="1" t="s">
        <v>355</v>
      </c>
      <c r="C287" s="1" t="s">
        <v>341</v>
      </c>
    </row>
    <row r="288" spans="1:3" x14ac:dyDescent="0.25">
      <c r="A288" s="1" t="s">
        <v>343</v>
      </c>
      <c r="B288" s="1" t="s">
        <v>356</v>
      </c>
      <c r="C288" s="1" t="s">
        <v>341</v>
      </c>
    </row>
    <row r="289" spans="1:3" x14ac:dyDescent="0.25">
      <c r="A289" s="1" t="s">
        <v>343</v>
      </c>
      <c r="B289" s="1" t="s">
        <v>357</v>
      </c>
      <c r="C289" s="1" t="s">
        <v>341</v>
      </c>
    </row>
    <row r="290" spans="1:3" x14ac:dyDescent="0.25">
      <c r="A290" s="1"/>
      <c r="B290" s="1" t="s">
        <v>359</v>
      </c>
      <c r="C290" s="1" t="s">
        <v>358</v>
      </c>
    </row>
    <row r="291" spans="1:3" x14ac:dyDescent="0.25">
      <c r="A291" s="1" t="s">
        <v>360</v>
      </c>
      <c r="B291" s="1" t="s">
        <v>361</v>
      </c>
      <c r="C291" s="1" t="s">
        <v>358</v>
      </c>
    </row>
    <row r="292" spans="1:3" x14ac:dyDescent="0.25">
      <c r="A292" s="1" t="s">
        <v>360</v>
      </c>
      <c r="B292" s="1" t="s">
        <v>362</v>
      </c>
      <c r="C292" s="1" t="s">
        <v>358</v>
      </c>
    </row>
    <row r="293" spans="1:3" x14ac:dyDescent="0.25">
      <c r="A293" s="1" t="s">
        <v>360</v>
      </c>
      <c r="B293" s="1" t="s">
        <v>363</v>
      </c>
      <c r="C293" s="1" t="s">
        <v>358</v>
      </c>
    </row>
    <row r="294" spans="1:3" x14ac:dyDescent="0.25">
      <c r="A294" s="1" t="s">
        <v>360</v>
      </c>
      <c r="B294" s="1" t="s">
        <v>364</v>
      </c>
      <c r="C294" s="1" t="s">
        <v>358</v>
      </c>
    </row>
    <row r="295" spans="1:3" x14ac:dyDescent="0.25">
      <c r="A295" s="1" t="s">
        <v>360</v>
      </c>
      <c r="B295" s="1" t="s">
        <v>365</v>
      </c>
      <c r="C295" s="1" t="s">
        <v>358</v>
      </c>
    </row>
    <row r="296" spans="1:3" x14ac:dyDescent="0.25">
      <c r="A296" s="1" t="s">
        <v>366</v>
      </c>
      <c r="B296" s="1" t="s">
        <v>367</v>
      </c>
      <c r="C296" s="1" t="s">
        <v>358</v>
      </c>
    </row>
    <row r="297" spans="1:3" x14ac:dyDescent="0.25">
      <c r="A297" s="1" t="s">
        <v>360</v>
      </c>
      <c r="B297" s="1" t="s">
        <v>368</v>
      </c>
      <c r="C297" s="1" t="s">
        <v>358</v>
      </c>
    </row>
    <row r="298" spans="1:3" x14ac:dyDescent="0.25">
      <c r="A298" s="1" t="s">
        <v>366</v>
      </c>
      <c r="B298" s="1" t="s">
        <v>369</v>
      </c>
      <c r="C298" s="1" t="s">
        <v>358</v>
      </c>
    </row>
    <row r="299" spans="1:3" x14ac:dyDescent="0.25">
      <c r="A299" s="1" t="s">
        <v>360</v>
      </c>
      <c r="B299" s="1" t="s">
        <v>370</v>
      </c>
      <c r="C299" s="1" t="s">
        <v>358</v>
      </c>
    </row>
    <row r="300" spans="1:3" x14ac:dyDescent="0.25">
      <c r="A300" s="1" t="s">
        <v>366</v>
      </c>
      <c r="B300" s="1" t="s">
        <v>371</v>
      </c>
      <c r="C300" s="1" t="s">
        <v>358</v>
      </c>
    </row>
    <row r="301" spans="1:3" x14ac:dyDescent="0.25">
      <c r="A301" s="1" t="s">
        <v>366</v>
      </c>
      <c r="B301" s="1" t="s">
        <v>372</v>
      </c>
      <c r="C301" s="1" t="s">
        <v>358</v>
      </c>
    </row>
    <row r="302" spans="1:3" x14ac:dyDescent="0.25">
      <c r="A302" s="1" t="s">
        <v>360</v>
      </c>
      <c r="B302" s="1" t="s">
        <v>373</v>
      </c>
      <c r="C302" s="1" t="s">
        <v>358</v>
      </c>
    </row>
    <row r="303" spans="1:3" x14ac:dyDescent="0.25">
      <c r="A303" s="1" t="s">
        <v>366</v>
      </c>
      <c r="B303" s="1" t="s">
        <v>374</v>
      </c>
      <c r="C303" s="1" t="s">
        <v>358</v>
      </c>
    </row>
    <row r="304" spans="1:3" x14ac:dyDescent="0.25">
      <c r="A304" s="1"/>
      <c r="B304" s="1" t="s">
        <v>376</v>
      </c>
      <c r="C304" s="1" t="s">
        <v>375</v>
      </c>
    </row>
    <row r="305" spans="1:3" x14ac:dyDescent="0.25">
      <c r="A305" s="1" t="s">
        <v>377</v>
      </c>
      <c r="B305" s="1" t="s">
        <v>378</v>
      </c>
      <c r="C305" s="1" t="s">
        <v>375</v>
      </c>
    </row>
    <row r="306" spans="1:3" x14ac:dyDescent="0.25">
      <c r="A306" s="1" t="s">
        <v>377</v>
      </c>
      <c r="B306" s="1" t="s">
        <v>379</v>
      </c>
      <c r="C306" s="1" t="s">
        <v>375</v>
      </c>
    </row>
    <row r="307" spans="1:3" x14ac:dyDescent="0.25">
      <c r="A307" s="1" t="s">
        <v>377</v>
      </c>
      <c r="B307" s="1" t="s">
        <v>380</v>
      </c>
      <c r="C307" s="1" t="s">
        <v>375</v>
      </c>
    </row>
    <row r="308" spans="1:3" x14ac:dyDescent="0.25">
      <c r="A308" s="1" t="s">
        <v>377</v>
      </c>
      <c r="B308" s="1" t="s">
        <v>381</v>
      </c>
      <c r="C308" s="1" t="s">
        <v>375</v>
      </c>
    </row>
    <row r="309" spans="1:3" x14ac:dyDescent="0.25">
      <c r="A309" s="1" t="s">
        <v>377</v>
      </c>
      <c r="B309" s="1" t="s">
        <v>382</v>
      </c>
      <c r="C309" s="1" t="s">
        <v>375</v>
      </c>
    </row>
    <row r="310" spans="1:3" x14ac:dyDescent="0.25">
      <c r="A310" s="1" t="s">
        <v>377</v>
      </c>
      <c r="B310" s="1" t="s">
        <v>383</v>
      </c>
      <c r="C310" s="1" t="s">
        <v>375</v>
      </c>
    </row>
    <row r="311" spans="1:3" x14ac:dyDescent="0.25">
      <c r="A311" s="1" t="s">
        <v>377</v>
      </c>
      <c r="B311" s="1" t="s">
        <v>384</v>
      </c>
      <c r="C311" s="1" t="s">
        <v>375</v>
      </c>
    </row>
    <row r="312" spans="1:3" x14ac:dyDescent="0.25">
      <c r="A312" s="1" t="s">
        <v>377</v>
      </c>
      <c r="B312" s="1" t="s">
        <v>385</v>
      </c>
      <c r="C312" s="1" t="s">
        <v>375</v>
      </c>
    </row>
    <row r="313" spans="1:3" x14ac:dyDescent="0.25">
      <c r="A313" s="1" t="s">
        <v>377</v>
      </c>
      <c r="B313" s="1" t="s">
        <v>386</v>
      </c>
      <c r="C313" s="1" t="s">
        <v>375</v>
      </c>
    </row>
    <row r="314" spans="1:3" x14ac:dyDescent="0.25">
      <c r="A314" s="1" t="s">
        <v>377</v>
      </c>
      <c r="B314" s="1" t="s">
        <v>387</v>
      </c>
      <c r="C314" s="1" t="s">
        <v>375</v>
      </c>
    </row>
    <row r="315" spans="1:3" x14ac:dyDescent="0.25">
      <c r="A315" s="1"/>
      <c r="B315" s="1" t="s">
        <v>389</v>
      </c>
      <c r="C315" s="1" t="s">
        <v>388</v>
      </c>
    </row>
    <row r="316" spans="1:3" x14ac:dyDescent="0.25">
      <c r="A316" s="1" t="s">
        <v>390</v>
      </c>
      <c r="B316" s="1" t="s">
        <v>391</v>
      </c>
      <c r="C316" s="1" t="s">
        <v>388</v>
      </c>
    </row>
    <row r="317" spans="1:3" x14ac:dyDescent="0.25">
      <c r="A317" s="1" t="s">
        <v>390</v>
      </c>
      <c r="B317" s="1" t="s">
        <v>392</v>
      </c>
      <c r="C317" s="1" t="s">
        <v>388</v>
      </c>
    </row>
    <row r="318" spans="1:3" x14ac:dyDescent="0.25">
      <c r="A318" s="1" t="s">
        <v>390</v>
      </c>
      <c r="B318" s="1" t="s">
        <v>393</v>
      </c>
      <c r="C318" s="1" t="s">
        <v>388</v>
      </c>
    </row>
    <row r="319" spans="1:3" x14ac:dyDescent="0.25">
      <c r="A319" s="1" t="s">
        <v>390</v>
      </c>
      <c r="B319" s="1" t="s">
        <v>394</v>
      </c>
      <c r="C319" s="1" t="s">
        <v>388</v>
      </c>
    </row>
    <row r="320" spans="1:3" x14ac:dyDescent="0.25">
      <c r="A320" s="1" t="s">
        <v>390</v>
      </c>
      <c r="B320" s="1" t="s">
        <v>395</v>
      </c>
      <c r="C320" s="1" t="s">
        <v>388</v>
      </c>
    </row>
    <row r="321" spans="1:3" x14ac:dyDescent="0.25">
      <c r="A321" s="1" t="s">
        <v>390</v>
      </c>
      <c r="B321" s="1" t="s">
        <v>396</v>
      </c>
      <c r="C321" s="1" t="s">
        <v>388</v>
      </c>
    </row>
    <row r="322" spans="1:3" x14ac:dyDescent="0.25">
      <c r="A322" s="1" t="s">
        <v>390</v>
      </c>
      <c r="B322" s="1" t="s">
        <v>397</v>
      </c>
      <c r="C322" s="1" t="s">
        <v>388</v>
      </c>
    </row>
    <row r="323" spans="1:3" x14ac:dyDescent="0.25">
      <c r="A323" s="1" t="s">
        <v>390</v>
      </c>
      <c r="B323" s="1" t="s">
        <v>398</v>
      </c>
      <c r="C323" s="1" t="s">
        <v>388</v>
      </c>
    </row>
    <row r="324" spans="1:3" x14ac:dyDescent="0.25">
      <c r="A324" s="1" t="s">
        <v>390</v>
      </c>
      <c r="B324" s="1" t="s">
        <v>399</v>
      </c>
      <c r="C324" s="1" t="s">
        <v>388</v>
      </c>
    </row>
    <row r="325" spans="1:3" x14ac:dyDescent="0.25">
      <c r="A325" s="1" t="s">
        <v>390</v>
      </c>
      <c r="B325" s="1" t="s">
        <v>400</v>
      </c>
      <c r="C325" s="1" t="s">
        <v>388</v>
      </c>
    </row>
    <row r="326" spans="1:3" x14ac:dyDescent="0.25">
      <c r="A326" s="1" t="s">
        <v>390</v>
      </c>
      <c r="B326" s="1" t="s">
        <v>401</v>
      </c>
      <c r="C326" s="1" t="s">
        <v>388</v>
      </c>
    </row>
    <row r="327" spans="1:3" x14ac:dyDescent="0.25">
      <c r="A327" s="1" t="s">
        <v>390</v>
      </c>
      <c r="B327" s="1" t="s">
        <v>402</v>
      </c>
      <c r="C327" s="1" t="s">
        <v>388</v>
      </c>
    </row>
    <row r="328" spans="1:3" x14ac:dyDescent="0.25">
      <c r="A328" s="1" t="s">
        <v>390</v>
      </c>
      <c r="B328" s="1" t="s">
        <v>403</v>
      </c>
      <c r="C328" s="1" t="s">
        <v>388</v>
      </c>
    </row>
    <row r="329" spans="1:3" x14ac:dyDescent="0.25">
      <c r="A329" s="1" t="s">
        <v>390</v>
      </c>
      <c r="B329" s="1" t="s">
        <v>404</v>
      </c>
      <c r="C329" s="1" t="s">
        <v>388</v>
      </c>
    </row>
    <row r="330" spans="1:3" x14ac:dyDescent="0.25">
      <c r="A330" s="1" t="s">
        <v>390</v>
      </c>
      <c r="B330" s="1" t="s">
        <v>405</v>
      </c>
      <c r="C330" s="1" t="s">
        <v>388</v>
      </c>
    </row>
    <row r="331" spans="1:3" x14ac:dyDescent="0.25">
      <c r="A331" s="1"/>
      <c r="B331" s="1" t="s">
        <v>407</v>
      </c>
      <c r="C331" s="1" t="s">
        <v>406</v>
      </c>
    </row>
    <row r="332" spans="1:3" x14ac:dyDescent="0.25">
      <c r="A332" s="1" t="s">
        <v>408</v>
      </c>
      <c r="B332" s="1" t="s">
        <v>409</v>
      </c>
      <c r="C332" s="1" t="s">
        <v>406</v>
      </c>
    </row>
    <row r="333" spans="1:3" x14ac:dyDescent="0.25">
      <c r="A333" s="1" t="s">
        <v>408</v>
      </c>
      <c r="B333" s="1" t="s">
        <v>410</v>
      </c>
      <c r="C333" s="1" t="s">
        <v>406</v>
      </c>
    </row>
    <row r="334" spans="1:3" x14ac:dyDescent="0.25">
      <c r="A334" s="1" t="s">
        <v>408</v>
      </c>
      <c r="B334" s="1" t="s">
        <v>411</v>
      </c>
      <c r="C334" s="1" t="s">
        <v>406</v>
      </c>
    </row>
    <row r="335" spans="1:3" x14ac:dyDescent="0.25">
      <c r="A335" s="1" t="s">
        <v>408</v>
      </c>
      <c r="B335" s="1" t="s">
        <v>412</v>
      </c>
      <c r="C335" s="1" t="s">
        <v>406</v>
      </c>
    </row>
    <row r="336" spans="1:3" x14ac:dyDescent="0.25">
      <c r="A336" s="1" t="s">
        <v>408</v>
      </c>
      <c r="B336" s="1" t="s">
        <v>413</v>
      </c>
      <c r="C336" s="1" t="s">
        <v>406</v>
      </c>
    </row>
    <row r="337" spans="1:3" x14ac:dyDescent="0.25">
      <c r="A337" s="1" t="s">
        <v>408</v>
      </c>
      <c r="B337" s="1" t="s">
        <v>414</v>
      </c>
      <c r="C337" s="1" t="s">
        <v>406</v>
      </c>
    </row>
    <row r="338" spans="1:3" x14ac:dyDescent="0.25">
      <c r="A338" s="1" t="s">
        <v>408</v>
      </c>
      <c r="B338" s="1" t="s">
        <v>415</v>
      </c>
      <c r="C338" s="1" t="s">
        <v>406</v>
      </c>
    </row>
    <row r="339" spans="1:3" x14ac:dyDescent="0.25">
      <c r="A339" s="1" t="s">
        <v>408</v>
      </c>
      <c r="B339" s="1" t="s">
        <v>416</v>
      </c>
      <c r="C339" s="1" t="s">
        <v>406</v>
      </c>
    </row>
    <row r="340" spans="1:3" x14ac:dyDescent="0.25">
      <c r="A340" s="1" t="s">
        <v>408</v>
      </c>
      <c r="B340" s="1" t="s">
        <v>417</v>
      </c>
      <c r="C340" s="1" t="s">
        <v>406</v>
      </c>
    </row>
    <row r="341" spans="1:3" x14ac:dyDescent="0.25">
      <c r="A341" s="1" t="s">
        <v>408</v>
      </c>
      <c r="B341" s="1" t="s">
        <v>418</v>
      </c>
      <c r="C341" s="1" t="s">
        <v>406</v>
      </c>
    </row>
    <row r="342" spans="1:3" x14ac:dyDescent="0.25">
      <c r="A342" s="1" t="s">
        <v>408</v>
      </c>
      <c r="B342" s="1" t="s">
        <v>419</v>
      </c>
      <c r="C342" s="1" t="s">
        <v>406</v>
      </c>
    </row>
    <row r="343" spans="1:3" x14ac:dyDescent="0.25">
      <c r="A343" s="1" t="s">
        <v>408</v>
      </c>
      <c r="B343" s="1" t="s">
        <v>420</v>
      </c>
      <c r="C343" s="1" t="s">
        <v>406</v>
      </c>
    </row>
    <row r="344" spans="1:3" x14ac:dyDescent="0.25">
      <c r="A344" s="1" t="s">
        <v>408</v>
      </c>
      <c r="B344" s="1" t="s">
        <v>421</v>
      </c>
      <c r="C344" s="1" t="s">
        <v>406</v>
      </c>
    </row>
    <row r="345" spans="1:3" x14ac:dyDescent="0.25">
      <c r="A345" s="1"/>
      <c r="B345" s="1" t="s">
        <v>423</v>
      </c>
      <c r="C345" s="1" t="s">
        <v>422</v>
      </c>
    </row>
    <row r="346" spans="1:3" x14ac:dyDescent="0.25">
      <c r="A346" s="1" t="s">
        <v>424</v>
      </c>
      <c r="B346" s="1" t="s">
        <v>425</v>
      </c>
      <c r="C346" s="1" t="s">
        <v>422</v>
      </c>
    </row>
    <row r="347" spans="1:3" x14ac:dyDescent="0.25">
      <c r="A347" s="1" t="s">
        <v>426</v>
      </c>
      <c r="B347" s="1" t="s">
        <v>427</v>
      </c>
      <c r="C347" s="1" t="s">
        <v>422</v>
      </c>
    </row>
    <row r="348" spans="1:3" x14ac:dyDescent="0.25">
      <c r="A348" s="1" t="s">
        <v>426</v>
      </c>
      <c r="B348" s="1" t="s">
        <v>428</v>
      </c>
      <c r="C348" s="1" t="s">
        <v>422</v>
      </c>
    </row>
    <row r="349" spans="1:3" x14ac:dyDescent="0.25">
      <c r="A349" s="1" t="s">
        <v>426</v>
      </c>
      <c r="B349" s="1" t="s">
        <v>429</v>
      </c>
      <c r="C349" s="1" t="s">
        <v>422</v>
      </c>
    </row>
    <row r="350" spans="1:3" x14ac:dyDescent="0.25">
      <c r="A350" s="1" t="s">
        <v>430</v>
      </c>
      <c r="B350" s="1" t="s">
        <v>431</v>
      </c>
      <c r="C350" s="1" t="s">
        <v>422</v>
      </c>
    </row>
    <row r="351" spans="1:3" x14ac:dyDescent="0.25">
      <c r="A351" s="1" t="s">
        <v>424</v>
      </c>
      <c r="B351" s="1" t="s">
        <v>432</v>
      </c>
      <c r="C351" s="1" t="s">
        <v>422</v>
      </c>
    </row>
    <row r="352" spans="1:3" x14ac:dyDescent="0.25">
      <c r="A352" s="1" t="s">
        <v>424</v>
      </c>
      <c r="B352" s="1" t="s">
        <v>433</v>
      </c>
      <c r="C352" s="1" t="s">
        <v>422</v>
      </c>
    </row>
    <row r="353" spans="1:3" x14ac:dyDescent="0.25">
      <c r="A353" s="1" t="s">
        <v>430</v>
      </c>
      <c r="B353" s="1" t="s">
        <v>434</v>
      </c>
      <c r="C353" s="1" t="s">
        <v>422</v>
      </c>
    </row>
    <row r="354" spans="1:3" x14ac:dyDescent="0.25">
      <c r="A354" s="1" t="s">
        <v>430</v>
      </c>
      <c r="B354" s="1" t="s">
        <v>435</v>
      </c>
      <c r="C354" s="1" t="s">
        <v>422</v>
      </c>
    </row>
    <row r="355" spans="1:3" x14ac:dyDescent="0.25">
      <c r="A355" s="1" t="s">
        <v>426</v>
      </c>
      <c r="B355" s="1" t="s">
        <v>436</v>
      </c>
      <c r="C355" s="1" t="s">
        <v>422</v>
      </c>
    </row>
    <row r="356" spans="1:3" x14ac:dyDescent="0.25">
      <c r="A356" s="1" t="s">
        <v>426</v>
      </c>
      <c r="B356" s="1" t="s">
        <v>437</v>
      </c>
      <c r="C356" s="1" t="s">
        <v>422</v>
      </c>
    </row>
    <row r="357" spans="1:3" x14ac:dyDescent="0.25">
      <c r="A357" s="1" t="s">
        <v>430</v>
      </c>
      <c r="B357" s="1" t="s">
        <v>438</v>
      </c>
      <c r="C357" s="1" t="s">
        <v>422</v>
      </c>
    </row>
    <row r="358" spans="1:3" x14ac:dyDescent="0.25">
      <c r="A358" s="1" t="s">
        <v>430</v>
      </c>
      <c r="B358" s="1" t="s">
        <v>439</v>
      </c>
      <c r="C358" s="1" t="s">
        <v>422</v>
      </c>
    </row>
    <row r="359" spans="1:3" x14ac:dyDescent="0.25">
      <c r="A359" s="1" t="s">
        <v>430</v>
      </c>
      <c r="B359" s="1" t="s">
        <v>440</v>
      </c>
      <c r="C359" s="1" t="s">
        <v>422</v>
      </c>
    </row>
    <row r="360" spans="1:3" x14ac:dyDescent="0.25">
      <c r="A360" s="1" t="s">
        <v>426</v>
      </c>
      <c r="B360" s="1" t="s">
        <v>441</v>
      </c>
      <c r="C360" s="1" t="s">
        <v>422</v>
      </c>
    </row>
    <row r="361" spans="1:3" x14ac:dyDescent="0.25">
      <c r="A361" s="1" t="s">
        <v>424</v>
      </c>
      <c r="B361" s="1" t="s">
        <v>442</v>
      </c>
      <c r="C361" s="1" t="s">
        <v>422</v>
      </c>
    </row>
    <row r="362" spans="1:3" x14ac:dyDescent="0.25">
      <c r="A362" s="1" t="s">
        <v>430</v>
      </c>
      <c r="B362" s="1" t="s">
        <v>443</v>
      </c>
      <c r="C362" s="1" t="s">
        <v>422</v>
      </c>
    </row>
    <row r="363" spans="1:3" x14ac:dyDescent="0.25">
      <c r="A363" s="1" t="s">
        <v>426</v>
      </c>
      <c r="B363" s="1" t="s">
        <v>444</v>
      </c>
      <c r="C363" s="1" t="s">
        <v>422</v>
      </c>
    </row>
    <row r="364" spans="1:3" x14ac:dyDescent="0.25">
      <c r="A364" s="1" t="s">
        <v>424</v>
      </c>
      <c r="B364" s="1" t="s">
        <v>445</v>
      </c>
      <c r="C364" s="1" t="s">
        <v>422</v>
      </c>
    </row>
    <row r="365" spans="1:3" x14ac:dyDescent="0.25">
      <c r="A365" s="1" t="s">
        <v>430</v>
      </c>
      <c r="B365" s="1" t="s">
        <v>446</v>
      </c>
      <c r="C365" s="1" t="s">
        <v>422</v>
      </c>
    </row>
    <row r="366" spans="1:3" x14ac:dyDescent="0.25">
      <c r="A366" s="1" t="s">
        <v>426</v>
      </c>
      <c r="B366" s="1" t="s">
        <v>447</v>
      </c>
      <c r="C366" s="1" t="s">
        <v>422</v>
      </c>
    </row>
    <row r="367" spans="1:3" x14ac:dyDescent="0.25">
      <c r="A367" s="1" t="s">
        <v>426</v>
      </c>
      <c r="B367" s="1" t="s">
        <v>448</v>
      </c>
      <c r="C367" s="1" t="s">
        <v>422</v>
      </c>
    </row>
    <row r="368" spans="1:3" x14ac:dyDescent="0.25">
      <c r="A368" s="1" t="s">
        <v>424</v>
      </c>
      <c r="B368" s="1" t="s">
        <v>449</v>
      </c>
      <c r="C368" s="1" t="s">
        <v>422</v>
      </c>
    </row>
    <row r="369" spans="1:3" x14ac:dyDescent="0.25">
      <c r="A369" s="1" t="s">
        <v>430</v>
      </c>
      <c r="B369" s="1" t="s">
        <v>450</v>
      </c>
      <c r="C369" s="1" t="s">
        <v>422</v>
      </c>
    </row>
    <row r="370" spans="1:3" x14ac:dyDescent="0.25">
      <c r="A370" s="1"/>
      <c r="B370" s="1" t="s">
        <v>452</v>
      </c>
      <c r="C370" s="1" t="s">
        <v>451</v>
      </c>
    </row>
    <row r="371" spans="1:3" x14ac:dyDescent="0.25">
      <c r="A371" s="1" t="s">
        <v>453</v>
      </c>
      <c r="B371" s="1" t="s">
        <v>454</v>
      </c>
      <c r="C371" s="1" t="s">
        <v>451</v>
      </c>
    </row>
    <row r="372" spans="1:3" x14ac:dyDescent="0.25">
      <c r="A372" s="1" t="s">
        <v>453</v>
      </c>
      <c r="B372" s="1" t="s">
        <v>455</v>
      </c>
      <c r="C372" s="1" t="s">
        <v>451</v>
      </c>
    </row>
    <row r="373" spans="1:3" x14ac:dyDescent="0.25">
      <c r="A373" s="1" t="s">
        <v>453</v>
      </c>
      <c r="B373" s="1" t="s">
        <v>456</v>
      </c>
      <c r="C373" s="1" t="s">
        <v>451</v>
      </c>
    </row>
    <row r="374" spans="1:3" x14ac:dyDescent="0.25">
      <c r="A374" s="1" t="s">
        <v>453</v>
      </c>
      <c r="B374" s="1" t="s">
        <v>457</v>
      </c>
      <c r="C374" s="1" t="s">
        <v>451</v>
      </c>
    </row>
    <row r="375" spans="1:3" x14ac:dyDescent="0.25">
      <c r="A375" s="1" t="s">
        <v>453</v>
      </c>
      <c r="B375" s="1" t="s">
        <v>458</v>
      </c>
      <c r="C375" s="1" t="s">
        <v>451</v>
      </c>
    </row>
    <row r="376" spans="1:3" x14ac:dyDescent="0.25">
      <c r="A376" s="1" t="s">
        <v>453</v>
      </c>
      <c r="B376" s="1" t="s">
        <v>459</v>
      </c>
      <c r="C376" s="1" t="s">
        <v>451</v>
      </c>
    </row>
    <row r="377" spans="1:3" x14ac:dyDescent="0.25">
      <c r="A377" s="1" t="s">
        <v>453</v>
      </c>
      <c r="B377" s="1" t="s">
        <v>460</v>
      </c>
      <c r="C377" s="1" t="s">
        <v>451</v>
      </c>
    </row>
    <row r="378" spans="1:3" x14ac:dyDescent="0.25">
      <c r="A378" s="1" t="s">
        <v>453</v>
      </c>
      <c r="B378" s="1" t="s">
        <v>461</v>
      </c>
      <c r="C378" s="1" t="s">
        <v>451</v>
      </c>
    </row>
    <row r="379" spans="1:3" x14ac:dyDescent="0.25">
      <c r="A379" s="1" t="s">
        <v>453</v>
      </c>
      <c r="B379" s="1" t="s">
        <v>462</v>
      </c>
      <c r="C379" s="1" t="s">
        <v>451</v>
      </c>
    </row>
    <row r="380" spans="1:3" x14ac:dyDescent="0.25">
      <c r="A380" s="1" t="s">
        <v>453</v>
      </c>
      <c r="B380" s="1" t="s">
        <v>463</v>
      </c>
      <c r="C380" s="1" t="s">
        <v>451</v>
      </c>
    </row>
    <row r="381" spans="1:3" x14ac:dyDescent="0.25">
      <c r="A381" s="1" t="s">
        <v>453</v>
      </c>
      <c r="B381" s="1" t="s">
        <v>464</v>
      </c>
      <c r="C381" s="1" t="s">
        <v>451</v>
      </c>
    </row>
    <row r="382" spans="1:3" x14ac:dyDescent="0.25">
      <c r="A382" s="1" t="s">
        <v>453</v>
      </c>
      <c r="B382" s="1" t="s">
        <v>465</v>
      </c>
      <c r="C382" s="1" t="s">
        <v>451</v>
      </c>
    </row>
    <row r="383" spans="1:3" x14ac:dyDescent="0.25">
      <c r="A383" s="1" t="s">
        <v>453</v>
      </c>
      <c r="B383" s="1" t="s">
        <v>466</v>
      </c>
      <c r="C383" s="1" t="s">
        <v>451</v>
      </c>
    </row>
    <row r="384" spans="1:3" x14ac:dyDescent="0.25">
      <c r="A384" s="1" t="s">
        <v>453</v>
      </c>
      <c r="B384" s="1" t="s">
        <v>467</v>
      </c>
      <c r="C384" s="1" t="s">
        <v>451</v>
      </c>
    </row>
    <row r="385" spans="1:3" x14ac:dyDescent="0.25">
      <c r="A385" s="1" t="s">
        <v>453</v>
      </c>
      <c r="B385" s="1" t="s">
        <v>468</v>
      </c>
      <c r="C385" s="1" t="s">
        <v>451</v>
      </c>
    </row>
    <row r="386" spans="1:3" x14ac:dyDescent="0.25">
      <c r="A386" s="1" t="s">
        <v>453</v>
      </c>
      <c r="B386" s="1" t="s">
        <v>469</v>
      </c>
      <c r="C386" s="1" t="s">
        <v>451</v>
      </c>
    </row>
    <row r="387" spans="1:3" x14ac:dyDescent="0.25">
      <c r="A387" s="1" t="s">
        <v>453</v>
      </c>
      <c r="B387" s="1" t="s">
        <v>470</v>
      </c>
      <c r="C387" s="1" t="s">
        <v>451</v>
      </c>
    </row>
    <row r="388" spans="1:3" x14ac:dyDescent="0.25">
      <c r="A388" s="1"/>
      <c r="B388" s="1" t="s">
        <v>472</v>
      </c>
      <c r="C388" s="1" t="s">
        <v>471</v>
      </c>
    </row>
    <row r="389" spans="1:3" x14ac:dyDescent="0.25">
      <c r="A389" s="1" t="s">
        <v>473</v>
      </c>
      <c r="B389" s="1" t="s">
        <v>474</v>
      </c>
      <c r="C389" s="1" t="s">
        <v>471</v>
      </c>
    </row>
    <row r="390" spans="1:3" x14ac:dyDescent="0.25">
      <c r="A390" s="1" t="s">
        <v>473</v>
      </c>
      <c r="B390" s="1" t="s">
        <v>475</v>
      </c>
      <c r="C390" s="1" t="s">
        <v>471</v>
      </c>
    </row>
    <row r="391" spans="1:3" x14ac:dyDescent="0.25">
      <c r="A391" s="1" t="s">
        <v>473</v>
      </c>
      <c r="B391" s="1" t="s">
        <v>476</v>
      </c>
      <c r="C391" s="1" t="s">
        <v>471</v>
      </c>
    </row>
    <row r="392" spans="1:3" x14ac:dyDescent="0.25">
      <c r="A392" s="1" t="s">
        <v>473</v>
      </c>
      <c r="B392" s="1" t="s">
        <v>477</v>
      </c>
      <c r="C392" s="1" t="s">
        <v>471</v>
      </c>
    </row>
    <row r="393" spans="1:3" x14ac:dyDescent="0.25">
      <c r="A393" s="1" t="s">
        <v>473</v>
      </c>
      <c r="B393" s="1" t="s">
        <v>478</v>
      </c>
      <c r="C393" s="1" t="s">
        <v>471</v>
      </c>
    </row>
    <row r="394" spans="1:3" x14ac:dyDescent="0.25">
      <c r="A394" s="1" t="s">
        <v>473</v>
      </c>
      <c r="B394" s="1" t="s">
        <v>479</v>
      </c>
      <c r="C394" s="1" t="s">
        <v>471</v>
      </c>
    </row>
    <row r="395" spans="1:3" x14ac:dyDescent="0.25">
      <c r="A395" s="1" t="s">
        <v>473</v>
      </c>
      <c r="B395" s="1" t="s">
        <v>480</v>
      </c>
      <c r="C395" s="1" t="s">
        <v>471</v>
      </c>
    </row>
    <row r="396" spans="1:3" x14ac:dyDescent="0.25">
      <c r="A396" s="1" t="s">
        <v>473</v>
      </c>
      <c r="B396" s="1" t="s">
        <v>481</v>
      </c>
      <c r="C396" s="1" t="s">
        <v>471</v>
      </c>
    </row>
    <row r="397" spans="1:3" x14ac:dyDescent="0.25">
      <c r="A397" s="1" t="s">
        <v>473</v>
      </c>
      <c r="B397" s="1" t="s">
        <v>482</v>
      </c>
      <c r="C397" s="1" t="s">
        <v>471</v>
      </c>
    </row>
    <row r="398" spans="1:3" x14ac:dyDescent="0.25">
      <c r="A398" s="1"/>
      <c r="B398" s="1" t="s">
        <v>484</v>
      </c>
      <c r="C398" s="1" t="s">
        <v>483</v>
      </c>
    </row>
    <row r="399" spans="1:3" x14ac:dyDescent="0.25">
      <c r="A399" s="1" t="s">
        <v>485</v>
      </c>
      <c r="B399" s="1" t="s">
        <v>486</v>
      </c>
      <c r="C399" s="1" t="s">
        <v>483</v>
      </c>
    </row>
    <row r="400" spans="1:3" x14ac:dyDescent="0.25">
      <c r="A400" s="1" t="s">
        <v>485</v>
      </c>
      <c r="B400" s="1" t="s">
        <v>487</v>
      </c>
      <c r="C400" s="1" t="s">
        <v>483</v>
      </c>
    </row>
    <row r="401" spans="1:3" x14ac:dyDescent="0.25">
      <c r="A401" s="1" t="s">
        <v>488</v>
      </c>
      <c r="B401" s="1" t="s">
        <v>489</v>
      </c>
      <c r="C401" s="1" t="s">
        <v>483</v>
      </c>
    </row>
    <row r="402" spans="1:3" x14ac:dyDescent="0.25">
      <c r="A402" s="1" t="s">
        <v>488</v>
      </c>
      <c r="B402" s="1" t="s">
        <v>490</v>
      </c>
      <c r="C402" s="1" t="s">
        <v>483</v>
      </c>
    </row>
    <row r="403" spans="1:3" x14ac:dyDescent="0.25">
      <c r="A403" s="1" t="s">
        <v>488</v>
      </c>
      <c r="B403" s="1" t="s">
        <v>491</v>
      </c>
      <c r="C403" s="1" t="s">
        <v>483</v>
      </c>
    </row>
    <row r="404" spans="1:3" x14ac:dyDescent="0.25">
      <c r="A404" s="1" t="s">
        <v>485</v>
      </c>
      <c r="B404" s="1" t="s">
        <v>492</v>
      </c>
      <c r="C404" s="1" t="s">
        <v>483</v>
      </c>
    </row>
    <row r="405" spans="1:3" x14ac:dyDescent="0.25">
      <c r="A405" s="1" t="s">
        <v>488</v>
      </c>
      <c r="B405" s="1" t="s">
        <v>493</v>
      </c>
      <c r="C405" s="1" t="s">
        <v>483</v>
      </c>
    </row>
    <row r="406" spans="1:3" x14ac:dyDescent="0.25">
      <c r="A406" s="1" t="s">
        <v>485</v>
      </c>
      <c r="B406" s="1" t="s">
        <v>494</v>
      </c>
      <c r="C406" s="1" t="s">
        <v>483</v>
      </c>
    </row>
    <row r="407" spans="1:3" x14ac:dyDescent="0.25">
      <c r="A407" s="1" t="s">
        <v>485</v>
      </c>
      <c r="B407" s="1" t="s">
        <v>495</v>
      </c>
      <c r="C407" s="1" t="s">
        <v>483</v>
      </c>
    </row>
    <row r="408" spans="1:3" x14ac:dyDescent="0.25">
      <c r="A408" s="1" t="s">
        <v>488</v>
      </c>
      <c r="B408" s="1" t="s">
        <v>496</v>
      </c>
      <c r="C408" s="1" t="s">
        <v>483</v>
      </c>
    </row>
    <row r="409" spans="1:3" x14ac:dyDescent="0.25">
      <c r="A409" s="1"/>
      <c r="B409" s="1" t="s">
        <v>498</v>
      </c>
      <c r="C409" s="1" t="s">
        <v>497</v>
      </c>
    </row>
    <row r="410" spans="1:3" x14ac:dyDescent="0.25">
      <c r="A410" s="1" t="s">
        <v>499</v>
      </c>
      <c r="B410" s="1" t="s">
        <v>500</v>
      </c>
      <c r="C410" s="1" t="s">
        <v>497</v>
      </c>
    </row>
    <row r="411" spans="1:3" x14ac:dyDescent="0.25">
      <c r="A411" s="1" t="s">
        <v>501</v>
      </c>
      <c r="B411" s="1" t="s">
        <v>502</v>
      </c>
      <c r="C411" s="1" t="s">
        <v>497</v>
      </c>
    </row>
    <row r="412" spans="1:3" x14ac:dyDescent="0.25">
      <c r="A412" s="1" t="s">
        <v>499</v>
      </c>
      <c r="B412" s="1" t="s">
        <v>503</v>
      </c>
      <c r="C412" s="1" t="s">
        <v>497</v>
      </c>
    </row>
    <row r="413" spans="1:3" x14ac:dyDescent="0.25">
      <c r="A413" s="1" t="s">
        <v>499</v>
      </c>
      <c r="B413" s="1" t="s">
        <v>504</v>
      </c>
      <c r="C413" s="1" t="s">
        <v>497</v>
      </c>
    </row>
    <row r="414" spans="1:3" x14ac:dyDescent="0.25">
      <c r="A414" s="1" t="s">
        <v>501</v>
      </c>
      <c r="B414" s="1" t="s">
        <v>505</v>
      </c>
      <c r="C414" s="1" t="s">
        <v>497</v>
      </c>
    </row>
    <row r="415" spans="1:3" x14ac:dyDescent="0.25">
      <c r="A415" s="1" t="s">
        <v>499</v>
      </c>
      <c r="B415" s="1" t="s">
        <v>506</v>
      </c>
      <c r="C415" s="1" t="s">
        <v>497</v>
      </c>
    </row>
    <row r="416" spans="1:3" x14ac:dyDescent="0.25">
      <c r="A416" s="1" t="s">
        <v>499</v>
      </c>
      <c r="B416" s="1" t="s">
        <v>507</v>
      </c>
      <c r="C416" s="1" t="s">
        <v>497</v>
      </c>
    </row>
    <row r="417" spans="1:3" x14ac:dyDescent="0.25">
      <c r="A417" s="1" t="s">
        <v>499</v>
      </c>
      <c r="B417" s="1" t="s">
        <v>508</v>
      </c>
      <c r="C417" s="1" t="s">
        <v>497</v>
      </c>
    </row>
    <row r="418" spans="1:3" x14ac:dyDescent="0.25">
      <c r="A418" s="1" t="s">
        <v>499</v>
      </c>
      <c r="B418" s="1" t="s">
        <v>509</v>
      </c>
      <c r="C418" s="1" t="s">
        <v>497</v>
      </c>
    </row>
    <row r="419" spans="1:3" x14ac:dyDescent="0.25">
      <c r="A419" s="1" t="s">
        <v>501</v>
      </c>
      <c r="B419" s="1" t="s">
        <v>510</v>
      </c>
      <c r="C419" s="1" t="s">
        <v>497</v>
      </c>
    </row>
    <row r="420" spans="1:3" x14ac:dyDescent="0.25">
      <c r="A420" s="1" t="s">
        <v>501</v>
      </c>
      <c r="B420" s="1" t="s">
        <v>511</v>
      </c>
      <c r="C420" s="1" t="s">
        <v>497</v>
      </c>
    </row>
    <row r="421" spans="1:3" x14ac:dyDescent="0.25">
      <c r="A421" s="1" t="s">
        <v>501</v>
      </c>
      <c r="B421" s="1" t="s">
        <v>512</v>
      </c>
      <c r="C421" s="1" t="s">
        <v>497</v>
      </c>
    </row>
    <row r="422" spans="1:3" x14ac:dyDescent="0.25">
      <c r="A422" s="1" t="s">
        <v>501</v>
      </c>
      <c r="B422" s="1" t="s">
        <v>513</v>
      </c>
      <c r="C422" s="1" t="s">
        <v>497</v>
      </c>
    </row>
    <row r="423" spans="1:3" x14ac:dyDescent="0.25">
      <c r="A423" s="1" t="s">
        <v>501</v>
      </c>
      <c r="B423" s="1" t="s">
        <v>514</v>
      </c>
      <c r="C423" s="1" t="s">
        <v>497</v>
      </c>
    </row>
    <row r="424" spans="1:3" x14ac:dyDescent="0.25">
      <c r="A424" s="1" t="s">
        <v>501</v>
      </c>
      <c r="B424" s="1" t="s">
        <v>515</v>
      </c>
      <c r="C424" s="1" t="s">
        <v>497</v>
      </c>
    </row>
    <row r="425" spans="1:3" x14ac:dyDescent="0.25">
      <c r="A425" s="1" t="s">
        <v>499</v>
      </c>
      <c r="B425" s="1" t="s">
        <v>516</v>
      </c>
      <c r="C425" s="1" t="s">
        <v>497</v>
      </c>
    </row>
    <row r="426" spans="1:3" x14ac:dyDescent="0.25">
      <c r="A426" s="1" t="s">
        <v>499</v>
      </c>
      <c r="B426" s="1" t="s">
        <v>517</v>
      </c>
      <c r="C426" s="1" t="s">
        <v>497</v>
      </c>
    </row>
    <row r="427" spans="1:3" x14ac:dyDescent="0.25">
      <c r="A427" s="1" t="s">
        <v>501</v>
      </c>
      <c r="B427" s="1" t="s">
        <v>518</v>
      </c>
      <c r="C427" s="1" t="s">
        <v>497</v>
      </c>
    </row>
    <row r="428" spans="1:3" x14ac:dyDescent="0.25">
      <c r="A428" s="1" t="s">
        <v>501</v>
      </c>
      <c r="B428" s="1" t="s">
        <v>519</v>
      </c>
      <c r="C428" s="1" t="s">
        <v>497</v>
      </c>
    </row>
    <row r="429" spans="1:3" x14ac:dyDescent="0.25">
      <c r="A429" s="1" t="s">
        <v>499</v>
      </c>
      <c r="B429" s="1" t="s">
        <v>520</v>
      </c>
      <c r="C429" s="1" t="s">
        <v>497</v>
      </c>
    </row>
    <row r="430" spans="1:3" x14ac:dyDescent="0.25">
      <c r="A430" s="1" t="s">
        <v>501</v>
      </c>
      <c r="B430" s="1" t="s">
        <v>521</v>
      </c>
      <c r="C430" s="1" t="s">
        <v>497</v>
      </c>
    </row>
    <row r="431" spans="1:3" x14ac:dyDescent="0.25">
      <c r="A431" s="1" t="s">
        <v>501</v>
      </c>
      <c r="B431" s="1" t="s">
        <v>522</v>
      </c>
      <c r="C431" s="1" t="s">
        <v>497</v>
      </c>
    </row>
    <row r="432" spans="1:3" x14ac:dyDescent="0.25">
      <c r="A432" s="1"/>
      <c r="B432" s="1" t="s">
        <v>524</v>
      </c>
      <c r="C432" s="1" t="s">
        <v>523</v>
      </c>
    </row>
    <row r="433" spans="1:3" x14ac:dyDescent="0.25">
      <c r="A433" s="1" t="s">
        <v>525</v>
      </c>
      <c r="B433" s="1" t="s">
        <v>526</v>
      </c>
      <c r="C433" s="1" t="s">
        <v>523</v>
      </c>
    </row>
    <row r="434" spans="1:3" x14ac:dyDescent="0.25">
      <c r="A434" s="1" t="s">
        <v>525</v>
      </c>
      <c r="B434" s="1" t="s">
        <v>527</v>
      </c>
      <c r="C434" s="1" t="s">
        <v>523</v>
      </c>
    </row>
    <row r="435" spans="1:3" x14ac:dyDescent="0.25">
      <c r="A435" s="1" t="s">
        <v>525</v>
      </c>
      <c r="B435" s="1" t="s">
        <v>528</v>
      </c>
      <c r="C435" s="1" t="s">
        <v>523</v>
      </c>
    </row>
    <row r="436" spans="1:3" x14ac:dyDescent="0.25">
      <c r="A436" s="1" t="s">
        <v>525</v>
      </c>
      <c r="B436" s="1" t="s">
        <v>529</v>
      </c>
      <c r="C436" s="1" t="s">
        <v>523</v>
      </c>
    </row>
    <row r="437" spans="1:3" x14ac:dyDescent="0.25">
      <c r="A437" s="1" t="s">
        <v>525</v>
      </c>
      <c r="B437" s="1" t="s">
        <v>530</v>
      </c>
      <c r="C437" s="1" t="s">
        <v>523</v>
      </c>
    </row>
    <row r="438" spans="1:3" x14ac:dyDescent="0.25">
      <c r="A438" s="1" t="s">
        <v>525</v>
      </c>
      <c r="B438" s="1" t="s">
        <v>531</v>
      </c>
      <c r="C438" s="1" t="s">
        <v>523</v>
      </c>
    </row>
    <row r="439" spans="1:3" x14ac:dyDescent="0.25">
      <c r="A439" s="1" t="s">
        <v>525</v>
      </c>
      <c r="B439" s="1" t="s">
        <v>532</v>
      </c>
      <c r="C439" s="1" t="s">
        <v>523</v>
      </c>
    </row>
    <row r="440" spans="1:3" x14ac:dyDescent="0.25">
      <c r="A440" s="1" t="s">
        <v>525</v>
      </c>
      <c r="B440" s="1" t="s">
        <v>533</v>
      </c>
      <c r="C440" s="1" t="s">
        <v>523</v>
      </c>
    </row>
    <row r="441" spans="1:3" x14ac:dyDescent="0.25">
      <c r="A441" s="1" t="s">
        <v>525</v>
      </c>
      <c r="B441" s="1" t="s">
        <v>534</v>
      </c>
      <c r="C441" s="1" t="s">
        <v>523</v>
      </c>
    </row>
    <row r="442" spans="1:3" x14ac:dyDescent="0.25">
      <c r="A442" s="1" t="s">
        <v>525</v>
      </c>
      <c r="B442" s="1" t="s">
        <v>535</v>
      </c>
      <c r="C442" s="1" t="s">
        <v>523</v>
      </c>
    </row>
    <row r="443" spans="1:3" x14ac:dyDescent="0.25">
      <c r="A443" s="1" t="s">
        <v>525</v>
      </c>
      <c r="B443" s="1" t="s">
        <v>536</v>
      </c>
      <c r="C443" s="1" t="s">
        <v>523</v>
      </c>
    </row>
    <row r="444" spans="1:3" x14ac:dyDescent="0.25">
      <c r="A444" s="1"/>
      <c r="B444" s="1" t="s">
        <v>538</v>
      </c>
      <c r="C444" s="1" t="s">
        <v>537</v>
      </c>
    </row>
    <row r="445" spans="1:3" x14ac:dyDescent="0.25">
      <c r="A445" s="1" t="s">
        <v>539</v>
      </c>
      <c r="B445" s="1" t="s">
        <v>540</v>
      </c>
      <c r="C445" s="1" t="s">
        <v>537</v>
      </c>
    </row>
    <row r="446" spans="1:3" x14ac:dyDescent="0.25">
      <c r="A446" s="1" t="s">
        <v>539</v>
      </c>
      <c r="B446" s="1" t="s">
        <v>541</v>
      </c>
      <c r="C446" s="1" t="s">
        <v>537</v>
      </c>
    </row>
    <row r="447" spans="1:3" x14ac:dyDescent="0.25">
      <c r="A447" s="1" t="s">
        <v>539</v>
      </c>
      <c r="B447" s="1" t="s">
        <v>542</v>
      </c>
      <c r="C447" s="1" t="s">
        <v>537</v>
      </c>
    </row>
    <row r="448" spans="1:3" x14ac:dyDescent="0.25">
      <c r="A448" s="1" t="s">
        <v>539</v>
      </c>
      <c r="B448" s="1" t="s">
        <v>543</v>
      </c>
      <c r="C448" s="1" t="s">
        <v>537</v>
      </c>
    </row>
    <row r="449" spans="1:3" x14ac:dyDescent="0.25">
      <c r="A449" s="1" t="s">
        <v>539</v>
      </c>
      <c r="B449" s="1" t="s">
        <v>544</v>
      </c>
      <c r="C449" s="1" t="s">
        <v>537</v>
      </c>
    </row>
    <row r="450" spans="1:3" x14ac:dyDescent="0.25">
      <c r="A450" s="1" t="s">
        <v>539</v>
      </c>
      <c r="B450" s="1" t="s">
        <v>545</v>
      </c>
      <c r="C450" s="1" t="s">
        <v>537</v>
      </c>
    </row>
    <row r="451" spans="1:3" x14ac:dyDescent="0.25">
      <c r="A451" s="1" t="s">
        <v>539</v>
      </c>
      <c r="B451" s="1" t="s">
        <v>546</v>
      </c>
      <c r="C451" s="1" t="s">
        <v>537</v>
      </c>
    </row>
    <row r="452" spans="1:3" x14ac:dyDescent="0.25">
      <c r="A452" s="1" t="s">
        <v>539</v>
      </c>
      <c r="B452" s="1" t="s">
        <v>547</v>
      </c>
      <c r="C452" s="1" t="s">
        <v>537</v>
      </c>
    </row>
    <row r="453" spans="1:3" x14ac:dyDescent="0.25">
      <c r="A453" s="1" t="s">
        <v>539</v>
      </c>
      <c r="B453" s="1" t="s">
        <v>548</v>
      </c>
      <c r="C453" s="1" t="s">
        <v>537</v>
      </c>
    </row>
    <row r="454" spans="1:3" x14ac:dyDescent="0.25">
      <c r="A454" s="1" t="s">
        <v>539</v>
      </c>
      <c r="B454" s="1" t="s">
        <v>549</v>
      </c>
      <c r="C454" s="1" t="s">
        <v>537</v>
      </c>
    </row>
    <row r="455" spans="1:3" x14ac:dyDescent="0.25">
      <c r="A455" s="1" t="s">
        <v>539</v>
      </c>
      <c r="B455" s="1" t="s">
        <v>550</v>
      </c>
      <c r="C455" s="1" t="s">
        <v>537</v>
      </c>
    </row>
    <row r="456" spans="1:3" x14ac:dyDescent="0.25">
      <c r="A456" s="1" t="s">
        <v>539</v>
      </c>
      <c r="B456" s="1" t="s">
        <v>551</v>
      </c>
      <c r="C456" s="1" t="s">
        <v>537</v>
      </c>
    </row>
    <row r="457" spans="1:3" x14ac:dyDescent="0.25">
      <c r="A457" s="1" t="s">
        <v>539</v>
      </c>
      <c r="B457" s="1" t="s">
        <v>552</v>
      </c>
      <c r="C457" s="1" t="s">
        <v>537</v>
      </c>
    </row>
    <row r="458" spans="1:3" x14ac:dyDescent="0.25">
      <c r="A458" s="1" t="s">
        <v>539</v>
      </c>
      <c r="B458" s="1" t="s">
        <v>553</v>
      </c>
      <c r="C458" s="1" t="s">
        <v>537</v>
      </c>
    </row>
    <row r="459" spans="1:3" x14ac:dyDescent="0.25">
      <c r="A459" s="1" t="s">
        <v>539</v>
      </c>
      <c r="B459" s="1" t="s">
        <v>554</v>
      </c>
      <c r="C459" s="1" t="s">
        <v>537</v>
      </c>
    </row>
    <row r="460" spans="1:3" x14ac:dyDescent="0.25">
      <c r="A460" s="1" t="s">
        <v>539</v>
      </c>
      <c r="B460" s="1" t="s">
        <v>555</v>
      </c>
      <c r="C460" s="1" t="s">
        <v>537</v>
      </c>
    </row>
    <row r="461" spans="1:3" x14ac:dyDescent="0.25">
      <c r="A461" s="1" t="s">
        <v>539</v>
      </c>
      <c r="B461" s="1" t="s">
        <v>556</v>
      </c>
      <c r="C461" s="1" t="s">
        <v>537</v>
      </c>
    </row>
    <row r="462" spans="1:3" x14ac:dyDescent="0.25">
      <c r="A462" s="1" t="s">
        <v>539</v>
      </c>
      <c r="B462" s="1" t="s">
        <v>557</v>
      </c>
      <c r="C462" s="1" t="s">
        <v>537</v>
      </c>
    </row>
    <row r="463" spans="1:3" x14ac:dyDescent="0.25">
      <c r="A463" s="1" t="s">
        <v>539</v>
      </c>
      <c r="B463" s="1" t="s">
        <v>558</v>
      </c>
      <c r="C463" s="1" t="s">
        <v>537</v>
      </c>
    </row>
    <row r="464" spans="1:3" x14ac:dyDescent="0.25">
      <c r="A464" s="1" t="s">
        <v>539</v>
      </c>
      <c r="B464" s="1" t="s">
        <v>559</v>
      </c>
      <c r="C464" s="1" t="s">
        <v>537</v>
      </c>
    </row>
    <row r="465" spans="1:3" x14ac:dyDescent="0.25">
      <c r="A465" s="1" t="s">
        <v>539</v>
      </c>
      <c r="B465" s="1" t="s">
        <v>560</v>
      </c>
      <c r="C465" s="1" t="s">
        <v>537</v>
      </c>
    </row>
    <row r="466" spans="1:3" x14ac:dyDescent="0.25">
      <c r="A466" s="1" t="s">
        <v>539</v>
      </c>
      <c r="B466" s="1" t="s">
        <v>561</v>
      </c>
      <c r="C466" s="1" t="s">
        <v>537</v>
      </c>
    </row>
    <row r="467" spans="1:3" x14ac:dyDescent="0.25">
      <c r="A467" s="1" t="s">
        <v>539</v>
      </c>
      <c r="B467" s="1" t="s">
        <v>562</v>
      </c>
      <c r="C467" s="1" t="s">
        <v>537</v>
      </c>
    </row>
    <row r="468" spans="1:3" x14ac:dyDescent="0.25">
      <c r="A468" s="1" t="s">
        <v>539</v>
      </c>
      <c r="B468" s="1" t="s">
        <v>563</v>
      </c>
      <c r="C468" s="1" t="s">
        <v>537</v>
      </c>
    </row>
    <row r="469" spans="1:3" x14ac:dyDescent="0.25">
      <c r="A469" s="1" t="s">
        <v>539</v>
      </c>
      <c r="B469" s="1" t="s">
        <v>564</v>
      </c>
      <c r="C469" s="1" t="s">
        <v>537</v>
      </c>
    </row>
    <row r="470" spans="1:3" x14ac:dyDescent="0.25">
      <c r="A470" s="1" t="s">
        <v>539</v>
      </c>
      <c r="B470" s="1" t="s">
        <v>565</v>
      </c>
      <c r="C470" s="1" t="s">
        <v>537</v>
      </c>
    </row>
    <row r="471" spans="1:3" x14ac:dyDescent="0.25">
      <c r="A471" s="1" t="s">
        <v>539</v>
      </c>
      <c r="B471" s="1" t="s">
        <v>566</v>
      </c>
      <c r="C471" s="1" t="s">
        <v>537</v>
      </c>
    </row>
    <row r="472" spans="1:3" x14ac:dyDescent="0.25">
      <c r="A472" s="1" t="s">
        <v>539</v>
      </c>
      <c r="B472" s="1" t="s">
        <v>567</v>
      </c>
      <c r="C472" s="1" t="s">
        <v>537</v>
      </c>
    </row>
    <row r="473" spans="1:3" x14ac:dyDescent="0.25">
      <c r="A473" s="1" t="s">
        <v>539</v>
      </c>
      <c r="B473" s="1" t="s">
        <v>568</v>
      </c>
      <c r="C473" s="1" t="s">
        <v>537</v>
      </c>
    </row>
    <row r="474" spans="1:3" x14ac:dyDescent="0.25">
      <c r="A474" s="1"/>
      <c r="B474" s="1" t="s">
        <v>570</v>
      </c>
      <c r="C474" s="1" t="s">
        <v>569</v>
      </c>
    </row>
    <row r="475" spans="1:3" x14ac:dyDescent="0.25">
      <c r="A475" s="1" t="s">
        <v>571</v>
      </c>
      <c r="B475" s="1" t="s">
        <v>572</v>
      </c>
      <c r="C475" s="1" t="s">
        <v>569</v>
      </c>
    </row>
    <row r="476" spans="1:3" x14ac:dyDescent="0.25">
      <c r="A476" s="1" t="s">
        <v>571</v>
      </c>
      <c r="B476" s="1" t="s">
        <v>573</v>
      </c>
      <c r="C476" s="1" t="s">
        <v>569</v>
      </c>
    </row>
    <row r="477" spans="1:3" x14ac:dyDescent="0.25">
      <c r="A477" s="1" t="s">
        <v>571</v>
      </c>
      <c r="B477" s="1" t="s">
        <v>574</v>
      </c>
      <c r="C477" s="1" t="s">
        <v>569</v>
      </c>
    </row>
    <row r="478" spans="1:3" x14ac:dyDescent="0.25">
      <c r="A478" s="1" t="s">
        <v>571</v>
      </c>
      <c r="B478" s="1" t="s">
        <v>575</v>
      </c>
      <c r="C478" s="1" t="s">
        <v>569</v>
      </c>
    </row>
    <row r="479" spans="1:3" x14ac:dyDescent="0.25">
      <c r="A479" s="1" t="s">
        <v>571</v>
      </c>
      <c r="B479" s="1" t="s">
        <v>576</v>
      </c>
      <c r="C479" s="1" t="s">
        <v>569</v>
      </c>
    </row>
    <row r="480" spans="1:3" x14ac:dyDescent="0.25">
      <c r="A480" s="1" t="s">
        <v>571</v>
      </c>
      <c r="B480" s="1" t="s">
        <v>577</v>
      </c>
      <c r="C480" s="1" t="s">
        <v>569</v>
      </c>
    </row>
    <row r="481" spans="1:3" x14ac:dyDescent="0.25">
      <c r="A481" s="1" t="s">
        <v>571</v>
      </c>
      <c r="B481" s="1" t="s">
        <v>578</v>
      </c>
      <c r="C481" s="1" t="s">
        <v>569</v>
      </c>
    </row>
    <row r="482" spans="1:3" x14ac:dyDescent="0.25">
      <c r="A482" s="1" t="s">
        <v>571</v>
      </c>
      <c r="B482" s="1" t="s">
        <v>579</v>
      </c>
      <c r="C482" s="1" t="s">
        <v>569</v>
      </c>
    </row>
    <row r="483" spans="1:3" x14ac:dyDescent="0.25">
      <c r="A483" s="1" t="s">
        <v>571</v>
      </c>
      <c r="B483" s="1" t="s">
        <v>580</v>
      </c>
      <c r="C483" s="1" t="s">
        <v>569</v>
      </c>
    </row>
    <row r="484" spans="1:3" x14ac:dyDescent="0.25">
      <c r="A484" s="1" t="s">
        <v>571</v>
      </c>
      <c r="B484" s="1" t="s">
        <v>581</v>
      </c>
      <c r="C484" s="1" t="s">
        <v>569</v>
      </c>
    </row>
    <row r="485" spans="1:3" x14ac:dyDescent="0.25">
      <c r="A485" s="1"/>
      <c r="B485" s="1" t="s">
        <v>583</v>
      </c>
      <c r="C485" s="1" t="s">
        <v>582</v>
      </c>
    </row>
    <row r="486" spans="1:3" x14ac:dyDescent="0.25">
      <c r="A486" s="1" t="s">
        <v>584</v>
      </c>
      <c r="B486" s="1" t="s">
        <v>585</v>
      </c>
      <c r="C486" s="1" t="s">
        <v>582</v>
      </c>
    </row>
    <row r="487" spans="1:3" x14ac:dyDescent="0.25">
      <c r="A487" s="1" t="s">
        <v>584</v>
      </c>
      <c r="B487" s="1" t="s">
        <v>586</v>
      </c>
      <c r="C487" s="1" t="s">
        <v>582</v>
      </c>
    </row>
    <row r="488" spans="1:3" x14ac:dyDescent="0.25">
      <c r="A488" s="1" t="s">
        <v>587</v>
      </c>
      <c r="B488" s="1" t="s">
        <v>588</v>
      </c>
      <c r="C488" s="1" t="s">
        <v>582</v>
      </c>
    </row>
    <row r="489" spans="1:3" x14ac:dyDescent="0.25">
      <c r="A489" s="1" t="s">
        <v>589</v>
      </c>
      <c r="B489" s="1" t="s">
        <v>590</v>
      </c>
      <c r="C489" s="1" t="s">
        <v>582</v>
      </c>
    </row>
    <row r="490" spans="1:3" x14ac:dyDescent="0.25">
      <c r="A490" s="1" t="s">
        <v>587</v>
      </c>
      <c r="B490" s="1" t="s">
        <v>591</v>
      </c>
      <c r="C490" s="1" t="s">
        <v>582</v>
      </c>
    </row>
    <row r="491" spans="1:3" x14ac:dyDescent="0.25">
      <c r="A491" s="1" t="s">
        <v>589</v>
      </c>
      <c r="B491" s="1" t="s">
        <v>592</v>
      </c>
      <c r="C491" s="1" t="s">
        <v>582</v>
      </c>
    </row>
    <row r="492" spans="1:3" x14ac:dyDescent="0.25">
      <c r="A492" s="1" t="s">
        <v>587</v>
      </c>
      <c r="B492" s="1" t="s">
        <v>593</v>
      </c>
      <c r="C492" s="1" t="s">
        <v>582</v>
      </c>
    </row>
    <row r="493" spans="1:3" x14ac:dyDescent="0.25">
      <c r="A493" s="1" t="s">
        <v>589</v>
      </c>
      <c r="B493" s="1" t="s">
        <v>594</v>
      </c>
      <c r="C493" s="1" t="s">
        <v>582</v>
      </c>
    </row>
    <row r="494" spans="1:3" x14ac:dyDescent="0.25">
      <c r="A494" s="1"/>
      <c r="B494" s="1" t="s">
        <v>596</v>
      </c>
      <c r="C494" s="1" t="s">
        <v>595</v>
      </c>
    </row>
    <row r="495" spans="1:3" x14ac:dyDescent="0.25">
      <c r="A495" s="1" t="s">
        <v>597</v>
      </c>
      <c r="B495" s="1" t="s">
        <v>598</v>
      </c>
      <c r="C495" s="1" t="s">
        <v>595</v>
      </c>
    </row>
    <row r="496" spans="1:3" x14ac:dyDescent="0.25">
      <c r="A496" s="1" t="s">
        <v>597</v>
      </c>
      <c r="B496" s="1" t="s">
        <v>599</v>
      </c>
      <c r="C496" s="1" t="s">
        <v>595</v>
      </c>
    </row>
    <row r="497" spans="1:3" x14ac:dyDescent="0.25">
      <c r="A497" s="1" t="s">
        <v>597</v>
      </c>
      <c r="B497" s="1" t="s">
        <v>600</v>
      </c>
      <c r="C497" s="1" t="s">
        <v>595</v>
      </c>
    </row>
    <row r="498" spans="1:3" x14ac:dyDescent="0.25">
      <c r="A498" s="1" t="s">
        <v>597</v>
      </c>
      <c r="B498" s="1" t="s">
        <v>601</v>
      </c>
      <c r="C498" s="1" t="s">
        <v>595</v>
      </c>
    </row>
    <row r="499" spans="1:3" x14ac:dyDescent="0.25">
      <c r="A499" s="1" t="s">
        <v>597</v>
      </c>
      <c r="B499" s="1" t="s">
        <v>602</v>
      </c>
      <c r="C499" s="1" t="s">
        <v>595</v>
      </c>
    </row>
    <row r="500" spans="1:3" x14ac:dyDescent="0.25">
      <c r="A500" s="1" t="s">
        <v>597</v>
      </c>
      <c r="B500" s="1" t="s">
        <v>603</v>
      </c>
      <c r="C500" s="1" t="s">
        <v>595</v>
      </c>
    </row>
    <row r="501" spans="1:3" x14ac:dyDescent="0.25">
      <c r="A501" s="1" t="s">
        <v>597</v>
      </c>
      <c r="B501" s="1" t="s">
        <v>604</v>
      </c>
      <c r="C501" s="1" t="s">
        <v>595</v>
      </c>
    </row>
    <row r="502" spans="1:3" x14ac:dyDescent="0.25">
      <c r="A502" s="1"/>
      <c r="B502" s="1" t="s">
        <v>606</v>
      </c>
      <c r="C502" s="1" t="s">
        <v>605</v>
      </c>
    </row>
    <row r="503" spans="1:3" x14ac:dyDescent="0.25">
      <c r="A503" s="1" t="s">
        <v>607</v>
      </c>
      <c r="B503" s="1" t="s">
        <v>608</v>
      </c>
      <c r="C503" s="1" t="s">
        <v>605</v>
      </c>
    </row>
    <row r="504" spans="1:3" x14ac:dyDescent="0.25">
      <c r="A504" s="1" t="s">
        <v>607</v>
      </c>
      <c r="B504" s="1" t="s">
        <v>609</v>
      </c>
      <c r="C504" s="1" t="s">
        <v>605</v>
      </c>
    </row>
    <row r="505" spans="1:3" x14ac:dyDescent="0.25">
      <c r="A505" s="1" t="s">
        <v>607</v>
      </c>
      <c r="B505" s="1" t="s">
        <v>610</v>
      </c>
      <c r="C505" s="1" t="s">
        <v>605</v>
      </c>
    </row>
    <row r="506" spans="1:3" x14ac:dyDescent="0.25">
      <c r="A506" s="1" t="s">
        <v>607</v>
      </c>
      <c r="B506" s="1" t="s">
        <v>611</v>
      </c>
      <c r="C506" s="1" t="s">
        <v>605</v>
      </c>
    </row>
    <row r="507" spans="1:3" x14ac:dyDescent="0.25">
      <c r="A507" s="1" t="s">
        <v>607</v>
      </c>
      <c r="B507" s="1" t="s">
        <v>612</v>
      </c>
      <c r="C507" s="1" t="s">
        <v>605</v>
      </c>
    </row>
    <row r="508" spans="1:3" x14ac:dyDescent="0.25">
      <c r="A508" s="1" t="s">
        <v>607</v>
      </c>
      <c r="B508" s="1" t="s">
        <v>613</v>
      </c>
      <c r="C508" s="1" t="s">
        <v>605</v>
      </c>
    </row>
    <row r="509" spans="1:3" x14ac:dyDescent="0.25">
      <c r="A509" s="1"/>
      <c r="B509" s="1" t="s">
        <v>615</v>
      </c>
      <c r="C509" s="1" t="s">
        <v>614</v>
      </c>
    </row>
    <row r="510" spans="1:3" x14ac:dyDescent="0.25">
      <c r="A510" s="1" t="s">
        <v>616</v>
      </c>
      <c r="B510" s="1" t="s">
        <v>617</v>
      </c>
      <c r="C510" s="1" t="s">
        <v>614</v>
      </c>
    </row>
    <row r="511" spans="1:3" x14ac:dyDescent="0.25">
      <c r="A511" s="1" t="s">
        <v>616</v>
      </c>
      <c r="B511" s="1" t="s">
        <v>618</v>
      </c>
      <c r="C511" s="1" t="s">
        <v>614</v>
      </c>
    </row>
    <row r="512" spans="1:3" x14ac:dyDescent="0.25">
      <c r="A512" s="1" t="s">
        <v>616</v>
      </c>
      <c r="B512" s="1" t="s">
        <v>619</v>
      </c>
      <c r="C512" s="1" t="s">
        <v>614</v>
      </c>
    </row>
    <row r="513" spans="1:3" x14ac:dyDescent="0.25">
      <c r="A513" s="1" t="s">
        <v>616</v>
      </c>
      <c r="B513" s="1" t="s">
        <v>620</v>
      </c>
      <c r="C513" s="1" t="s">
        <v>614</v>
      </c>
    </row>
    <row r="514" spans="1:3" x14ac:dyDescent="0.25">
      <c r="A514" s="1" t="s">
        <v>616</v>
      </c>
      <c r="B514" s="1" t="s">
        <v>621</v>
      </c>
      <c r="C514" s="1" t="s">
        <v>614</v>
      </c>
    </row>
    <row r="515" spans="1:3" x14ac:dyDescent="0.25">
      <c r="A515" s="1" t="s">
        <v>616</v>
      </c>
      <c r="B515" s="1" t="s">
        <v>622</v>
      </c>
      <c r="C515" s="1" t="s">
        <v>614</v>
      </c>
    </row>
    <row r="516" spans="1:3" x14ac:dyDescent="0.25">
      <c r="A516" s="1" t="s">
        <v>616</v>
      </c>
      <c r="B516" s="1" t="s">
        <v>623</v>
      </c>
      <c r="C516" s="1" t="s">
        <v>614</v>
      </c>
    </row>
    <row r="517" spans="1:3" x14ac:dyDescent="0.25">
      <c r="A517" s="1"/>
      <c r="B517" s="1" t="s">
        <v>625</v>
      </c>
      <c r="C517" s="1" t="s">
        <v>624</v>
      </c>
    </row>
    <row r="518" spans="1:3" x14ac:dyDescent="0.25">
      <c r="A518" s="1" t="s">
        <v>626</v>
      </c>
      <c r="B518" s="1" t="s">
        <v>627</v>
      </c>
      <c r="C518" s="1" t="s">
        <v>624</v>
      </c>
    </row>
    <row r="519" spans="1:3" x14ac:dyDescent="0.25">
      <c r="A519" s="1" t="s">
        <v>626</v>
      </c>
      <c r="B519" s="1" t="s">
        <v>628</v>
      </c>
      <c r="C519" s="1" t="s">
        <v>624</v>
      </c>
    </row>
    <row r="520" spans="1:3" x14ac:dyDescent="0.25">
      <c r="A520" s="1" t="s">
        <v>626</v>
      </c>
      <c r="B520" s="1" t="s">
        <v>629</v>
      </c>
      <c r="C520" s="1" t="s">
        <v>624</v>
      </c>
    </row>
    <row r="521" spans="1:3" x14ac:dyDescent="0.25">
      <c r="A521" s="1" t="s">
        <v>626</v>
      </c>
      <c r="B521" s="1" t="s">
        <v>630</v>
      </c>
      <c r="C521" s="1" t="s">
        <v>624</v>
      </c>
    </row>
    <row r="522" spans="1:3" x14ac:dyDescent="0.25">
      <c r="A522" s="1" t="s">
        <v>626</v>
      </c>
      <c r="B522" s="1" t="s">
        <v>631</v>
      </c>
      <c r="C522" s="1" t="s">
        <v>624</v>
      </c>
    </row>
    <row r="523" spans="1:3" x14ac:dyDescent="0.25">
      <c r="A523" s="1" t="s">
        <v>626</v>
      </c>
      <c r="B523" s="1" t="s">
        <v>632</v>
      </c>
      <c r="C523" s="1" t="s">
        <v>624</v>
      </c>
    </row>
    <row r="524" spans="1:3" x14ac:dyDescent="0.25">
      <c r="A524" s="1" t="s">
        <v>626</v>
      </c>
      <c r="B524" s="1" t="s">
        <v>633</v>
      </c>
      <c r="C524" s="1" t="s">
        <v>624</v>
      </c>
    </row>
    <row r="525" spans="1:3" x14ac:dyDescent="0.25">
      <c r="A525" s="1" t="s">
        <v>626</v>
      </c>
      <c r="B525" s="1" t="s">
        <v>634</v>
      </c>
      <c r="C525" s="1" t="s">
        <v>624</v>
      </c>
    </row>
    <row r="526" spans="1:3" x14ac:dyDescent="0.25">
      <c r="A526" s="1" t="s">
        <v>626</v>
      </c>
      <c r="B526" s="1" t="s">
        <v>635</v>
      </c>
      <c r="C526" s="1" t="s">
        <v>624</v>
      </c>
    </row>
    <row r="527" spans="1:3" x14ac:dyDescent="0.25">
      <c r="A527" s="1" t="s">
        <v>626</v>
      </c>
      <c r="B527" s="1" t="s">
        <v>636</v>
      </c>
      <c r="C527" s="1" t="s">
        <v>624</v>
      </c>
    </row>
    <row r="528" spans="1:3" x14ac:dyDescent="0.25">
      <c r="A528" s="1" t="s">
        <v>626</v>
      </c>
      <c r="B528" s="1" t="s">
        <v>637</v>
      </c>
      <c r="C528" s="1" t="s">
        <v>624</v>
      </c>
    </row>
    <row r="529" spans="1:3" x14ac:dyDescent="0.25">
      <c r="A529" s="1" t="s">
        <v>626</v>
      </c>
      <c r="B529" s="1" t="s">
        <v>638</v>
      </c>
      <c r="C529" s="1" t="s">
        <v>624</v>
      </c>
    </row>
    <row r="530" spans="1:3" x14ac:dyDescent="0.25">
      <c r="A530" s="1" t="s">
        <v>626</v>
      </c>
      <c r="B530" s="1" t="s">
        <v>639</v>
      </c>
      <c r="C530" s="1" t="s">
        <v>624</v>
      </c>
    </row>
    <row r="531" spans="1:3" x14ac:dyDescent="0.25">
      <c r="A531" s="1"/>
      <c r="B531" s="1" t="s">
        <v>641</v>
      </c>
      <c r="C531" s="1" t="s">
        <v>640</v>
      </c>
    </row>
    <row r="532" spans="1:3" x14ac:dyDescent="0.25">
      <c r="A532" s="1" t="s">
        <v>642</v>
      </c>
      <c r="B532" s="1" t="s">
        <v>643</v>
      </c>
      <c r="C532" s="1" t="s">
        <v>640</v>
      </c>
    </row>
    <row r="533" spans="1:3" x14ac:dyDescent="0.25">
      <c r="A533" s="1" t="s">
        <v>642</v>
      </c>
      <c r="B533" s="1" t="s">
        <v>644</v>
      </c>
      <c r="C533" s="1" t="s">
        <v>640</v>
      </c>
    </row>
    <row r="534" spans="1:3" x14ac:dyDescent="0.25">
      <c r="A534" s="1" t="s">
        <v>642</v>
      </c>
      <c r="B534" s="1" t="s">
        <v>645</v>
      </c>
      <c r="C534" s="1" t="s">
        <v>640</v>
      </c>
    </row>
    <row r="535" spans="1:3" x14ac:dyDescent="0.25">
      <c r="A535" s="1" t="s">
        <v>642</v>
      </c>
      <c r="B535" s="1" t="s">
        <v>646</v>
      </c>
      <c r="C535" s="1" t="s">
        <v>640</v>
      </c>
    </row>
    <row r="536" spans="1:3" x14ac:dyDescent="0.25">
      <c r="A536" s="1" t="s">
        <v>642</v>
      </c>
      <c r="B536" s="1" t="s">
        <v>647</v>
      </c>
      <c r="C536" s="1" t="s">
        <v>640</v>
      </c>
    </row>
    <row r="537" spans="1:3" x14ac:dyDescent="0.25">
      <c r="A537" s="1" t="s">
        <v>642</v>
      </c>
      <c r="B537" s="1" t="s">
        <v>648</v>
      </c>
      <c r="C537" s="1" t="s">
        <v>640</v>
      </c>
    </row>
    <row r="538" spans="1:3" x14ac:dyDescent="0.25">
      <c r="A538" s="1"/>
      <c r="B538" s="1" t="s">
        <v>650</v>
      </c>
      <c r="C538" s="1" t="s">
        <v>649</v>
      </c>
    </row>
    <row r="539" spans="1:3" x14ac:dyDescent="0.25">
      <c r="A539" s="1" t="s">
        <v>651</v>
      </c>
      <c r="B539" s="1" t="s">
        <v>652</v>
      </c>
      <c r="C539" s="1" t="s">
        <v>649</v>
      </c>
    </row>
    <row r="540" spans="1:3" x14ac:dyDescent="0.25">
      <c r="A540" s="1" t="s">
        <v>651</v>
      </c>
      <c r="B540" s="1" t="s">
        <v>653</v>
      </c>
      <c r="C540" s="1" t="s">
        <v>649</v>
      </c>
    </row>
    <row r="541" spans="1:3" x14ac:dyDescent="0.25">
      <c r="A541" s="1" t="s">
        <v>651</v>
      </c>
      <c r="B541" s="1" t="s">
        <v>654</v>
      </c>
      <c r="C541" s="1" t="s">
        <v>649</v>
      </c>
    </row>
    <row r="542" spans="1:3" x14ac:dyDescent="0.25">
      <c r="A542" s="1" t="s">
        <v>651</v>
      </c>
      <c r="B542" s="1" t="s">
        <v>655</v>
      </c>
      <c r="C542" s="1" t="s">
        <v>649</v>
      </c>
    </row>
    <row r="543" spans="1:3" x14ac:dyDescent="0.25">
      <c r="A543" s="1" t="s">
        <v>651</v>
      </c>
      <c r="B543" s="1" t="s">
        <v>656</v>
      </c>
      <c r="C543" s="1" t="s">
        <v>649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N43"/>
  <sheetViews>
    <sheetView topLeftCell="AG3" workbookViewId="0">
      <selection activeCell="AK7" sqref="AK7"/>
    </sheetView>
  </sheetViews>
  <sheetFormatPr defaultRowHeight="15" x14ac:dyDescent="0.25"/>
  <cols>
    <col min="1" max="1" width="22.7109375" bestFit="1" customWidth="1"/>
    <col min="2" max="2" width="16.28515625" style="11" bestFit="1" customWidth="1"/>
    <col min="3" max="5" width="12.5703125" style="11" bestFit="1" customWidth="1"/>
    <col min="6" max="6" width="22.7109375" style="11" bestFit="1" customWidth="1"/>
    <col min="7" max="7" width="16.28515625" style="11" bestFit="1" customWidth="1"/>
    <col min="8" max="8" width="12.5703125" style="11" bestFit="1" customWidth="1"/>
    <col min="9" max="10" width="12.5703125" bestFit="1" customWidth="1"/>
    <col min="11" max="11" width="22.7109375" bestFit="1" customWidth="1"/>
    <col min="12" max="12" width="16.28515625" bestFit="1" customWidth="1"/>
    <col min="13" max="14" width="9" bestFit="1" customWidth="1"/>
    <col min="15" max="15" width="11.28515625" bestFit="1" customWidth="1"/>
    <col min="16" max="16" width="23.7109375" bestFit="1" customWidth="1"/>
    <col min="17" max="17" width="16.28515625" bestFit="1" customWidth="1"/>
    <col min="18" max="20" width="12.5703125" bestFit="1" customWidth="1"/>
    <col min="21" max="21" width="25.85546875" bestFit="1" customWidth="1"/>
    <col min="22" max="22" width="16.28515625" bestFit="1" customWidth="1"/>
    <col min="23" max="25" width="11.5703125" bestFit="1" customWidth="1"/>
    <col min="26" max="26" width="25" bestFit="1" customWidth="1"/>
    <col min="27" max="27" width="16.28515625" bestFit="1" customWidth="1"/>
    <col min="28" max="30" width="11.5703125" bestFit="1" customWidth="1"/>
    <col min="31" max="31" width="26.42578125" bestFit="1" customWidth="1"/>
    <col min="32" max="32" width="16.28515625" bestFit="1" customWidth="1"/>
    <col min="33" max="35" width="11.5703125" bestFit="1" customWidth="1"/>
    <col min="36" max="36" width="22.7109375" bestFit="1" customWidth="1"/>
    <col min="37" max="37" width="16.28515625" bestFit="1" customWidth="1"/>
    <col min="38" max="38" width="5" bestFit="1" customWidth="1"/>
    <col min="39" max="39" width="10.5703125" bestFit="1" customWidth="1"/>
    <col min="40" max="40" width="11.28515625" bestFit="1" customWidth="1"/>
  </cols>
  <sheetData>
    <row r="3" spans="1:40" x14ac:dyDescent="0.25">
      <c r="A3" s="8" t="s">
        <v>702</v>
      </c>
      <c r="B3" s="8" t="s">
        <v>709</v>
      </c>
      <c r="C3"/>
      <c r="D3"/>
      <c r="E3"/>
      <c r="F3" s="8" t="s">
        <v>703</v>
      </c>
      <c r="G3" s="8" t="s">
        <v>709</v>
      </c>
      <c r="H3"/>
      <c r="K3" s="8" t="s">
        <v>704</v>
      </c>
      <c r="L3" s="8" t="s">
        <v>709</v>
      </c>
      <c r="P3" s="8" t="s">
        <v>705</v>
      </c>
      <c r="Q3" s="8" t="s">
        <v>709</v>
      </c>
      <c r="U3" s="8" t="s">
        <v>706</v>
      </c>
      <c r="V3" s="8" t="s">
        <v>709</v>
      </c>
      <c r="Z3" s="8" t="s">
        <v>707</v>
      </c>
      <c r="AA3" s="8" t="s">
        <v>709</v>
      </c>
      <c r="AE3" s="8" t="s">
        <v>708</v>
      </c>
      <c r="AF3" s="8" t="s">
        <v>709</v>
      </c>
      <c r="AJ3" s="8" t="s">
        <v>758</v>
      </c>
      <c r="AK3" s="8" t="s">
        <v>709</v>
      </c>
    </row>
    <row r="4" spans="1:40" x14ac:dyDescent="0.25">
      <c r="A4" s="8" t="s">
        <v>693</v>
      </c>
      <c r="B4">
        <v>2020</v>
      </c>
      <c r="C4">
        <v>2021</v>
      </c>
      <c r="D4">
        <v>2022</v>
      </c>
      <c r="E4" t="s">
        <v>694</v>
      </c>
      <c r="F4" s="8" t="s">
        <v>693</v>
      </c>
      <c r="G4">
        <v>2020</v>
      </c>
      <c r="H4">
        <v>2021</v>
      </c>
      <c r="I4">
        <v>2022</v>
      </c>
      <c r="J4" t="s">
        <v>694</v>
      </c>
      <c r="K4" s="8" t="s">
        <v>693</v>
      </c>
      <c r="L4">
        <v>2020</v>
      </c>
      <c r="M4">
        <v>2021</v>
      </c>
      <c r="N4">
        <v>2022</v>
      </c>
      <c r="O4" t="s">
        <v>694</v>
      </c>
      <c r="P4" s="8" t="s">
        <v>693</v>
      </c>
      <c r="Q4">
        <v>2020</v>
      </c>
      <c r="R4">
        <v>2021</v>
      </c>
      <c r="S4">
        <v>2022</v>
      </c>
      <c r="T4" t="s">
        <v>694</v>
      </c>
      <c r="U4" s="8" t="s">
        <v>693</v>
      </c>
      <c r="V4">
        <v>2020</v>
      </c>
      <c r="W4">
        <v>2021</v>
      </c>
      <c r="X4">
        <v>2022</v>
      </c>
      <c r="Y4" t="s">
        <v>694</v>
      </c>
      <c r="Z4" s="8" t="s">
        <v>693</v>
      </c>
      <c r="AA4">
        <v>2020</v>
      </c>
      <c r="AB4">
        <v>2021</v>
      </c>
      <c r="AC4">
        <v>2022</v>
      </c>
      <c r="AD4" t="s">
        <v>694</v>
      </c>
      <c r="AE4" s="8" t="s">
        <v>693</v>
      </c>
      <c r="AF4">
        <v>2020</v>
      </c>
      <c r="AG4">
        <v>2021</v>
      </c>
      <c r="AH4">
        <v>2022</v>
      </c>
      <c r="AI4" t="s">
        <v>694</v>
      </c>
      <c r="AJ4" s="8" t="s">
        <v>693</v>
      </c>
      <c r="AK4">
        <v>2020</v>
      </c>
      <c r="AL4">
        <v>2021</v>
      </c>
      <c r="AM4">
        <v>2022</v>
      </c>
      <c r="AN4" t="s">
        <v>694</v>
      </c>
    </row>
    <row r="5" spans="1:40" x14ac:dyDescent="0.25">
      <c r="A5" s="9" t="s">
        <v>51</v>
      </c>
      <c r="B5" s="10">
        <v>7869634</v>
      </c>
      <c r="C5" s="10">
        <v>7143841</v>
      </c>
      <c r="D5" s="10">
        <v>7451245</v>
      </c>
      <c r="E5" s="10">
        <v>22464720</v>
      </c>
      <c r="F5" s="9" t="s">
        <v>51</v>
      </c>
      <c r="G5" s="10">
        <v>3353176</v>
      </c>
      <c r="H5" s="10">
        <v>3468917</v>
      </c>
      <c r="I5" s="10">
        <v>4342783</v>
      </c>
      <c r="J5" s="10">
        <v>11164876</v>
      </c>
      <c r="K5" s="9" t="s">
        <v>51</v>
      </c>
      <c r="L5" s="10">
        <v>68582</v>
      </c>
      <c r="M5" s="10">
        <v>21369</v>
      </c>
      <c r="N5" s="10">
        <v>34116</v>
      </c>
      <c r="O5" s="10">
        <v>124067</v>
      </c>
      <c r="P5" s="9" t="s">
        <v>51</v>
      </c>
      <c r="Q5" s="10">
        <v>808873</v>
      </c>
      <c r="R5" s="10">
        <v>2327561</v>
      </c>
      <c r="S5" s="10">
        <v>5190718</v>
      </c>
      <c r="T5" s="10">
        <v>8327152</v>
      </c>
      <c r="U5" s="9" t="s">
        <v>51</v>
      </c>
      <c r="V5" s="10">
        <v>239959</v>
      </c>
      <c r="W5" s="10">
        <v>222141</v>
      </c>
      <c r="X5" s="10">
        <v>247617</v>
      </c>
      <c r="Y5" s="10">
        <v>709717</v>
      </c>
      <c r="Z5" s="9" t="s">
        <v>51</v>
      </c>
      <c r="AA5" s="10">
        <v>1418361</v>
      </c>
      <c r="AB5" s="10">
        <v>1128319</v>
      </c>
      <c r="AC5" s="10">
        <v>1958311</v>
      </c>
      <c r="AD5" s="10">
        <v>4504991</v>
      </c>
      <c r="AE5" s="9" t="s">
        <v>51</v>
      </c>
      <c r="AF5" s="10">
        <v>171505</v>
      </c>
      <c r="AG5" s="10">
        <v>214198</v>
      </c>
      <c r="AH5" s="10">
        <v>261948</v>
      </c>
      <c r="AI5" s="10">
        <v>647651</v>
      </c>
      <c r="AJ5" s="9" t="s">
        <v>51</v>
      </c>
      <c r="AK5" s="10">
        <v>148292</v>
      </c>
      <c r="AL5" s="10"/>
      <c r="AM5" s="10">
        <v>180323</v>
      </c>
      <c r="AN5" s="10">
        <v>328615</v>
      </c>
    </row>
    <row r="6" spans="1:40" x14ac:dyDescent="0.25">
      <c r="A6" s="9" t="s">
        <v>54</v>
      </c>
      <c r="B6" s="10">
        <v>10145527</v>
      </c>
      <c r="C6" s="10">
        <v>9228327</v>
      </c>
      <c r="D6" s="10">
        <v>9393782</v>
      </c>
      <c r="E6" s="10">
        <v>28767636</v>
      </c>
      <c r="F6" s="9" t="s">
        <v>54</v>
      </c>
      <c r="G6" s="10">
        <v>3789195</v>
      </c>
      <c r="H6" s="10">
        <v>3821645</v>
      </c>
      <c r="I6" s="10">
        <v>4769284</v>
      </c>
      <c r="J6" s="10">
        <v>12380124</v>
      </c>
      <c r="K6" s="9" t="s">
        <v>54</v>
      </c>
      <c r="L6" s="10">
        <v>68582</v>
      </c>
      <c r="M6" s="10">
        <v>21369</v>
      </c>
      <c r="N6" s="10">
        <v>34116</v>
      </c>
      <c r="O6" s="10">
        <v>124067</v>
      </c>
      <c r="P6" s="9" t="s">
        <v>54</v>
      </c>
      <c r="Q6" s="10">
        <v>1208511</v>
      </c>
      <c r="R6" s="10">
        <v>3357209</v>
      </c>
      <c r="S6" s="10">
        <v>5190718</v>
      </c>
      <c r="T6" s="10">
        <v>9756438</v>
      </c>
      <c r="U6" s="9" t="s">
        <v>54</v>
      </c>
      <c r="V6" s="10">
        <v>239959</v>
      </c>
      <c r="W6" s="10">
        <v>222141</v>
      </c>
      <c r="X6" s="10">
        <v>247617</v>
      </c>
      <c r="Y6" s="10">
        <v>709717</v>
      </c>
      <c r="Z6" s="9" t="s">
        <v>54</v>
      </c>
      <c r="AA6" s="10">
        <v>1418361</v>
      </c>
      <c r="AB6" s="10">
        <v>1128319</v>
      </c>
      <c r="AC6" s="10">
        <v>1958311</v>
      </c>
      <c r="AD6" s="10">
        <v>4504991</v>
      </c>
      <c r="AE6" s="9" t="s">
        <v>54</v>
      </c>
      <c r="AF6" s="10">
        <v>171505</v>
      </c>
      <c r="AG6" s="10">
        <v>214198</v>
      </c>
      <c r="AH6" s="10">
        <v>261948</v>
      </c>
      <c r="AI6" s="10">
        <v>647651</v>
      </c>
      <c r="AJ6" s="9" t="s">
        <v>54</v>
      </c>
      <c r="AK6" s="10">
        <v>148292</v>
      </c>
      <c r="AL6" s="10"/>
      <c r="AM6" s="10">
        <v>180323</v>
      </c>
      <c r="AN6" s="10">
        <v>328615</v>
      </c>
    </row>
    <row r="7" spans="1:40" x14ac:dyDescent="0.25">
      <c r="A7" s="9" t="s">
        <v>67</v>
      </c>
      <c r="B7" s="10">
        <v>7100450</v>
      </c>
      <c r="C7" s="10">
        <v>6522441</v>
      </c>
      <c r="D7" s="10">
        <v>7015365</v>
      </c>
      <c r="E7" s="10">
        <v>20638256</v>
      </c>
      <c r="F7" s="9" t="s">
        <v>67</v>
      </c>
      <c r="G7" s="10">
        <v>3343498</v>
      </c>
      <c r="H7" s="10">
        <v>3533598</v>
      </c>
      <c r="I7" s="10">
        <v>4487278</v>
      </c>
      <c r="J7" s="10">
        <v>11364374</v>
      </c>
      <c r="K7" s="9" t="s">
        <v>67</v>
      </c>
      <c r="L7" s="10">
        <v>68582</v>
      </c>
      <c r="M7" s="10">
        <v>21369</v>
      </c>
      <c r="N7" s="10">
        <v>34116</v>
      </c>
      <c r="O7" s="10">
        <v>124067</v>
      </c>
      <c r="P7" s="9" t="s">
        <v>67</v>
      </c>
      <c r="Q7" s="10">
        <v>808873</v>
      </c>
      <c r="R7" s="10">
        <v>2327561</v>
      </c>
      <c r="S7" s="10">
        <v>5190718</v>
      </c>
      <c r="T7" s="10">
        <v>8327152</v>
      </c>
      <c r="U7" s="9" t="s">
        <v>67</v>
      </c>
      <c r="V7" s="10">
        <v>239959</v>
      </c>
      <c r="W7" s="10">
        <v>222141</v>
      </c>
      <c r="X7" s="10">
        <v>247617</v>
      </c>
      <c r="Y7" s="10">
        <v>709717</v>
      </c>
      <c r="Z7" s="9" t="s">
        <v>67</v>
      </c>
      <c r="AA7" s="10">
        <v>1418361</v>
      </c>
      <c r="AB7" s="10">
        <v>1128319</v>
      </c>
      <c r="AC7" s="10">
        <v>1958311</v>
      </c>
      <c r="AD7" s="10">
        <v>4504991</v>
      </c>
      <c r="AE7" s="9" t="s">
        <v>67</v>
      </c>
      <c r="AF7" s="10">
        <v>171505</v>
      </c>
      <c r="AG7" s="10">
        <v>214198</v>
      </c>
      <c r="AH7" s="10">
        <v>261948</v>
      </c>
      <c r="AI7" s="10">
        <v>647651</v>
      </c>
      <c r="AJ7" s="9" t="s">
        <v>67</v>
      </c>
      <c r="AK7" s="10">
        <v>148292</v>
      </c>
      <c r="AL7" s="10"/>
      <c r="AM7" s="10">
        <v>180323</v>
      </c>
      <c r="AN7" s="10">
        <v>328615</v>
      </c>
    </row>
    <row r="8" spans="1:40" x14ac:dyDescent="0.25">
      <c r="A8" s="9" t="s">
        <v>729</v>
      </c>
      <c r="B8" s="10">
        <v>11844462</v>
      </c>
      <c r="C8" s="10">
        <v>9124795</v>
      </c>
      <c r="D8" s="10">
        <v>10493996</v>
      </c>
      <c r="E8" s="10">
        <v>31463253</v>
      </c>
      <c r="F8" s="9" t="s">
        <v>729</v>
      </c>
      <c r="G8" s="10">
        <v>24975423</v>
      </c>
      <c r="H8" s="10">
        <v>23028125</v>
      </c>
      <c r="I8" s="10">
        <v>34097194</v>
      </c>
      <c r="J8" s="10">
        <v>82100742</v>
      </c>
      <c r="K8" s="9" t="s">
        <v>729</v>
      </c>
      <c r="L8" s="10">
        <v>68582</v>
      </c>
      <c r="M8" s="10">
        <v>21369</v>
      </c>
      <c r="N8" s="10">
        <v>34116</v>
      </c>
      <c r="O8" s="10">
        <v>124067</v>
      </c>
      <c r="P8" s="9" t="s">
        <v>729</v>
      </c>
      <c r="Q8" s="10">
        <v>808873</v>
      </c>
      <c r="R8" s="10">
        <v>2328003</v>
      </c>
      <c r="S8" s="10">
        <v>5190718</v>
      </c>
      <c r="T8" s="10">
        <v>8327594</v>
      </c>
      <c r="U8" s="9" t="s">
        <v>729</v>
      </c>
      <c r="V8" s="10">
        <v>240053</v>
      </c>
      <c r="W8" s="10">
        <v>222141</v>
      </c>
      <c r="X8" s="10">
        <v>247617</v>
      </c>
      <c r="Y8" s="10">
        <v>709811</v>
      </c>
      <c r="Z8" s="9" t="s">
        <v>729</v>
      </c>
      <c r="AA8" s="10">
        <v>1418361</v>
      </c>
      <c r="AB8" s="10">
        <v>1128319</v>
      </c>
      <c r="AC8" s="10">
        <v>1958311</v>
      </c>
      <c r="AD8" s="10">
        <v>4504991</v>
      </c>
      <c r="AE8" s="9" t="s">
        <v>729</v>
      </c>
      <c r="AF8" s="10">
        <v>171505</v>
      </c>
      <c r="AG8" s="10">
        <v>214198</v>
      </c>
      <c r="AH8" s="10">
        <v>261948</v>
      </c>
      <c r="AI8" s="10">
        <v>647651</v>
      </c>
      <c r="AJ8" s="9" t="s">
        <v>729</v>
      </c>
      <c r="AK8" s="10">
        <v>148292</v>
      </c>
      <c r="AL8" s="10"/>
      <c r="AM8" s="10">
        <v>180323</v>
      </c>
      <c r="AN8" s="10">
        <v>328615</v>
      </c>
    </row>
    <row r="9" spans="1:40" x14ac:dyDescent="0.25">
      <c r="A9" s="9" t="s">
        <v>731</v>
      </c>
      <c r="B9" s="10">
        <v>7935836</v>
      </c>
      <c r="C9" s="10">
        <v>7122937</v>
      </c>
      <c r="D9" s="10">
        <v>7506386</v>
      </c>
      <c r="E9" s="10">
        <v>22565159</v>
      </c>
      <c r="F9" s="9" t="s">
        <v>731</v>
      </c>
      <c r="G9" s="10">
        <v>12991848</v>
      </c>
      <c r="H9" s="10">
        <v>15074037</v>
      </c>
      <c r="I9" s="10">
        <v>23437457</v>
      </c>
      <c r="J9" s="10">
        <v>51503342</v>
      </c>
      <c r="K9" s="9" t="s">
        <v>731</v>
      </c>
      <c r="L9" s="10">
        <v>68582</v>
      </c>
      <c r="M9" s="10">
        <v>21369</v>
      </c>
      <c r="N9" s="10">
        <v>34116</v>
      </c>
      <c r="O9" s="10">
        <v>124067</v>
      </c>
      <c r="P9" s="9" t="s">
        <v>731</v>
      </c>
      <c r="Q9" s="10">
        <v>2849923</v>
      </c>
      <c r="R9" s="10">
        <v>4314223</v>
      </c>
      <c r="S9" s="10">
        <v>10789447</v>
      </c>
      <c r="T9" s="10">
        <v>17953593</v>
      </c>
      <c r="U9" s="9" t="s">
        <v>731</v>
      </c>
      <c r="V9" s="10">
        <v>477260</v>
      </c>
      <c r="W9" s="10">
        <v>428951</v>
      </c>
      <c r="X9" s="10">
        <v>612743</v>
      </c>
      <c r="Y9" s="10">
        <v>1518954</v>
      </c>
      <c r="Z9" s="9" t="s">
        <v>731</v>
      </c>
      <c r="AA9" s="10">
        <v>1418361</v>
      </c>
      <c r="AB9" s="10">
        <v>1128319</v>
      </c>
      <c r="AC9" s="10">
        <v>1958311</v>
      </c>
      <c r="AD9" s="10">
        <v>4504991</v>
      </c>
      <c r="AE9" s="9" t="s">
        <v>731</v>
      </c>
      <c r="AF9" s="10">
        <v>5488199</v>
      </c>
      <c r="AG9" s="10">
        <v>6854315</v>
      </c>
      <c r="AH9" s="10">
        <v>8382370</v>
      </c>
      <c r="AI9" s="10">
        <v>20724884</v>
      </c>
      <c r="AJ9" s="9" t="s">
        <v>731</v>
      </c>
      <c r="AK9" s="10">
        <v>149296</v>
      </c>
      <c r="AL9" s="10"/>
      <c r="AM9" s="10">
        <v>183602</v>
      </c>
      <c r="AN9" s="10">
        <v>332898</v>
      </c>
    </row>
    <row r="10" spans="1:40" x14ac:dyDescent="0.25">
      <c r="A10" s="9" t="s">
        <v>732</v>
      </c>
      <c r="B10" s="10">
        <v>5191811</v>
      </c>
      <c r="C10" s="10">
        <v>4357418</v>
      </c>
      <c r="D10" s="10">
        <v>4639372</v>
      </c>
      <c r="E10" s="10">
        <v>14188601</v>
      </c>
      <c r="F10" s="9" t="s">
        <v>732</v>
      </c>
      <c r="G10" s="10">
        <v>3380267</v>
      </c>
      <c r="H10" s="10">
        <v>3537414</v>
      </c>
      <c r="I10" s="10">
        <v>4414827</v>
      </c>
      <c r="J10" s="10">
        <v>11332508</v>
      </c>
      <c r="K10" s="9" t="s">
        <v>732</v>
      </c>
      <c r="L10" s="10">
        <v>68582</v>
      </c>
      <c r="M10" s="10">
        <v>21369</v>
      </c>
      <c r="N10" s="10">
        <v>34116</v>
      </c>
      <c r="O10" s="10">
        <v>124067</v>
      </c>
      <c r="P10" s="9" t="s">
        <v>732</v>
      </c>
      <c r="Q10" s="10">
        <v>808873</v>
      </c>
      <c r="R10" s="10">
        <v>2327561</v>
      </c>
      <c r="S10" s="10">
        <v>5190718</v>
      </c>
      <c r="T10" s="10">
        <v>8327152</v>
      </c>
      <c r="U10" s="9" t="s">
        <v>732</v>
      </c>
      <c r="V10" s="10">
        <v>239959</v>
      </c>
      <c r="W10" s="10">
        <v>222141</v>
      </c>
      <c r="X10" s="10">
        <v>247617</v>
      </c>
      <c r="Y10" s="10">
        <v>709717</v>
      </c>
      <c r="Z10" s="9" t="s">
        <v>732</v>
      </c>
      <c r="AA10" s="10">
        <v>1418361</v>
      </c>
      <c r="AB10" s="10">
        <v>1128319</v>
      </c>
      <c r="AC10" s="10">
        <v>1958311</v>
      </c>
      <c r="AD10" s="10">
        <v>4504991</v>
      </c>
      <c r="AE10" s="9" t="s">
        <v>732</v>
      </c>
      <c r="AF10" s="10">
        <v>171505</v>
      </c>
      <c r="AG10" s="10">
        <v>214198</v>
      </c>
      <c r="AH10" s="10">
        <v>261948</v>
      </c>
      <c r="AI10" s="10">
        <v>647651</v>
      </c>
      <c r="AJ10" s="9" t="s">
        <v>732</v>
      </c>
      <c r="AK10" s="10">
        <v>148292</v>
      </c>
      <c r="AL10" s="10"/>
      <c r="AM10" s="10">
        <v>180323</v>
      </c>
      <c r="AN10" s="10">
        <v>328615</v>
      </c>
    </row>
    <row r="11" spans="1:40" x14ac:dyDescent="0.25">
      <c r="A11" s="9" t="s">
        <v>734</v>
      </c>
      <c r="B11" s="10">
        <v>11543113</v>
      </c>
      <c r="C11" s="10">
        <v>9846605</v>
      </c>
      <c r="D11" s="10">
        <v>10341730</v>
      </c>
      <c r="E11" s="10">
        <v>31731448</v>
      </c>
      <c r="F11" s="9" t="s">
        <v>734</v>
      </c>
      <c r="G11" s="10">
        <v>18235634</v>
      </c>
      <c r="H11" s="10">
        <v>20981922</v>
      </c>
      <c r="I11" s="10">
        <v>53280593</v>
      </c>
      <c r="J11" s="10">
        <v>92498149</v>
      </c>
      <c r="K11" s="9" t="s">
        <v>734</v>
      </c>
      <c r="L11" s="10">
        <v>68582</v>
      </c>
      <c r="M11" s="10">
        <v>21369</v>
      </c>
      <c r="N11" s="10">
        <v>34116</v>
      </c>
      <c r="O11" s="10">
        <v>124067</v>
      </c>
      <c r="P11" s="9" t="s">
        <v>734</v>
      </c>
      <c r="Q11" s="10">
        <v>29013309</v>
      </c>
      <c r="R11" s="10">
        <v>75788303</v>
      </c>
      <c r="S11" s="10">
        <v>171860495</v>
      </c>
      <c r="T11" s="10">
        <v>276662107</v>
      </c>
      <c r="U11" s="9" t="s">
        <v>734</v>
      </c>
      <c r="V11" s="10">
        <v>403469</v>
      </c>
      <c r="W11" s="10">
        <v>327973</v>
      </c>
      <c r="X11" s="10">
        <v>363639</v>
      </c>
      <c r="Y11" s="10">
        <v>1095081</v>
      </c>
      <c r="Z11" s="9" t="s">
        <v>734</v>
      </c>
      <c r="AA11" s="10">
        <v>1418361</v>
      </c>
      <c r="AB11" s="10">
        <v>1128319</v>
      </c>
      <c r="AC11" s="10">
        <v>1958311</v>
      </c>
      <c r="AD11" s="10">
        <v>4504991</v>
      </c>
      <c r="AE11" s="9" t="s">
        <v>734</v>
      </c>
      <c r="AF11" s="10">
        <v>171505</v>
      </c>
      <c r="AG11" s="10">
        <v>214198</v>
      </c>
      <c r="AH11" s="10">
        <v>261948</v>
      </c>
      <c r="AI11" s="10">
        <v>647651</v>
      </c>
      <c r="AJ11" s="9" t="s">
        <v>734</v>
      </c>
      <c r="AK11" s="10">
        <v>148292</v>
      </c>
      <c r="AL11" s="10"/>
      <c r="AM11" s="10">
        <v>180323</v>
      </c>
      <c r="AN11" s="10">
        <v>328615</v>
      </c>
    </row>
    <row r="12" spans="1:40" x14ac:dyDescent="0.25">
      <c r="A12" s="9" t="s">
        <v>735</v>
      </c>
      <c r="B12" s="10">
        <v>7114848</v>
      </c>
      <c r="C12" s="10">
        <v>6194495</v>
      </c>
      <c r="D12" s="10">
        <v>6538348</v>
      </c>
      <c r="E12" s="10">
        <v>19847691</v>
      </c>
      <c r="F12" s="9" t="s">
        <v>735</v>
      </c>
      <c r="G12" s="10">
        <v>6604614</v>
      </c>
      <c r="H12" s="10">
        <v>6580507</v>
      </c>
      <c r="I12" s="10">
        <v>8707829</v>
      </c>
      <c r="J12" s="10">
        <v>21892950</v>
      </c>
      <c r="K12" s="9" t="s">
        <v>735</v>
      </c>
      <c r="L12" s="10">
        <v>68582</v>
      </c>
      <c r="M12" s="10">
        <v>21369</v>
      </c>
      <c r="N12" s="10">
        <v>34116</v>
      </c>
      <c r="O12" s="10">
        <v>124067</v>
      </c>
      <c r="P12" s="9" t="s">
        <v>735</v>
      </c>
      <c r="Q12" s="10">
        <v>1674421</v>
      </c>
      <c r="R12" s="10">
        <v>3663325</v>
      </c>
      <c r="S12" s="10">
        <v>6036348</v>
      </c>
      <c r="T12" s="10">
        <v>11374094</v>
      </c>
      <c r="U12" s="9" t="s">
        <v>735</v>
      </c>
      <c r="V12" s="10">
        <v>240064</v>
      </c>
      <c r="W12" s="10">
        <v>222320</v>
      </c>
      <c r="X12" s="10">
        <v>247617</v>
      </c>
      <c r="Y12" s="10">
        <v>710001</v>
      </c>
      <c r="Z12" s="9" t="s">
        <v>735</v>
      </c>
      <c r="AA12" s="10">
        <v>1418361</v>
      </c>
      <c r="AB12" s="10">
        <v>1128319</v>
      </c>
      <c r="AC12" s="10">
        <v>1958311</v>
      </c>
      <c r="AD12" s="10">
        <v>4504991</v>
      </c>
      <c r="AE12" s="9" t="s">
        <v>735</v>
      </c>
      <c r="AF12" s="10">
        <v>171505</v>
      </c>
      <c r="AG12" s="10">
        <v>214198</v>
      </c>
      <c r="AH12" s="10">
        <v>261948</v>
      </c>
      <c r="AI12" s="10">
        <v>647651</v>
      </c>
      <c r="AJ12" s="9" t="s">
        <v>735</v>
      </c>
      <c r="AK12" s="10">
        <v>148292</v>
      </c>
      <c r="AL12" s="10"/>
      <c r="AM12" s="10">
        <v>180323</v>
      </c>
      <c r="AN12" s="10">
        <v>328615</v>
      </c>
    </row>
    <row r="13" spans="1:40" x14ac:dyDescent="0.25">
      <c r="A13" s="9" t="s">
        <v>736</v>
      </c>
      <c r="B13" s="10">
        <v>8957487</v>
      </c>
      <c r="C13" s="10">
        <v>7066711</v>
      </c>
      <c r="D13" s="10">
        <v>8403969</v>
      </c>
      <c r="E13" s="10">
        <v>24428167</v>
      </c>
      <c r="F13" s="9" t="s">
        <v>736</v>
      </c>
      <c r="G13" s="10">
        <v>10503429</v>
      </c>
      <c r="H13" s="10">
        <v>22167684</v>
      </c>
      <c r="I13" s="10">
        <v>37338588</v>
      </c>
      <c r="J13" s="10">
        <v>70009701</v>
      </c>
      <c r="K13" s="9" t="s">
        <v>736</v>
      </c>
      <c r="L13" s="10">
        <v>68582</v>
      </c>
      <c r="M13" s="10">
        <v>21369</v>
      </c>
      <c r="N13" s="10">
        <v>34116</v>
      </c>
      <c r="O13" s="10">
        <v>124067</v>
      </c>
      <c r="P13" s="9" t="s">
        <v>736</v>
      </c>
      <c r="Q13" s="10">
        <v>1339932</v>
      </c>
      <c r="R13" s="10">
        <v>2680808</v>
      </c>
      <c r="S13" s="10">
        <v>5641720</v>
      </c>
      <c r="T13" s="10">
        <v>9662460</v>
      </c>
      <c r="U13" s="9" t="s">
        <v>736</v>
      </c>
      <c r="V13" s="10">
        <v>716068</v>
      </c>
      <c r="W13" s="10">
        <v>864668</v>
      </c>
      <c r="X13" s="10">
        <v>651687</v>
      </c>
      <c r="Y13" s="10">
        <v>2232423</v>
      </c>
      <c r="Z13" s="9" t="s">
        <v>736</v>
      </c>
      <c r="AA13" s="10">
        <v>1418361</v>
      </c>
      <c r="AB13" s="10">
        <v>1128319</v>
      </c>
      <c r="AC13" s="10">
        <v>1958311</v>
      </c>
      <c r="AD13" s="10">
        <v>4504991</v>
      </c>
      <c r="AE13" s="9" t="s">
        <v>736</v>
      </c>
      <c r="AF13" s="10">
        <v>171505</v>
      </c>
      <c r="AG13" s="10">
        <v>214198</v>
      </c>
      <c r="AH13" s="10">
        <v>261948</v>
      </c>
      <c r="AI13" s="10">
        <v>647651</v>
      </c>
      <c r="AJ13" s="9" t="s">
        <v>736</v>
      </c>
      <c r="AK13" s="10">
        <v>1013094</v>
      </c>
      <c r="AL13" s="10"/>
      <c r="AM13" s="10">
        <v>1215306</v>
      </c>
      <c r="AN13" s="10">
        <v>2228400</v>
      </c>
    </row>
    <row r="14" spans="1:40" x14ac:dyDescent="0.25">
      <c r="A14" s="9" t="s">
        <v>737</v>
      </c>
      <c r="B14" s="10">
        <v>8674791</v>
      </c>
      <c r="C14" s="10">
        <v>8037409</v>
      </c>
      <c r="D14" s="10">
        <v>8818895</v>
      </c>
      <c r="E14" s="10">
        <v>25531095</v>
      </c>
      <c r="F14" s="9" t="s">
        <v>737</v>
      </c>
      <c r="G14" s="10">
        <v>4014211</v>
      </c>
      <c r="H14" s="10">
        <v>4087845</v>
      </c>
      <c r="I14" s="10">
        <v>5028335</v>
      </c>
      <c r="J14" s="10">
        <v>13130391</v>
      </c>
      <c r="K14" s="9" t="s">
        <v>737</v>
      </c>
      <c r="L14" s="10">
        <v>68582</v>
      </c>
      <c r="M14" s="10">
        <v>21369</v>
      </c>
      <c r="N14" s="10">
        <v>34116</v>
      </c>
      <c r="O14" s="10">
        <v>124067</v>
      </c>
      <c r="P14" s="9" t="s">
        <v>737</v>
      </c>
      <c r="Q14" s="10">
        <v>808873</v>
      </c>
      <c r="R14" s="10">
        <v>2327766</v>
      </c>
      <c r="S14" s="10">
        <v>5190718</v>
      </c>
      <c r="T14" s="10">
        <v>8327357</v>
      </c>
      <c r="U14" s="9" t="s">
        <v>737</v>
      </c>
      <c r="V14" s="10">
        <v>619712</v>
      </c>
      <c r="W14" s="10">
        <v>936059</v>
      </c>
      <c r="X14" s="10">
        <v>484951</v>
      </c>
      <c r="Y14" s="10">
        <v>2040722</v>
      </c>
      <c r="Z14" s="9" t="s">
        <v>737</v>
      </c>
      <c r="AA14" s="10">
        <v>1418361</v>
      </c>
      <c r="AB14" s="10">
        <v>1128319</v>
      </c>
      <c r="AC14" s="10">
        <v>1958311</v>
      </c>
      <c r="AD14" s="10">
        <v>4504991</v>
      </c>
      <c r="AE14" s="9" t="s">
        <v>737</v>
      </c>
      <c r="AF14" s="10">
        <v>171505</v>
      </c>
      <c r="AG14" s="10">
        <v>214198</v>
      </c>
      <c r="AH14" s="10">
        <v>261948</v>
      </c>
      <c r="AI14" s="10">
        <v>647651</v>
      </c>
      <c r="AJ14" s="9" t="s">
        <v>737</v>
      </c>
      <c r="AK14" s="10">
        <v>148292</v>
      </c>
      <c r="AL14" s="10"/>
      <c r="AM14" s="10">
        <v>180323</v>
      </c>
      <c r="AN14" s="10">
        <v>328615</v>
      </c>
    </row>
    <row r="15" spans="1:40" x14ac:dyDescent="0.25">
      <c r="A15" s="9" t="s">
        <v>739</v>
      </c>
      <c r="B15" s="10">
        <v>5425007</v>
      </c>
      <c r="C15" s="10">
        <v>4836428</v>
      </c>
      <c r="D15" s="10">
        <v>5057309</v>
      </c>
      <c r="E15" s="10">
        <v>15318744</v>
      </c>
      <c r="F15" s="9" t="s">
        <v>739</v>
      </c>
      <c r="G15" s="10">
        <v>5313415</v>
      </c>
      <c r="H15" s="10">
        <v>5245179</v>
      </c>
      <c r="I15" s="10">
        <v>6555572</v>
      </c>
      <c r="J15" s="10">
        <v>17114166</v>
      </c>
      <c r="K15" s="9" t="s">
        <v>739</v>
      </c>
      <c r="L15" s="10">
        <v>68582</v>
      </c>
      <c r="M15" s="10">
        <v>21369</v>
      </c>
      <c r="N15" s="10">
        <v>34116</v>
      </c>
      <c r="O15" s="10">
        <v>124067</v>
      </c>
      <c r="P15" s="9" t="s">
        <v>739</v>
      </c>
      <c r="Q15" s="10">
        <v>808873</v>
      </c>
      <c r="R15" s="10">
        <v>2327561</v>
      </c>
      <c r="S15" s="10">
        <v>5190718</v>
      </c>
      <c r="T15" s="10">
        <v>8327152</v>
      </c>
      <c r="U15" s="9" t="s">
        <v>739</v>
      </c>
      <c r="V15" s="10">
        <v>385255</v>
      </c>
      <c r="W15" s="10">
        <v>316939</v>
      </c>
      <c r="X15" s="10">
        <v>2116718</v>
      </c>
      <c r="Y15" s="10">
        <v>2818912</v>
      </c>
      <c r="Z15" s="9" t="s">
        <v>739</v>
      </c>
      <c r="AA15" s="10">
        <v>1418361</v>
      </c>
      <c r="AB15" s="10">
        <v>1128319</v>
      </c>
      <c r="AC15" s="10">
        <v>1958311</v>
      </c>
      <c r="AD15" s="10">
        <v>4504991</v>
      </c>
      <c r="AE15" s="9" t="s">
        <v>739</v>
      </c>
      <c r="AF15" s="10">
        <v>171505</v>
      </c>
      <c r="AG15" s="10">
        <v>214198</v>
      </c>
      <c r="AH15" s="10">
        <v>261948</v>
      </c>
      <c r="AI15" s="10">
        <v>647651</v>
      </c>
      <c r="AJ15" s="9" t="s">
        <v>739</v>
      </c>
      <c r="AK15" s="10">
        <v>148292</v>
      </c>
      <c r="AL15" s="10"/>
      <c r="AM15" s="10">
        <v>180323</v>
      </c>
      <c r="AN15" s="10">
        <v>328615</v>
      </c>
    </row>
    <row r="16" spans="1:40" x14ac:dyDescent="0.25">
      <c r="A16" s="9" t="s">
        <v>740</v>
      </c>
      <c r="B16" s="10">
        <v>5910329</v>
      </c>
      <c r="C16" s="10">
        <v>5121080</v>
      </c>
      <c r="D16" s="10">
        <v>5403247</v>
      </c>
      <c r="E16" s="10">
        <v>16434656</v>
      </c>
      <c r="F16" s="9" t="s">
        <v>740</v>
      </c>
      <c r="G16" s="10">
        <v>4632485</v>
      </c>
      <c r="H16" s="10">
        <v>4470838</v>
      </c>
      <c r="I16" s="10">
        <v>5239841</v>
      </c>
      <c r="J16" s="10">
        <v>14343164</v>
      </c>
      <c r="K16" s="9" t="s">
        <v>740</v>
      </c>
      <c r="L16" s="10">
        <v>68582</v>
      </c>
      <c r="M16" s="10">
        <v>21369</v>
      </c>
      <c r="N16" s="10">
        <v>34116</v>
      </c>
      <c r="O16" s="10">
        <v>124067</v>
      </c>
      <c r="P16" s="9" t="s">
        <v>740</v>
      </c>
      <c r="Q16" s="10">
        <v>808873</v>
      </c>
      <c r="R16" s="10">
        <v>2327561</v>
      </c>
      <c r="S16" s="10">
        <v>5190718</v>
      </c>
      <c r="T16" s="10">
        <v>8327152</v>
      </c>
      <c r="U16" s="9" t="s">
        <v>740</v>
      </c>
      <c r="V16" s="10">
        <v>839898</v>
      </c>
      <c r="W16" s="10">
        <v>614796</v>
      </c>
      <c r="X16" s="10">
        <v>423456</v>
      </c>
      <c r="Y16" s="10">
        <v>1878150</v>
      </c>
      <c r="Z16" s="9" t="s">
        <v>740</v>
      </c>
      <c r="AA16" s="10">
        <v>1418361</v>
      </c>
      <c r="AB16" s="10">
        <v>1128319</v>
      </c>
      <c r="AC16" s="10">
        <v>1958311</v>
      </c>
      <c r="AD16" s="10">
        <v>4504991</v>
      </c>
      <c r="AE16" s="9" t="s">
        <v>740</v>
      </c>
      <c r="AF16" s="10">
        <v>171505</v>
      </c>
      <c r="AG16" s="10">
        <v>214198</v>
      </c>
      <c r="AH16" s="10">
        <v>261948</v>
      </c>
      <c r="AI16" s="10">
        <v>647651</v>
      </c>
      <c r="AJ16" s="9" t="s">
        <v>740</v>
      </c>
      <c r="AK16" s="10">
        <v>358190</v>
      </c>
      <c r="AL16" s="10"/>
      <c r="AM16" s="10">
        <v>539482</v>
      </c>
      <c r="AN16" s="10">
        <v>897672</v>
      </c>
    </row>
    <row r="17" spans="1:40" x14ac:dyDescent="0.25">
      <c r="A17" s="9" t="s">
        <v>742</v>
      </c>
      <c r="B17" s="10">
        <v>5753651</v>
      </c>
      <c r="C17" s="10">
        <v>5187475</v>
      </c>
      <c r="D17" s="10">
        <v>5405461</v>
      </c>
      <c r="E17" s="10">
        <v>16346587</v>
      </c>
      <c r="F17" s="9" t="s">
        <v>742</v>
      </c>
      <c r="G17" s="10">
        <v>4078016</v>
      </c>
      <c r="H17" s="10">
        <v>4294155</v>
      </c>
      <c r="I17" s="10">
        <v>5309424</v>
      </c>
      <c r="J17" s="10">
        <v>13681595</v>
      </c>
      <c r="K17" s="9" t="s">
        <v>742</v>
      </c>
      <c r="L17" s="10">
        <v>68582</v>
      </c>
      <c r="M17" s="10">
        <v>21369</v>
      </c>
      <c r="N17" s="10">
        <v>34116</v>
      </c>
      <c r="O17" s="10">
        <v>124067</v>
      </c>
      <c r="P17" s="9" t="s">
        <v>742</v>
      </c>
      <c r="Q17" s="10">
        <v>808873</v>
      </c>
      <c r="R17" s="10">
        <v>2327561</v>
      </c>
      <c r="S17" s="10">
        <v>5190718</v>
      </c>
      <c r="T17" s="10">
        <v>8327152</v>
      </c>
      <c r="U17" s="9" t="s">
        <v>742</v>
      </c>
      <c r="V17" s="10">
        <v>713759</v>
      </c>
      <c r="W17" s="10">
        <v>577316</v>
      </c>
      <c r="X17" s="10">
        <v>417535</v>
      </c>
      <c r="Y17" s="10">
        <v>1708610</v>
      </c>
      <c r="Z17" s="9" t="s">
        <v>742</v>
      </c>
      <c r="AA17" s="10">
        <v>1418361</v>
      </c>
      <c r="AB17" s="10">
        <v>1128319</v>
      </c>
      <c r="AC17" s="10">
        <v>1958311</v>
      </c>
      <c r="AD17" s="10">
        <v>4504991</v>
      </c>
      <c r="AE17" s="9" t="s">
        <v>742</v>
      </c>
      <c r="AF17" s="10">
        <v>171505</v>
      </c>
      <c r="AG17" s="10">
        <v>214198</v>
      </c>
      <c r="AH17" s="10">
        <v>261948</v>
      </c>
      <c r="AI17" s="10">
        <v>647651</v>
      </c>
      <c r="AJ17" s="9" t="s">
        <v>742</v>
      </c>
      <c r="AK17" s="10">
        <v>148292</v>
      </c>
      <c r="AL17" s="10"/>
      <c r="AM17" s="10">
        <v>180323</v>
      </c>
      <c r="AN17" s="10">
        <v>328615</v>
      </c>
    </row>
    <row r="18" spans="1:40" x14ac:dyDescent="0.25">
      <c r="A18" s="9" t="s">
        <v>744</v>
      </c>
      <c r="B18" s="10">
        <v>6095072</v>
      </c>
      <c r="C18" s="10">
        <v>5491337</v>
      </c>
      <c r="D18" s="10">
        <v>5851588</v>
      </c>
      <c r="E18" s="10">
        <v>17437997</v>
      </c>
      <c r="F18" s="9" t="s">
        <v>744</v>
      </c>
      <c r="G18" s="10">
        <v>13533025</v>
      </c>
      <c r="H18" s="10">
        <v>11124747</v>
      </c>
      <c r="I18" s="10">
        <v>20745246</v>
      </c>
      <c r="J18" s="10">
        <v>45403018</v>
      </c>
      <c r="K18" s="9" t="s">
        <v>744</v>
      </c>
      <c r="L18" s="10">
        <v>326535</v>
      </c>
      <c r="M18" s="10">
        <v>21369</v>
      </c>
      <c r="N18" s="10">
        <v>34116</v>
      </c>
      <c r="O18" s="10">
        <v>382020</v>
      </c>
      <c r="P18" s="9" t="s">
        <v>744</v>
      </c>
      <c r="Q18" s="10">
        <v>808873</v>
      </c>
      <c r="R18" s="10">
        <v>2327561</v>
      </c>
      <c r="S18" s="10">
        <v>5191906</v>
      </c>
      <c r="T18" s="10">
        <v>8328340</v>
      </c>
      <c r="U18" s="9" t="s">
        <v>744</v>
      </c>
      <c r="V18" s="10">
        <v>967401</v>
      </c>
      <c r="W18" s="10">
        <v>1471498</v>
      </c>
      <c r="X18" s="10">
        <v>1576385</v>
      </c>
      <c r="Y18" s="10">
        <v>4015284</v>
      </c>
      <c r="Z18" s="9" t="s">
        <v>744</v>
      </c>
      <c r="AA18" s="10">
        <v>1418361</v>
      </c>
      <c r="AB18" s="10">
        <v>1128319</v>
      </c>
      <c r="AC18" s="10">
        <v>1958311</v>
      </c>
      <c r="AD18" s="10">
        <v>4504991</v>
      </c>
      <c r="AE18" s="9" t="s">
        <v>744</v>
      </c>
      <c r="AF18" s="10">
        <v>171505</v>
      </c>
      <c r="AG18" s="10">
        <v>214198</v>
      </c>
      <c r="AH18" s="10">
        <v>261948</v>
      </c>
      <c r="AI18" s="10">
        <v>647651</v>
      </c>
      <c r="AJ18" s="9" t="s">
        <v>744</v>
      </c>
      <c r="AK18" s="10">
        <v>201501</v>
      </c>
      <c r="AL18" s="10"/>
      <c r="AM18" s="10">
        <v>219663</v>
      </c>
      <c r="AN18" s="10">
        <v>421164</v>
      </c>
    </row>
    <row r="19" spans="1:40" x14ac:dyDescent="0.25">
      <c r="A19" s="9" t="s">
        <v>745</v>
      </c>
      <c r="B19" s="10">
        <v>5843532</v>
      </c>
      <c r="C19" s="10">
        <v>4929865</v>
      </c>
      <c r="D19" s="10">
        <v>5290159</v>
      </c>
      <c r="E19" s="10">
        <v>16063556</v>
      </c>
      <c r="F19" s="9" t="s">
        <v>745</v>
      </c>
      <c r="G19" s="10">
        <v>13301542</v>
      </c>
      <c r="H19" s="10">
        <v>10362917</v>
      </c>
      <c r="I19" s="10">
        <v>19455278</v>
      </c>
      <c r="J19" s="10">
        <v>43119737</v>
      </c>
      <c r="K19" s="9" t="s">
        <v>745</v>
      </c>
      <c r="L19" s="10">
        <v>68582</v>
      </c>
      <c r="M19" s="10">
        <v>21369</v>
      </c>
      <c r="N19" s="10">
        <v>34116</v>
      </c>
      <c r="O19" s="10">
        <v>124067</v>
      </c>
      <c r="P19" s="9" t="s">
        <v>745</v>
      </c>
      <c r="Q19" s="10">
        <v>808873</v>
      </c>
      <c r="R19" s="10">
        <v>2331072</v>
      </c>
      <c r="S19" s="10">
        <v>5190718</v>
      </c>
      <c r="T19" s="10">
        <v>8330663</v>
      </c>
      <c r="U19" s="9" t="s">
        <v>745</v>
      </c>
      <c r="V19" s="10">
        <v>570994</v>
      </c>
      <c r="W19" s="10">
        <v>757580</v>
      </c>
      <c r="X19" s="10">
        <v>845733</v>
      </c>
      <c r="Y19" s="10">
        <v>2174307</v>
      </c>
      <c r="Z19" s="9" t="s">
        <v>745</v>
      </c>
      <c r="AA19" s="10">
        <v>1418361</v>
      </c>
      <c r="AB19" s="10">
        <v>1128319</v>
      </c>
      <c r="AC19" s="10">
        <v>1958311</v>
      </c>
      <c r="AD19" s="10">
        <v>4504991</v>
      </c>
      <c r="AE19" s="9" t="s">
        <v>745</v>
      </c>
      <c r="AF19" s="10">
        <v>171505</v>
      </c>
      <c r="AG19" s="10">
        <v>214198</v>
      </c>
      <c r="AH19" s="10">
        <v>261948</v>
      </c>
      <c r="AI19" s="10">
        <v>647651</v>
      </c>
      <c r="AJ19" s="9" t="s">
        <v>745</v>
      </c>
      <c r="AK19" s="10">
        <v>148292</v>
      </c>
      <c r="AL19" s="10"/>
      <c r="AM19" s="10">
        <v>180323</v>
      </c>
      <c r="AN19" s="10">
        <v>328615</v>
      </c>
    </row>
    <row r="20" spans="1:40" x14ac:dyDescent="0.25">
      <c r="A20" s="9" t="s">
        <v>746</v>
      </c>
      <c r="B20" s="10">
        <v>7943649</v>
      </c>
      <c r="C20" s="10">
        <v>6789087</v>
      </c>
      <c r="D20" s="10">
        <v>7255282</v>
      </c>
      <c r="E20" s="10">
        <v>21988018</v>
      </c>
      <c r="F20" s="9" t="s">
        <v>746</v>
      </c>
      <c r="G20" s="10">
        <v>38101769</v>
      </c>
      <c r="H20" s="10">
        <v>36770958</v>
      </c>
      <c r="I20" s="10">
        <v>55124474</v>
      </c>
      <c r="J20" s="10">
        <v>129997201</v>
      </c>
      <c r="K20" s="9" t="s">
        <v>746</v>
      </c>
      <c r="L20" s="10">
        <v>68582</v>
      </c>
      <c r="M20" s="10">
        <v>21369</v>
      </c>
      <c r="N20" s="10">
        <v>34116</v>
      </c>
      <c r="O20" s="10">
        <v>124067</v>
      </c>
      <c r="P20" s="9" t="s">
        <v>746</v>
      </c>
      <c r="Q20" s="10">
        <v>808873</v>
      </c>
      <c r="R20" s="10">
        <v>2327593</v>
      </c>
      <c r="S20" s="10">
        <v>5190718</v>
      </c>
      <c r="T20" s="10">
        <v>8327184</v>
      </c>
      <c r="U20" s="9" t="s">
        <v>746</v>
      </c>
      <c r="V20" s="10">
        <v>1924384</v>
      </c>
      <c r="W20" s="10">
        <v>1828457</v>
      </c>
      <c r="X20" s="10">
        <v>2049048</v>
      </c>
      <c r="Y20" s="10">
        <v>5801889</v>
      </c>
      <c r="Z20" s="9" t="s">
        <v>746</v>
      </c>
      <c r="AA20" s="10">
        <v>1418361</v>
      </c>
      <c r="AB20" s="10">
        <v>1128319</v>
      </c>
      <c r="AC20" s="10">
        <v>1958311</v>
      </c>
      <c r="AD20" s="10">
        <v>4504991</v>
      </c>
      <c r="AE20" s="9" t="s">
        <v>746</v>
      </c>
      <c r="AF20" s="10">
        <v>171505</v>
      </c>
      <c r="AG20" s="10">
        <v>214198</v>
      </c>
      <c r="AH20" s="10">
        <v>261948</v>
      </c>
      <c r="AI20" s="10">
        <v>647651</v>
      </c>
      <c r="AJ20" s="9" t="s">
        <v>746</v>
      </c>
      <c r="AK20" s="10">
        <v>148292</v>
      </c>
      <c r="AL20" s="10"/>
      <c r="AM20" s="10">
        <v>180323</v>
      </c>
      <c r="AN20" s="10">
        <v>328615</v>
      </c>
    </row>
    <row r="21" spans="1:40" x14ac:dyDescent="0.25">
      <c r="A21" s="9" t="s">
        <v>747</v>
      </c>
      <c r="B21" s="10">
        <v>6615845</v>
      </c>
      <c r="C21" s="10">
        <v>5930235</v>
      </c>
      <c r="D21" s="10">
        <v>6421605</v>
      </c>
      <c r="E21" s="10">
        <v>18967685</v>
      </c>
      <c r="F21" s="9" t="s">
        <v>747</v>
      </c>
      <c r="G21" s="10">
        <v>20089304</v>
      </c>
      <c r="H21" s="10">
        <v>18813022</v>
      </c>
      <c r="I21" s="10">
        <v>28685468</v>
      </c>
      <c r="J21" s="10">
        <v>67587794</v>
      </c>
      <c r="K21" s="9" t="s">
        <v>747</v>
      </c>
      <c r="L21" s="10">
        <v>68582</v>
      </c>
      <c r="M21" s="10">
        <v>21369</v>
      </c>
      <c r="N21" s="10">
        <v>34116</v>
      </c>
      <c r="O21" s="10">
        <v>124067</v>
      </c>
      <c r="P21" s="9" t="s">
        <v>747</v>
      </c>
      <c r="Q21" s="10">
        <v>811916</v>
      </c>
      <c r="R21" s="10">
        <v>2335689</v>
      </c>
      <c r="S21" s="10">
        <v>5326337</v>
      </c>
      <c r="T21" s="10">
        <v>8473942</v>
      </c>
      <c r="U21" s="9" t="s">
        <v>747</v>
      </c>
      <c r="V21" s="10">
        <v>349899</v>
      </c>
      <c r="W21" s="10">
        <v>351311</v>
      </c>
      <c r="X21" s="10">
        <v>344523</v>
      </c>
      <c r="Y21" s="10">
        <v>1045733</v>
      </c>
      <c r="Z21" s="9" t="s">
        <v>747</v>
      </c>
      <c r="AA21" s="10">
        <v>1418361</v>
      </c>
      <c r="AB21" s="10">
        <v>1128319</v>
      </c>
      <c r="AC21" s="10">
        <v>1958311</v>
      </c>
      <c r="AD21" s="10">
        <v>4504991</v>
      </c>
      <c r="AE21" s="9" t="s">
        <v>747</v>
      </c>
      <c r="AF21" s="10">
        <v>171505</v>
      </c>
      <c r="AG21" s="10">
        <v>214198</v>
      </c>
      <c r="AH21" s="10">
        <v>261948</v>
      </c>
      <c r="AI21" s="10">
        <v>647651</v>
      </c>
      <c r="AJ21" s="9" t="s">
        <v>747</v>
      </c>
      <c r="AK21" s="10">
        <v>148292</v>
      </c>
      <c r="AL21" s="10"/>
      <c r="AM21" s="10">
        <v>180323</v>
      </c>
      <c r="AN21" s="10">
        <v>328615</v>
      </c>
    </row>
    <row r="22" spans="1:40" x14ac:dyDescent="0.25">
      <c r="A22" s="9" t="s">
        <v>748</v>
      </c>
      <c r="B22" s="10">
        <v>5217931</v>
      </c>
      <c r="C22" s="10">
        <v>4704014</v>
      </c>
      <c r="D22" s="10">
        <v>4957988</v>
      </c>
      <c r="E22" s="10">
        <v>14879933</v>
      </c>
      <c r="F22" s="9" t="s">
        <v>748</v>
      </c>
      <c r="G22" s="10">
        <v>3627694</v>
      </c>
      <c r="H22" s="10">
        <v>3694815</v>
      </c>
      <c r="I22" s="10">
        <v>4563132</v>
      </c>
      <c r="J22" s="10">
        <v>11885641</v>
      </c>
      <c r="K22" s="9" t="s">
        <v>748</v>
      </c>
      <c r="L22" s="10">
        <v>68582</v>
      </c>
      <c r="M22" s="10">
        <v>21369</v>
      </c>
      <c r="N22" s="10">
        <v>34116</v>
      </c>
      <c r="O22" s="10">
        <v>124067</v>
      </c>
      <c r="P22" s="9" t="s">
        <v>748</v>
      </c>
      <c r="Q22" s="10">
        <v>808873</v>
      </c>
      <c r="R22" s="10">
        <v>2327561</v>
      </c>
      <c r="S22" s="10">
        <v>5190718</v>
      </c>
      <c r="T22" s="10">
        <v>8327152</v>
      </c>
      <c r="U22" s="9" t="s">
        <v>748</v>
      </c>
      <c r="V22" s="10">
        <v>239959</v>
      </c>
      <c r="W22" s="10">
        <v>222141</v>
      </c>
      <c r="X22" s="10">
        <v>247617</v>
      </c>
      <c r="Y22" s="10">
        <v>709717</v>
      </c>
      <c r="Z22" s="9" t="s">
        <v>748</v>
      </c>
      <c r="AA22" s="10">
        <v>1418361</v>
      </c>
      <c r="AB22" s="10">
        <v>1128319</v>
      </c>
      <c r="AC22" s="10">
        <v>1958311</v>
      </c>
      <c r="AD22" s="10">
        <v>4504991</v>
      </c>
      <c r="AE22" s="9" t="s">
        <v>748</v>
      </c>
      <c r="AF22" s="10">
        <v>171505</v>
      </c>
      <c r="AG22" s="10">
        <v>214198</v>
      </c>
      <c r="AH22" s="10">
        <v>261948</v>
      </c>
      <c r="AI22" s="10">
        <v>647651</v>
      </c>
      <c r="AJ22" s="9" t="s">
        <v>748</v>
      </c>
      <c r="AK22" s="10">
        <v>148292</v>
      </c>
      <c r="AL22" s="10"/>
      <c r="AM22" s="10">
        <v>180323</v>
      </c>
      <c r="AN22" s="10">
        <v>328615</v>
      </c>
    </row>
    <row r="23" spans="1:40" x14ac:dyDescent="0.25">
      <c r="A23" s="9" t="s">
        <v>749</v>
      </c>
      <c r="B23" s="10">
        <v>5009418</v>
      </c>
      <c r="C23" s="10">
        <v>4479024</v>
      </c>
      <c r="D23" s="10">
        <v>4696053</v>
      </c>
      <c r="E23" s="10">
        <v>14184495</v>
      </c>
      <c r="F23" s="9" t="s">
        <v>749</v>
      </c>
      <c r="G23" s="10">
        <v>3349788</v>
      </c>
      <c r="H23" s="10">
        <v>3599096</v>
      </c>
      <c r="I23" s="10">
        <v>4567249</v>
      </c>
      <c r="J23" s="10">
        <v>11516133</v>
      </c>
      <c r="K23" s="9" t="s">
        <v>749</v>
      </c>
      <c r="L23" s="10">
        <v>68582</v>
      </c>
      <c r="M23" s="10">
        <v>21369</v>
      </c>
      <c r="N23" s="10">
        <v>34116</v>
      </c>
      <c r="O23" s="10">
        <v>124067</v>
      </c>
      <c r="P23" s="9" t="s">
        <v>749</v>
      </c>
      <c r="Q23" s="10">
        <v>808873</v>
      </c>
      <c r="R23" s="10">
        <v>2327561</v>
      </c>
      <c r="S23" s="10">
        <v>5190718</v>
      </c>
      <c r="T23" s="10">
        <v>8327152</v>
      </c>
      <c r="U23" s="9" t="s">
        <v>749</v>
      </c>
      <c r="V23" s="10">
        <v>239959</v>
      </c>
      <c r="W23" s="10">
        <v>222141</v>
      </c>
      <c r="X23" s="10">
        <v>247617</v>
      </c>
      <c r="Y23" s="10">
        <v>709717</v>
      </c>
      <c r="Z23" s="9" t="s">
        <v>749</v>
      </c>
      <c r="AA23" s="10">
        <v>1418361</v>
      </c>
      <c r="AB23" s="10">
        <v>1128319</v>
      </c>
      <c r="AC23" s="10">
        <v>1958311</v>
      </c>
      <c r="AD23" s="10">
        <v>4504991</v>
      </c>
      <c r="AE23" s="9" t="s">
        <v>749</v>
      </c>
      <c r="AF23" s="10">
        <v>171505</v>
      </c>
      <c r="AG23" s="10">
        <v>214198</v>
      </c>
      <c r="AH23" s="10">
        <v>261948</v>
      </c>
      <c r="AI23" s="10">
        <v>647651</v>
      </c>
      <c r="AJ23" s="9" t="s">
        <v>749</v>
      </c>
      <c r="AK23" s="10">
        <v>148292</v>
      </c>
      <c r="AL23" s="10"/>
      <c r="AM23" s="10">
        <v>180323</v>
      </c>
      <c r="AN23" s="10">
        <v>328615</v>
      </c>
    </row>
    <row r="24" spans="1:40" x14ac:dyDescent="0.25">
      <c r="A24" s="9" t="s">
        <v>694</v>
      </c>
      <c r="B24" s="10">
        <v>140192393</v>
      </c>
      <c r="C24" s="10">
        <v>122113524</v>
      </c>
      <c r="D24" s="10">
        <v>130941780</v>
      </c>
      <c r="E24" s="10">
        <v>393247697</v>
      </c>
      <c r="F24" s="9" t="s">
        <v>694</v>
      </c>
      <c r="G24" s="10">
        <v>197218333</v>
      </c>
      <c r="H24" s="10">
        <v>204657421</v>
      </c>
      <c r="I24" s="10">
        <v>330149852</v>
      </c>
      <c r="J24" s="10">
        <v>732025606</v>
      </c>
      <c r="K24" s="9" t="s">
        <v>694</v>
      </c>
      <c r="L24" s="10">
        <v>1561011</v>
      </c>
      <c r="M24" s="10">
        <v>406011</v>
      </c>
      <c r="N24" s="10">
        <v>648204</v>
      </c>
      <c r="O24" s="10">
        <v>2615226</v>
      </c>
      <c r="P24" s="9" t="s">
        <v>694</v>
      </c>
      <c r="Q24" s="10">
        <v>47413361</v>
      </c>
      <c r="R24" s="10">
        <v>122402040</v>
      </c>
      <c r="S24" s="10">
        <v>272325587</v>
      </c>
      <c r="T24" s="10">
        <v>442140988</v>
      </c>
      <c r="U24" s="9" t="s">
        <v>694</v>
      </c>
      <c r="V24" s="10">
        <v>9887970</v>
      </c>
      <c r="W24" s="10">
        <v>10252855</v>
      </c>
      <c r="X24" s="10">
        <v>11867354</v>
      </c>
      <c r="Y24" s="10">
        <v>32008179</v>
      </c>
      <c r="Z24" s="9" t="s">
        <v>694</v>
      </c>
      <c r="AA24" s="10">
        <v>26948859</v>
      </c>
      <c r="AB24" s="10">
        <v>21438061</v>
      </c>
      <c r="AC24" s="10">
        <v>37207909</v>
      </c>
      <c r="AD24" s="10">
        <v>85594829</v>
      </c>
      <c r="AE24" s="9" t="s">
        <v>694</v>
      </c>
      <c r="AF24" s="10">
        <v>8575289</v>
      </c>
      <c r="AG24" s="10">
        <v>10709879</v>
      </c>
      <c r="AH24" s="10">
        <v>13097434</v>
      </c>
      <c r="AI24" s="10">
        <v>32382602</v>
      </c>
      <c r="AJ24" s="9" t="s">
        <v>694</v>
      </c>
      <c r="AK24" s="10">
        <v>3946461</v>
      </c>
      <c r="AL24" s="10"/>
      <c r="AM24" s="10">
        <v>4862898</v>
      </c>
      <c r="AN24" s="10">
        <v>8809359</v>
      </c>
    </row>
    <row r="25" spans="1:40" x14ac:dyDescent="0.25">
      <c r="B25"/>
      <c r="C25"/>
      <c r="D25"/>
      <c r="E25"/>
      <c r="F25"/>
      <c r="G25"/>
      <c r="H25"/>
    </row>
    <row r="26" spans="1:40" x14ac:dyDescent="0.25">
      <c r="B26"/>
      <c r="C26"/>
      <c r="D26"/>
      <c r="E26"/>
      <c r="F26"/>
      <c r="G26"/>
      <c r="H26"/>
    </row>
    <row r="27" spans="1:40" x14ac:dyDescent="0.25">
      <c r="B27"/>
      <c r="C27"/>
      <c r="D27"/>
      <c r="E27"/>
      <c r="F27"/>
      <c r="G27"/>
      <c r="H27"/>
    </row>
    <row r="28" spans="1:40" x14ac:dyDescent="0.25">
      <c r="B28"/>
      <c r="C28"/>
      <c r="D28"/>
      <c r="E28"/>
      <c r="F28"/>
      <c r="G28"/>
      <c r="H28"/>
    </row>
    <row r="29" spans="1:40" x14ac:dyDescent="0.25">
      <c r="B29"/>
      <c r="C29"/>
      <c r="D29"/>
      <c r="E29"/>
      <c r="F29"/>
      <c r="G29"/>
      <c r="H29"/>
    </row>
    <row r="30" spans="1:40" x14ac:dyDescent="0.25">
      <c r="B30"/>
      <c r="C30"/>
      <c r="D30"/>
      <c r="E30"/>
      <c r="F30"/>
      <c r="G30"/>
      <c r="H30"/>
    </row>
    <row r="31" spans="1:40" x14ac:dyDescent="0.25">
      <c r="B31"/>
      <c r="C31"/>
      <c r="D31"/>
      <c r="E31"/>
      <c r="F31"/>
      <c r="G31"/>
      <c r="H31"/>
    </row>
    <row r="32" spans="1:40" x14ac:dyDescent="0.25">
      <c r="B32"/>
      <c r="C32"/>
      <c r="D32"/>
      <c r="E32"/>
      <c r="F32"/>
      <c r="G32"/>
      <c r="H32"/>
    </row>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26"/>
  <sheetViews>
    <sheetView workbookViewId="0">
      <selection activeCell="A2" sqref="A2"/>
    </sheetView>
  </sheetViews>
  <sheetFormatPr defaultRowHeight="15" x14ac:dyDescent="0.25"/>
  <cols>
    <col min="1" max="1" width="22.7109375" bestFit="1" customWidth="1"/>
    <col min="2" max="2" width="16.28515625" bestFit="1" customWidth="1"/>
    <col min="3" max="3" width="8" bestFit="1" customWidth="1"/>
    <col min="4" max="4" width="5" bestFit="1" customWidth="1"/>
    <col min="5" max="5" width="11.28515625" bestFit="1" customWidth="1"/>
    <col min="6" max="6" width="22.7109375" bestFit="1" customWidth="1"/>
    <col min="7" max="7" width="16.28515625" bestFit="1" customWidth="1"/>
    <col min="8" max="9" width="5" bestFit="1" customWidth="1"/>
    <col min="10" max="10" width="11.28515625" bestFit="1" customWidth="1"/>
    <col min="11" max="11" width="22.7109375" bestFit="1" customWidth="1"/>
    <col min="12" max="12" width="16.28515625" bestFit="1" customWidth="1"/>
    <col min="13" max="13" width="8" bestFit="1" customWidth="1"/>
    <col min="14" max="14" width="5" bestFit="1" customWidth="1"/>
    <col min="15" max="15" width="11.28515625" bestFit="1" customWidth="1"/>
    <col min="16" max="16" width="22.7109375" bestFit="1" customWidth="1"/>
    <col min="17" max="17" width="16.28515625" bestFit="1" customWidth="1"/>
    <col min="18" max="18" width="6" bestFit="1" customWidth="1"/>
    <col min="19" max="19" width="5" bestFit="1" customWidth="1"/>
    <col min="20" max="20" width="11.28515625" bestFit="1" customWidth="1"/>
    <col min="21" max="21" width="22.7109375" bestFit="1" customWidth="1"/>
    <col min="22" max="22" width="16.28515625" bestFit="1" customWidth="1"/>
    <col min="23" max="23" width="7" bestFit="1" customWidth="1"/>
    <col min="24" max="24" width="5" bestFit="1" customWidth="1"/>
    <col min="25" max="25" width="11.28515625" bestFit="1" customWidth="1"/>
    <col min="26" max="26" width="36.5703125" bestFit="1" customWidth="1"/>
    <col min="27" max="27" width="16.28515625" bestFit="1" customWidth="1"/>
    <col min="28" max="28" width="9" bestFit="1" customWidth="1"/>
    <col min="29" max="29" width="5" bestFit="1" customWidth="1"/>
    <col min="30" max="30" width="11.28515625" bestFit="1" customWidth="1"/>
    <col min="31" max="31" width="11" bestFit="1" customWidth="1"/>
    <col min="32" max="32" width="7" bestFit="1" customWidth="1"/>
    <col min="33" max="33" width="14.28515625" bestFit="1" customWidth="1"/>
    <col min="34" max="34" width="9.28515625" bestFit="1" customWidth="1"/>
    <col min="35" max="35" width="7" bestFit="1" customWidth="1"/>
    <col min="36" max="36" width="12.28515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4" width="16.7109375" bestFit="1" customWidth="1"/>
    <col min="45" max="45" width="6" bestFit="1" customWidth="1"/>
    <col min="46" max="46" width="19.71093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71093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7109375" bestFit="1" customWidth="1"/>
    <col min="63" max="63" width="6" bestFit="1" customWidth="1"/>
    <col min="64" max="64" width="19" bestFit="1" customWidth="1"/>
    <col min="65" max="65" width="18" bestFit="1" customWidth="1"/>
    <col min="66" max="66" width="6" bestFit="1" customWidth="1"/>
    <col min="67" max="67" width="21.28515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7109375" bestFit="1" customWidth="1"/>
    <col min="80" max="80" width="17" bestFit="1" customWidth="1"/>
    <col min="81" max="81" width="6" bestFit="1" customWidth="1"/>
    <col min="82" max="82" width="20.28515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71093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28515625" bestFit="1" customWidth="1"/>
    <col min="95" max="95" width="12.5703125" bestFit="1" customWidth="1"/>
    <col min="96" max="96" width="5" bestFit="1" customWidth="1"/>
    <col min="97" max="97" width="15.7109375" bestFit="1" customWidth="1"/>
    <col min="98" max="98" width="14.28515625" bestFit="1" customWidth="1"/>
    <col min="99" max="99" width="6" bestFit="1" customWidth="1"/>
    <col min="100" max="100" width="17.42578125" bestFit="1" customWidth="1"/>
    <col min="101" max="101" width="13.7109375" bestFit="1" customWidth="1"/>
    <col min="102" max="102" width="6" bestFit="1" customWidth="1"/>
    <col min="103" max="103" width="17" bestFit="1" customWidth="1"/>
    <col min="104" max="104" width="16.71093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28515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x14ac:dyDescent="0.25">
      <c r="B1">
        <f>B6</f>
        <v>2020</v>
      </c>
      <c r="C1">
        <f>C6</f>
        <v>2021</v>
      </c>
      <c r="E1" s="14"/>
      <c r="L1">
        <f>L6</f>
        <v>2020</v>
      </c>
      <c r="M1">
        <f>M6</f>
        <v>2021</v>
      </c>
      <c r="Q1">
        <f>Q6</f>
        <v>2020</v>
      </c>
      <c r="R1">
        <f>R6</f>
        <v>2021</v>
      </c>
      <c r="V1">
        <f>V6</f>
        <v>2020</v>
      </c>
      <c r="W1">
        <f>W6</f>
        <v>2021</v>
      </c>
      <c r="AA1">
        <f>AA6</f>
        <v>2020</v>
      </c>
      <c r="AB1">
        <f>AB6</f>
        <v>2021</v>
      </c>
    </row>
    <row r="2" spans="1:30" x14ac:dyDescent="0.25">
      <c r="A2" t="s">
        <v>714</v>
      </c>
      <c r="B2" s="13">
        <f>GETPIVOTDATA("IPM (%)",A5,"Tahun",B6)/GETPIVOTDATA("IPM (%)",$F$5,"Tahun",$G$6)</f>
        <v>69.117894736842089</v>
      </c>
      <c r="C2" s="13">
        <f>GETPIVOTDATA("IPM (%)",B5,"Tahun",C6)/GETPIVOTDATA("IPM (%)",$G$5,"Tahun",$H$6)</f>
        <v>69.465789473684211</v>
      </c>
      <c r="K2" t="s">
        <v>759</v>
      </c>
      <c r="L2" s="13">
        <f>GETPIVOTDATA("AHH (thn)",$K$5,"Tahun",2020)/GETPIVOTDATA("IPM (%)",$F$5,"Tahun",2020)</f>
        <v>68.566315789473691</v>
      </c>
      <c r="M2" s="13">
        <f>GETPIVOTDATA("AHH (thn)",$K$5,"Tahun",2021)/GETPIVOTDATA("IPM (%)",$F$5,"Tahun",2021)</f>
        <v>68.675789473684191</v>
      </c>
      <c r="P2" t="s">
        <v>716</v>
      </c>
      <c r="Q2" s="13">
        <f>GETPIVOTDATA("HLS (thn)",P5,"Tahun",2020)/GETPIVOTDATA("IPM (%)",$F$5,"Tahun",$G$6)</f>
        <v>13.178421052631577</v>
      </c>
      <c r="R2" s="13">
        <f>GETPIVOTDATA("HLS (thn)",P5,"Tahun",2021)/GETPIVOTDATA("IPM (%)",$F$5,"Tahun",$G$6)</f>
        <v>13.257894736842102</v>
      </c>
      <c r="U2" t="s">
        <v>718</v>
      </c>
      <c r="V2" s="13">
        <f>GETPIVOTDATA("RLS (thn)",$U$5,"Tahun",2020)/GETPIVOTDATA("IPM (%)",$F$5,"Tahun",$G$6)</f>
        <v>8.6800000000000015</v>
      </c>
      <c r="W2" s="13">
        <f>GETPIVOTDATA("RLS (thn)",$U$5,"Tahun",2021)/GETPIVOTDATA("IPM (%)",$F$5,"Tahun",$G$6)</f>
        <v>8.7742105263157892</v>
      </c>
      <c r="Z2" t="s">
        <v>688</v>
      </c>
      <c r="AA2" s="11">
        <f>GETPIVOTDATA("Pengeluaran per Kapita (Rp 000)",$Z$5,"Tahun",2020)/GETPIVOTDATA("IPM (%)",$F$5,"Tahun",$G$6)</f>
        <v>9492.5263157894733</v>
      </c>
      <c r="AB2" s="11">
        <f>GETPIVOTDATA("Pengeluaran per Kapita (Rp 000)",$Z$5,"Tahun",2021)/GETPIVOTDATA("IPM (%)",$F$5,"Tahun",$G$6)</f>
        <v>9579.5263157894733</v>
      </c>
    </row>
    <row r="5" spans="1:30" x14ac:dyDescent="0.25">
      <c r="A5" s="8" t="s">
        <v>710</v>
      </c>
      <c r="B5" s="8" t="s">
        <v>709</v>
      </c>
      <c r="F5" s="8" t="s">
        <v>713</v>
      </c>
      <c r="G5" s="8" t="s">
        <v>709</v>
      </c>
      <c r="K5" s="8" t="s">
        <v>761</v>
      </c>
      <c r="L5" s="8" t="s">
        <v>709</v>
      </c>
      <c r="P5" s="8" t="s">
        <v>715</v>
      </c>
      <c r="Q5" s="8" t="s">
        <v>709</v>
      </c>
      <c r="U5" s="8" t="s">
        <v>717</v>
      </c>
      <c r="V5" s="8" t="s">
        <v>709</v>
      </c>
      <c r="Z5" s="8" t="s">
        <v>719</v>
      </c>
      <c r="AA5" s="8" t="s">
        <v>709</v>
      </c>
    </row>
    <row r="6" spans="1:30" x14ac:dyDescent="0.25">
      <c r="A6" s="8" t="s">
        <v>693</v>
      </c>
      <c r="B6">
        <v>2020</v>
      </c>
      <c r="C6">
        <v>2021</v>
      </c>
      <c r="D6">
        <v>2022</v>
      </c>
      <c r="E6" t="s">
        <v>694</v>
      </c>
      <c r="F6" s="8" t="s">
        <v>693</v>
      </c>
      <c r="G6">
        <v>2020</v>
      </c>
      <c r="H6">
        <v>2021</v>
      </c>
      <c r="I6">
        <v>2022</v>
      </c>
      <c r="J6" t="s">
        <v>694</v>
      </c>
      <c r="K6" s="8" t="s">
        <v>693</v>
      </c>
      <c r="L6">
        <v>2020</v>
      </c>
      <c r="M6">
        <v>2021</v>
      </c>
      <c r="N6">
        <v>2022</v>
      </c>
      <c r="O6" t="s">
        <v>694</v>
      </c>
      <c r="P6" s="8" t="s">
        <v>693</v>
      </c>
      <c r="Q6">
        <v>2020</v>
      </c>
      <c r="R6">
        <v>2021</v>
      </c>
      <c r="S6">
        <v>2022</v>
      </c>
      <c r="T6" t="s">
        <v>694</v>
      </c>
      <c r="U6" s="8" t="s">
        <v>693</v>
      </c>
      <c r="V6">
        <v>2020</v>
      </c>
      <c r="W6">
        <v>2021</v>
      </c>
      <c r="X6">
        <v>2022</v>
      </c>
      <c r="Y6" t="s">
        <v>694</v>
      </c>
      <c r="Z6" s="8" t="s">
        <v>693</v>
      </c>
      <c r="AA6">
        <v>2020</v>
      </c>
      <c r="AB6">
        <v>2021</v>
      </c>
      <c r="AC6">
        <v>2022</v>
      </c>
      <c r="AD6" t="s">
        <v>694</v>
      </c>
    </row>
    <row r="7" spans="1:30" x14ac:dyDescent="0.25">
      <c r="A7" s="9" t="s">
        <v>51</v>
      </c>
      <c r="B7" s="22">
        <v>73.63</v>
      </c>
      <c r="C7" s="22">
        <v>73.94</v>
      </c>
      <c r="D7" s="22"/>
      <c r="E7" s="22">
        <v>147.57</v>
      </c>
      <c r="F7" s="9" t="s">
        <v>51</v>
      </c>
      <c r="G7" s="22">
        <v>1</v>
      </c>
      <c r="H7" s="22">
        <v>1</v>
      </c>
      <c r="I7" s="22"/>
      <c r="J7" s="22">
        <v>2</v>
      </c>
      <c r="K7" s="9" t="s">
        <v>51</v>
      </c>
      <c r="L7" s="22">
        <v>69.010000000000005</v>
      </c>
      <c r="M7" s="22">
        <v>69.25</v>
      </c>
      <c r="N7" s="22"/>
      <c r="O7" s="22">
        <v>138.26</v>
      </c>
      <c r="P7" s="9" t="s">
        <v>51</v>
      </c>
      <c r="Q7" s="22">
        <v>13.16</v>
      </c>
      <c r="R7" s="22">
        <v>13.28</v>
      </c>
      <c r="S7" s="22"/>
      <c r="T7" s="22">
        <v>26.439999999999998</v>
      </c>
      <c r="U7" s="9" t="s">
        <v>51</v>
      </c>
      <c r="V7" s="22">
        <v>10.4</v>
      </c>
      <c r="W7" s="22">
        <v>10.41</v>
      </c>
      <c r="X7" s="22"/>
      <c r="Y7" s="22">
        <v>20.810000000000002</v>
      </c>
      <c r="Z7" s="9" t="s">
        <v>51</v>
      </c>
      <c r="AA7" s="10">
        <v>11473</v>
      </c>
      <c r="AB7" s="10">
        <v>11540</v>
      </c>
      <c r="AC7" s="10"/>
      <c r="AD7" s="10">
        <v>23013</v>
      </c>
    </row>
    <row r="8" spans="1:30" x14ac:dyDescent="0.25">
      <c r="A8" s="9" t="s">
        <v>54</v>
      </c>
      <c r="B8" s="22">
        <v>75.22</v>
      </c>
      <c r="C8" s="22">
        <v>75.48</v>
      </c>
      <c r="D8" s="22"/>
      <c r="E8" s="22">
        <v>150.69999999999999</v>
      </c>
      <c r="F8" s="9" t="s">
        <v>54</v>
      </c>
      <c r="G8" s="22">
        <v>1</v>
      </c>
      <c r="H8" s="22">
        <v>1</v>
      </c>
      <c r="I8" s="22"/>
      <c r="J8" s="22">
        <v>2</v>
      </c>
      <c r="K8" s="9" t="s">
        <v>54</v>
      </c>
      <c r="L8" s="22">
        <v>69.41</v>
      </c>
      <c r="M8" s="22">
        <v>69.5</v>
      </c>
      <c r="N8" s="22"/>
      <c r="O8" s="22">
        <v>138.91</v>
      </c>
      <c r="P8" s="9" t="s">
        <v>54</v>
      </c>
      <c r="Q8" s="22">
        <v>14.54</v>
      </c>
      <c r="R8" s="22">
        <v>14.56</v>
      </c>
      <c r="S8" s="22"/>
      <c r="T8" s="22">
        <v>29.1</v>
      </c>
      <c r="U8" s="9" t="s">
        <v>54</v>
      </c>
      <c r="V8" s="22">
        <v>11</v>
      </c>
      <c r="W8" s="22">
        <v>11.09</v>
      </c>
      <c r="X8" s="22"/>
      <c r="Y8" s="22">
        <v>22.09</v>
      </c>
      <c r="Z8" s="9" t="s">
        <v>54</v>
      </c>
      <c r="AA8" s="10">
        <v>10856</v>
      </c>
      <c r="AB8" s="10">
        <v>10965</v>
      </c>
      <c r="AC8" s="10"/>
      <c r="AD8" s="10">
        <v>21821</v>
      </c>
    </row>
    <row r="9" spans="1:30" x14ac:dyDescent="0.25">
      <c r="A9" s="9" t="s">
        <v>67</v>
      </c>
      <c r="B9" s="22">
        <v>69.31</v>
      </c>
      <c r="C9" s="22">
        <v>69.61</v>
      </c>
      <c r="D9" s="22"/>
      <c r="E9" s="22">
        <v>138.92000000000002</v>
      </c>
      <c r="F9" s="9" t="s">
        <v>67</v>
      </c>
      <c r="G9" s="22">
        <v>1</v>
      </c>
      <c r="H9" s="22">
        <v>1</v>
      </c>
      <c r="I9" s="22"/>
      <c r="J9" s="22">
        <v>2</v>
      </c>
      <c r="K9" s="9" t="s">
        <v>67</v>
      </c>
      <c r="L9" s="22">
        <v>71.19</v>
      </c>
      <c r="M9" s="22">
        <v>71.319999999999993</v>
      </c>
      <c r="N9" s="22"/>
      <c r="O9" s="22">
        <v>142.51</v>
      </c>
      <c r="P9" s="9" t="s">
        <v>67</v>
      </c>
      <c r="Q9" s="22">
        <v>13.74</v>
      </c>
      <c r="R9" s="22">
        <v>13.75</v>
      </c>
      <c r="S9" s="22"/>
      <c r="T9" s="22">
        <v>27.490000000000002</v>
      </c>
      <c r="U9" s="9" t="s">
        <v>67</v>
      </c>
      <c r="V9" s="22">
        <v>8.61</v>
      </c>
      <c r="W9" s="22">
        <v>8.6199999999999992</v>
      </c>
      <c r="X9" s="22"/>
      <c r="Y9" s="22">
        <v>17.229999999999997</v>
      </c>
      <c r="Z9" s="9" t="s">
        <v>67</v>
      </c>
      <c r="AA9" s="10">
        <v>7980</v>
      </c>
      <c r="AB9" s="10">
        <v>8134</v>
      </c>
      <c r="AC9" s="10"/>
      <c r="AD9" s="10">
        <v>16114</v>
      </c>
    </row>
    <row r="10" spans="1:30" x14ac:dyDescent="0.25">
      <c r="A10" s="9" t="s">
        <v>729</v>
      </c>
      <c r="B10" s="22">
        <v>72.010000000000005</v>
      </c>
      <c r="C10" s="22">
        <v>72.09</v>
      </c>
      <c r="D10" s="22"/>
      <c r="E10" s="22">
        <v>144.10000000000002</v>
      </c>
      <c r="F10" s="9" t="s">
        <v>729</v>
      </c>
      <c r="G10" s="22">
        <v>1</v>
      </c>
      <c r="H10" s="22">
        <v>1</v>
      </c>
      <c r="I10" s="22"/>
      <c r="J10" s="22">
        <v>2</v>
      </c>
      <c r="K10" s="9" t="s">
        <v>729</v>
      </c>
      <c r="L10" s="22">
        <v>69.930000000000007</v>
      </c>
      <c r="M10" s="22">
        <v>69.95</v>
      </c>
      <c r="N10" s="22"/>
      <c r="O10" s="22">
        <v>139.88</v>
      </c>
      <c r="P10" s="9" t="s">
        <v>729</v>
      </c>
      <c r="Q10" s="22">
        <v>12.73</v>
      </c>
      <c r="R10" s="22">
        <v>12.74</v>
      </c>
      <c r="S10" s="22"/>
      <c r="T10" s="22">
        <v>25.47</v>
      </c>
      <c r="U10" s="9" t="s">
        <v>729</v>
      </c>
      <c r="V10" s="22">
        <v>9.24</v>
      </c>
      <c r="W10" s="22">
        <v>9.25</v>
      </c>
      <c r="X10" s="22"/>
      <c r="Y10" s="22">
        <v>18.490000000000002</v>
      </c>
      <c r="Z10" s="9" t="s">
        <v>729</v>
      </c>
      <c r="AA10" s="10">
        <v>11150</v>
      </c>
      <c r="AB10" s="10">
        <v>11212</v>
      </c>
      <c r="AC10" s="10"/>
      <c r="AD10" s="10">
        <v>22362</v>
      </c>
    </row>
    <row r="11" spans="1:30" x14ac:dyDescent="0.25">
      <c r="A11" s="9" t="s">
        <v>731</v>
      </c>
      <c r="B11" s="22">
        <v>66.790000000000006</v>
      </c>
      <c r="C11" s="22">
        <v>67.19</v>
      </c>
      <c r="D11" s="22"/>
      <c r="E11" s="22">
        <v>133.98000000000002</v>
      </c>
      <c r="F11" s="9" t="s">
        <v>731</v>
      </c>
      <c r="G11" s="22">
        <v>1</v>
      </c>
      <c r="H11" s="22">
        <v>1</v>
      </c>
      <c r="I11" s="22"/>
      <c r="J11" s="22">
        <v>2</v>
      </c>
      <c r="K11" s="9" t="s">
        <v>731</v>
      </c>
      <c r="L11" s="22">
        <v>62.6</v>
      </c>
      <c r="M11" s="22">
        <v>62.65</v>
      </c>
      <c r="N11" s="22"/>
      <c r="O11" s="22">
        <v>125.25</v>
      </c>
      <c r="P11" s="9" t="s">
        <v>731</v>
      </c>
      <c r="Q11" s="22">
        <v>13.32</v>
      </c>
      <c r="R11" s="22">
        <v>13.61</v>
      </c>
      <c r="S11" s="22"/>
      <c r="T11" s="22">
        <v>26.93</v>
      </c>
      <c r="U11" s="9" t="s">
        <v>731</v>
      </c>
      <c r="V11" s="22">
        <v>8.6199999999999992</v>
      </c>
      <c r="W11" s="22">
        <v>8.6300000000000008</v>
      </c>
      <c r="X11" s="22"/>
      <c r="Y11" s="22">
        <v>17.25</v>
      </c>
      <c r="Z11" s="9" t="s">
        <v>731</v>
      </c>
      <c r="AA11" s="10">
        <v>9684</v>
      </c>
      <c r="AB11" s="10">
        <v>9771</v>
      </c>
      <c r="AC11" s="10"/>
      <c r="AD11" s="10">
        <v>19455</v>
      </c>
    </row>
    <row r="12" spans="1:30" x14ac:dyDescent="0.25">
      <c r="A12" s="9" t="s">
        <v>732</v>
      </c>
      <c r="B12" s="22">
        <v>61.93</v>
      </c>
      <c r="C12" s="22">
        <v>62.74</v>
      </c>
      <c r="D12" s="22"/>
      <c r="E12" s="22">
        <v>124.67</v>
      </c>
      <c r="F12" s="9" t="s">
        <v>732</v>
      </c>
      <c r="G12" s="22">
        <v>1</v>
      </c>
      <c r="H12" s="22">
        <v>1</v>
      </c>
      <c r="I12" s="22"/>
      <c r="J12" s="22">
        <v>2</v>
      </c>
      <c r="K12" s="9" t="s">
        <v>732</v>
      </c>
      <c r="L12" s="22">
        <v>69.75</v>
      </c>
      <c r="M12" s="22">
        <v>69.78</v>
      </c>
      <c r="N12" s="22"/>
      <c r="O12" s="22">
        <v>139.53</v>
      </c>
      <c r="P12" s="9" t="s">
        <v>732</v>
      </c>
      <c r="Q12" s="22">
        <v>12.57</v>
      </c>
      <c r="R12" s="22">
        <v>12.84</v>
      </c>
      <c r="S12" s="22"/>
      <c r="T12" s="22">
        <v>25.41</v>
      </c>
      <c r="U12" s="9" t="s">
        <v>732</v>
      </c>
      <c r="V12" s="22">
        <v>5.36</v>
      </c>
      <c r="W12" s="22">
        <v>5.64</v>
      </c>
      <c r="X12" s="22"/>
      <c r="Y12" s="22">
        <v>11</v>
      </c>
      <c r="Z12" s="9" t="s">
        <v>732</v>
      </c>
      <c r="AA12" s="10">
        <v>6898</v>
      </c>
      <c r="AB12" s="10">
        <v>6995</v>
      </c>
      <c r="AC12" s="10"/>
      <c r="AD12" s="10">
        <v>13893</v>
      </c>
    </row>
    <row r="13" spans="1:30" x14ac:dyDescent="0.25">
      <c r="A13" s="9" t="s">
        <v>734</v>
      </c>
      <c r="B13" s="22">
        <v>70.12</v>
      </c>
      <c r="C13" s="22">
        <v>70.33</v>
      </c>
      <c r="D13" s="22"/>
      <c r="E13" s="22">
        <v>140.44999999999999</v>
      </c>
      <c r="F13" s="9" t="s">
        <v>734</v>
      </c>
      <c r="G13" s="22">
        <v>1</v>
      </c>
      <c r="H13" s="22">
        <v>1</v>
      </c>
      <c r="I13" s="22"/>
      <c r="J13" s="22">
        <v>2</v>
      </c>
      <c r="K13" s="9" t="s">
        <v>734</v>
      </c>
      <c r="L13" s="22">
        <v>64.91</v>
      </c>
      <c r="M13" s="22">
        <v>64.97</v>
      </c>
      <c r="N13" s="22"/>
      <c r="O13" s="22">
        <v>129.88</v>
      </c>
      <c r="P13" s="9" t="s">
        <v>734</v>
      </c>
      <c r="Q13" s="22">
        <v>13.24</v>
      </c>
      <c r="R13" s="22">
        <v>13.35</v>
      </c>
      <c r="S13" s="22"/>
      <c r="T13" s="22">
        <v>26.59</v>
      </c>
      <c r="U13" s="9" t="s">
        <v>734</v>
      </c>
      <c r="V13" s="22">
        <v>9.2799999999999994</v>
      </c>
      <c r="W13" s="22">
        <v>9.2899999999999991</v>
      </c>
      <c r="X13" s="22"/>
      <c r="Y13" s="22">
        <v>18.57</v>
      </c>
      <c r="Z13" s="9" t="s">
        <v>734</v>
      </c>
      <c r="AA13" s="10">
        <v>11236</v>
      </c>
      <c r="AB13" s="10">
        <v>11304</v>
      </c>
      <c r="AC13" s="10"/>
      <c r="AD13" s="10">
        <v>22540</v>
      </c>
    </row>
    <row r="14" spans="1:30" x14ac:dyDescent="0.25">
      <c r="A14" s="9" t="s">
        <v>735</v>
      </c>
      <c r="B14" s="22">
        <v>69.23</v>
      </c>
      <c r="C14" s="22">
        <v>69.61</v>
      </c>
      <c r="D14" s="22"/>
      <c r="E14" s="22">
        <v>138.84</v>
      </c>
      <c r="F14" s="9" t="s">
        <v>735</v>
      </c>
      <c r="G14" s="22">
        <v>1</v>
      </c>
      <c r="H14" s="22">
        <v>1</v>
      </c>
      <c r="I14" s="22"/>
      <c r="J14" s="22">
        <v>2</v>
      </c>
      <c r="K14" s="9" t="s">
        <v>735</v>
      </c>
      <c r="L14" s="22">
        <v>67.150000000000006</v>
      </c>
      <c r="M14" s="22">
        <v>67.239999999999995</v>
      </c>
      <c r="N14" s="22"/>
      <c r="O14" s="22">
        <v>134.38999999999999</v>
      </c>
      <c r="P14" s="9" t="s">
        <v>735</v>
      </c>
      <c r="Q14" s="22">
        <v>13.06</v>
      </c>
      <c r="R14" s="22">
        <v>13.07</v>
      </c>
      <c r="S14" s="22"/>
      <c r="T14" s="22">
        <v>26.130000000000003</v>
      </c>
      <c r="U14" s="9" t="s">
        <v>735</v>
      </c>
      <c r="V14" s="22">
        <v>8.6199999999999992</v>
      </c>
      <c r="W14" s="22">
        <v>8.84</v>
      </c>
      <c r="X14" s="22"/>
      <c r="Y14" s="22">
        <v>17.46</v>
      </c>
      <c r="Z14" s="9" t="s">
        <v>735</v>
      </c>
      <c r="AA14" s="10">
        <v>10071</v>
      </c>
      <c r="AB14" s="10">
        <v>10138</v>
      </c>
      <c r="AC14" s="10"/>
      <c r="AD14" s="10">
        <v>20209</v>
      </c>
    </row>
    <row r="15" spans="1:30" x14ac:dyDescent="0.25">
      <c r="A15" s="9" t="s">
        <v>736</v>
      </c>
      <c r="B15" s="22">
        <v>73.47</v>
      </c>
      <c r="C15" s="22">
        <v>73.760000000000005</v>
      </c>
      <c r="D15" s="22"/>
      <c r="E15" s="22">
        <v>147.23000000000002</v>
      </c>
      <c r="F15" s="9" t="s">
        <v>736</v>
      </c>
      <c r="G15" s="22">
        <v>1</v>
      </c>
      <c r="H15" s="22">
        <v>1</v>
      </c>
      <c r="I15" s="22"/>
      <c r="J15" s="22">
        <v>2</v>
      </c>
      <c r="K15" s="9" t="s">
        <v>736</v>
      </c>
      <c r="L15" s="22">
        <v>68.63</v>
      </c>
      <c r="M15" s="22">
        <v>68.760000000000005</v>
      </c>
      <c r="N15" s="22"/>
      <c r="O15" s="22">
        <v>137.38999999999999</v>
      </c>
      <c r="P15" s="9" t="s">
        <v>736</v>
      </c>
      <c r="Q15" s="22">
        <v>13.69</v>
      </c>
      <c r="R15" s="22">
        <v>13.7</v>
      </c>
      <c r="S15" s="22"/>
      <c r="T15" s="22">
        <v>27.39</v>
      </c>
      <c r="U15" s="9" t="s">
        <v>736</v>
      </c>
      <c r="V15" s="22">
        <v>9.85</v>
      </c>
      <c r="W15" s="22">
        <v>9.99</v>
      </c>
      <c r="X15" s="22"/>
      <c r="Y15" s="22">
        <v>19.84</v>
      </c>
      <c r="Z15" s="9" t="s">
        <v>736</v>
      </c>
      <c r="AA15" s="10">
        <v>11648</v>
      </c>
      <c r="AB15" s="10">
        <v>11710</v>
      </c>
      <c r="AC15" s="10"/>
      <c r="AD15" s="10">
        <v>23358</v>
      </c>
    </row>
    <row r="16" spans="1:30" x14ac:dyDescent="0.25">
      <c r="A16" s="9" t="s">
        <v>737</v>
      </c>
      <c r="B16" s="22">
        <v>75.16</v>
      </c>
      <c r="C16" s="22">
        <v>75.39</v>
      </c>
      <c r="D16" s="22"/>
      <c r="E16" s="22">
        <v>150.55000000000001</v>
      </c>
      <c r="F16" s="9" t="s">
        <v>737</v>
      </c>
      <c r="G16" s="22">
        <v>1</v>
      </c>
      <c r="H16" s="22">
        <v>1</v>
      </c>
      <c r="I16" s="22"/>
      <c r="J16" s="22">
        <v>2</v>
      </c>
      <c r="K16" s="9" t="s">
        <v>737</v>
      </c>
      <c r="L16" s="22">
        <v>70.08</v>
      </c>
      <c r="M16" s="22">
        <v>70.290000000000006</v>
      </c>
      <c r="N16" s="22"/>
      <c r="O16" s="22">
        <v>140.37</v>
      </c>
      <c r="P16" s="9" t="s">
        <v>737</v>
      </c>
      <c r="Q16" s="22">
        <v>13.45</v>
      </c>
      <c r="R16" s="22">
        <v>13.46</v>
      </c>
      <c r="S16" s="22"/>
      <c r="T16" s="22">
        <v>26.91</v>
      </c>
      <c r="U16" s="9" t="s">
        <v>737</v>
      </c>
      <c r="V16" s="22">
        <v>10.52</v>
      </c>
      <c r="W16" s="22">
        <v>10.57</v>
      </c>
      <c r="X16" s="22"/>
      <c r="Y16" s="22">
        <v>21.09</v>
      </c>
      <c r="Z16" s="9" t="s">
        <v>737</v>
      </c>
      <c r="AA16" s="10">
        <v>12154</v>
      </c>
      <c r="AB16" s="10">
        <v>12224</v>
      </c>
      <c r="AC16" s="10"/>
      <c r="AD16" s="10">
        <v>24378</v>
      </c>
    </row>
    <row r="17" spans="1:30" x14ac:dyDescent="0.25">
      <c r="A17" s="9" t="s">
        <v>739</v>
      </c>
      <c r="B17" s="22">
        <v>61.89</v>
      </c>
      <c r="C17" s="22">
        <v>62.35</v>
      </c>
      <c r="D17" s="22"/>
      <c r="E17" s="22">
        <v>124.24000000000001</v>
      </c>
      <c r="F17" s="9" t="s">
        <v>739</v>
      </c>
      <c r="G17" s="22">
        <v>1</v>
      </c>
      <c r="H17" s="22">
        <v>1</v>
      </c>
      <c r="I17" s="22"/>
      <c r="J17" s="22">
        <v>2</v>
      </c>
      <c r="K17" s="9" t="s">
        <v>739</v>
      </c>
      <c r="L17" s="22">
        <v>68.739999999999995</v>
      </c>
      <c r="M17" s="22">
        <v>68.86</v>
      </c>
      <c r="N17" s="22"/>
      <c r="O17" s="22">
        <v>137.6</v>
      </c>
      <c r="P17" s="9" t="s">
        <v>739</v>
      </c>
      <c r="Q17" s="22">
        <v>12.23</v>
      </c>
      <c r="R17" s="22">
        <v>12.27</v>
      </c>
      <c r="S17" s="22"/>
      <c r="T17" s="22">
        <v>24.5</v>
      </c>
      <c r="U17" s="9" t="s">
        <v>739</v>
      </c>
      <c r="V17" s="22">
        <v>5.85</v>
      </c>
      <c r="W17" s="22">
        <v>6.06</v>
      </c>
      <c r="X17" s="22"/>
      <c r="Y17" s="22">
        <v>11.91</v>
      </c>
      <c r="Z17" s="9" t="s">
        <v>739</v>
      </c>
      <c r="AA17" s="10">
        <v>6974</v>
      </c>
      <c r="AB17" s="10">
        <v>7041</v>
      </c>
      <c r="AC17" s="10"/>
      <c r="AD17" s="10">
        <v>14015</v>
      </c>
    </row>
    <row r="18" spans="1:30" x14ac:dyDescent="0.25">
      <c r="A18" s="9" t="s">
        <v>740</v>
      </c>
      <c r="B18" s="22">
        <v>68.87</v>
      </c>
      <c r="C18" s="22">
        <v>69.41</v>
      </c>
      <c r="D18" s="22"/>
      <c r="E18" s="22">
        <v>138.28</v>
      </c>
      <c r="F18" s="9" t="s">
        <v>740</v>
      </c>
      <c r="G18" s="22">
        <v>1</v>
      </c>
      <c r="H18" s="22">
        <v>1</v>
      </c>
      <c r="I18" s="22"/>
      <c r="J18" s="22">
        <v>2</v>
      </c>
      <c r="K18" s="9" t="s">
        <v>740</v>
      </c>
      <c r="L18" s="22">
        <v>69.27</v>
      </c>
      <c r="M18" s="22">
        <v>69.510000000000005</v>
      </c>
      <c r="N18" s="22"/>
      <c r="O18" s="22">
        <v>138.78</v>
      </c>
      <c r="P18" s="9" t="s">
        <v>740</v>
      </c>
      <c r="Q18" s="22">
        <v>13.28</v>
      </c>
      <c r="R18" s="22">
        <v>13.29</v>
      </c>
      <c r="S18" s="22"/>
      <c r="T18" s="22">
        <v>26.57</v>
      </c>
      <c r="U18" s="9" t="s">
        <v>740</v>
      </c>
      <c r="V18" s="22">
        <v>9.5399999999999991</v>
      </c>
      <c r="W18" s="22">
        <v>9.7100000000000009</v>
      </c>
      <c r="X18" s="22"/>
      <c r="Y18" s="22">
        <v>19.25</v>
      </c>
      <c r="Z18" s="9" t="s">
        <v>740</v>
      </c>
      <c r="AA18" s="10">
        <v>7850</v>
      </c>
      <c r="AB18" s="10">
        <v>8016</v>
      </c>
      <c r="AC18" s="10"/>
      <c r="AD18" s="10">
        <v>15866</v>
      </c>
    </row>
    <row r="19" spans="1:30" x14ac:dyDescent="0.25">
      <c r="A19" s="9" t="s">
        <v>742</v>
      </c>
      <c r="B19" s="22">
        <v>70.63</v>
      </c>
      <c r="C19" s="22">
        <v>70.83</v>
      </c>
      <c r="D19" s="22"/>
      <c r="E19" s="22">
        <v>141.45999999999998</v>
      </c>
      <c r="F19" s="9" t="s">
        <v>742</v>
      </c>
      <c r="G19" s="22">
        <v>1</v>
      </c>
      <c r="H19" s="22">
        <v>1</v>
      </c>
      <c r="I19" s="22"/>
      <c r="J19" s="22">
        <v>2</v>
      </c>
      <c r="K19" s="9" t="s">
        <v>742</v>
      </c>
      <c r="L19" s="22">
        <v>71.27</v>
      </c>
      <c r="M19" s="22">
        <v>71.41</v>
      </c>
      <c r="N19" s="22"/>
      <c r="O19" s="22">
        <v>142.68</v>
      </c>
      <c r="P19" s="9" t="s">
        <v>742</v>
      </c>
      <c r="Q19" s="22">
        <v>13.47</v>
      </c>
      <c r="R19" s="22">
        <v>13.48</v>
      </c>
      <c r="S19" s="22"/>
      <c r="T19" s="22">
        <v>26.950000000000003</v>
      </c>
      <c r="U19" s="9" t="s">
        <v>742</v>
      </c>
      <c r="V19" s="22">
        <v>9.43</v>
      </c>
      <c r="W19" s="22">
        <v>9.44</v>
      </c>
      <c r="X19" s="22"/>
      <c r="Y19" s="22">
        <v>18.869999999999997</v>
      </c>
      <c r="Z19" s="9" t="s">
        <v>742</v>
      </c>
      <c r="AA19" s="10">
        <v>8422</v>
      </c>
      <c r="AB19" s="10">
        <v>8504</v>
      </c>
      <c r="AC19" s="10"/>
      <c r="AD19" s="10">
        <v>16926</v>
      </c>
    </row>
    <row r="20" spans="1:30" x14ac:dyDescent="0.25">
      <c r="A20" s="9" t="s">
        <v>744</v>
      </c>
      <c r="B20" s="22">
        <v>68.25</v>
      </c>
      <c r="C20" s="22">
        <v>68.64</v>
      </c>
      <c r="D20" s="22"/>
      <c r="E20" s="22">
        <v>136.88999999999999</v>
      </c>
      <c r="F20" s="9" t="s">
        <v>744</v>
      </c>
      <c r="G20" s="22">
        <v>1</v>
      </c>
      <c r="H20" s="22">
        <v>1</v>
      </c>
      <c r="I20" s="22"/>
      <c r="J20" s="22">
        <v>2</v>
      </c>
      <c r="K20" s="9" t="s">
        <v>744</v>
      </c>
      <c r="L20" s="22">
        <v>67.09</v>
      </c>
      <c r="M20" s="22">
        <v>67.13</v>
      </c>
      <c r="N20" s="22"/>
      <c r="O20" s="22">
        <v>134.22</v>
      </c>
      <c r="P20" s="9" t="s">
        <v>744</v>
      </c>
      <c r="Q20" s="22">
        <v>13.03</v>
      </c>
      <c r="R20" s="22">
        <v>13.27</v>
      </c>
      <c r="S20" s="22"/>
      <c r="T20" s="22">
        <v>26.299999999999997</v>
      </c>
      <c r="U20" s="9" t="s">
        <v>744</v>
      </c>
      <c r="V20" s="22">
        <v>9.01</v>
      </c>
      <c r="W20" s="22">
        <v>9.02</v>
      </c>
      <c r="X20" s="22"/>
      <c r="Y20" s="22">
        <v>18.03</v>
      </c>
      <c r="Z20" s="9" t="s">
        <v>744</v>
      </c>
      <c r="AA20" s="10">
        <v>8807</v>
      </c>
      <c r="AB20" s="10">
        <v>8921</v>
      </c>
      <c r="AC20" s="10"/>
      <c r="AD20" s="10">
        <v>17728</v>
      </c>
    </row>
    <row r="21" spans="1:30" x14ac:dyDescent="0.25">
      <c r="A21" s="9" t="s">
        <v>745</v>
      </c>
      <c r="B21" s="22">
        <v>69.849999999999994</v>
      </c>
      <c r="C21" s="22">
        <v>70.11</v>
      </c>
      <c r="D21" s="22"/>
      <c r="E21" s="22">
        <v>139.95999999999998</v>
      </c>
      <c r="F21" s="9" t="s">
        <v>745</v>
      </c>
      <c r="G21" s="22">
        <v>1</v>
      </c>
      <c r="H21" s="22">
        <v>1</v>
      </c>
      <c r="I21" s="22"/>
      <c r="J21" s="22">
        <v>2</v>
      </c>
      <c r="K21" s="9" t="s">
        <v>745</v>
      </c>
      <c r="L21" s="22">
        <v>67.17</v>
      </c>
      <c r="M21" s="22">
        <v>67.22</v>
      </c>
      <c r="N21" s="22"/>
      <c r="O21" s="22">
        <v>134.38999999999999</v>
      </c>
      <c r="P21" s="9" t="s">
        <v>745</v>
      </c>
      <c r="Q21" s="22">
        <v>12.87</v>
      </c>
      <c r="R21" s="22">
        <v>13.04</v>
      </c>
      <c r="S21" s="22"/>
      <c r="T21" s="22">
        <v>25.909999999999997</v>
      </c>
      <c r="U21" s="9" t="s">
        <v>745</v>
      </c>
      <c r="V21" s="22">
        <v>9.3699999999999992</v>
      </c>
      <c r="W21" s="22">
        <v>9.3800000000000008</v>
      </c>
      <c r="X21" s="22"/>
      <c r="Y21" s="22">
        <v>18.75</v>
      </c>
      <c r="Z21" s="9" t="s">
        <v>745</v>
      </c>
      <c r="AA21" s="10">
        <v>9987</v>
      </c>
      <c r="AB21" s="10">
        <v>10055</v>
      </c>
      <c r="AC21" s="10"/>
      <c r="AD21" s="10">
        <v>20042</v>
      </c>
    </row>
    <row r="22" spans="1:30" x14ac:dyDescent="0.25">
      <c r="A22" s="9" t="s">
        <v>746</v>
      </c>
      <c r="B22" s="22">
        <v>71.400000000000006</v>
      </c>
      <c r="C22" s="22">
        <v>71.69</v>
      </c>
      <c r="D22" s="22"/>
      <c r="E22" s="22">
        <v>143.09</v>
      </c>
      <c r="F22" s="9" t="s">
        <v>746</v>
      </c>
      <c r="G22" s="22">
        <v>1</v>
      </c>
      <c r="H22" s="22">
        <v>1</v>
      </c>
      <c r="I22" s="22"/>
      <c r="J22" s="22">
        <v>2</v>
      </c>
      <c r="K22" s="9" t="s">
        <v>746</v>
      </c>
      <c r="L22" s="22">
        <v>68.709999999999994</v>
      </c>
      <c r="M22" s="22">
        <v>68.81</v>
      </c>
      <c r="N22" s="22"/>
      <c r="O22" s="22">
        <v>137.51999999999998</v>
      </c>
      <c r="P22" s="9" t="s">
        <v>746</v>
      </c>
      <c r="Q22" s="22">
        <v>13</v>
      </c>
      <c r="R22" s="22">
        <v>13.01</v>
      </c>
      <c r="S22" s="22"/>
      <c r="T22" s="22">
        <v>26.009999999999998</v>
      </c>
      <c r="U22" s="9" t="s">
        <v>746</v>
      </c>
      <c r="V22" s="22">
        <v>8.75</v>
      </c>
      <c r="W22" s="22">
        <v>8.9</v>
      </c>
      <c r="X22" s="22"/>
      <c r="Y22" s="22">
        <v>17.649999999999999</v>
      </c>
      <c r="Z22" s="9" t="s">
        <v>746</v>
      </c>
      <c r="AA22" s="10">
        <v>11495</v>
      </c>
      <c r="AB22" s="10">
        <v>11562</v>
      </c>
      <c r="AC22" s="10"/>
      <c r="AD22" s="10">
        <v>23057</v>
      </c>
    </row>
    <row r="23" spans="1:30" x14ac:dyDescent="0.25">
      <c r="A23" s="9" t="s">
        <v>747</v>
      </c>
      <c r="B23" s="22">
        <v>71.61</v>
      </c>
      <c r="C23" s="22">
        <v>71.87</v>
      </c>
      <c r="D23" s="22"/>
      <c r="E23" s="22">
        <v>143.48000000000002</v>
      </c>
      <c r="F23" s="9" t="s">
        <v>747</v>
      </c>
      <c r="G23" s="22">
        <v>1</v>
      </c>
      <c r="H23" s="22">
        <v>1</v>
      </c>
      <c r="I23" s="22"/>
      <c r="J23" s="22">
        <v>2</v>
      </c>
      <c r="K23" s="9" t="s">
        <v>747</v>
      </c>
      <c r="L23" s="22">
        <v>69.459999999999994</v>
      </c>
      <c r="M23" s="22">
        <v>69.56</v>
      </c>
      <c r="N23" s="22"/>
      <c r="O23" s="22">
        <v>139.01999999999998</v>
      </c>
      <c r="P23" s="9" t="s">
        <v>747</v>
      </c>
      <c r="Q23" s="22">
        <v>13.04</v>
      </c>
      <c r="R23" s="22">
        <v>13.19</v>
      </c>
      <c r="S23" s="22"/>
      <c r="T23" s="22">
        <v>26.229999999999997</v>
      </c>
      <c r="U23" s="9" t="s">
        <v>747</v>
      </c>
      <c r="V23" s="22">
        <v>8.4</v>
      </c>
      <c r="W23" s="22">
        <v>8.41</v>
      </c>
      <c r="X23" s="22"/>
      <c r="Y23" s="22">
        <v>16.810000000000002</v>
      </c>
      <c r="Z23" s="9" t="s">
        <v>747</v>
      </c>
      <c r="AA23" s="10">
        <v>11779</v>
      </c>
      <c r="AB23" s="10">
        <v>11840</v>
      </c>
      <c r="AC23" s="10"/>
      <c r="AD23" s="10">
        <v>23619</v>
      </c>
    </row>
    <row r="24" spans="1:30" x14ac:dyDescent="0.25">
      <c r="A24" s="9" t="s">
        <v>748</v>
      </c>
      <c r="B24" s="22">
        <v>62.36</v>
      </c>
      <c r="C24" s="22">
        <v>62.82</v>
      </c>
      <c r="D24" s="22"/>
      <c r="E24" s="22">
        <v>125.18</v>
      </c>
      <c r="F24" s="9" t="s">
        <v>748</v>
      </c>
      <c r="G24" s="22">
        <v>1</v>
      </c>
      <c r="H24" s="22">
        <v>1</v>
      </c>
      <c r="I24" s="22"/>
      <c r="J24" s="22">
        <v>2</v>
      </c>
      <c r="K24" s="9" t="s">
        <v>748</v>
      </c>
      <c r="L24" s="22">
        <v>69.430000000000007</v>
      </c>
      <c r="M24" s="22">
        <v>69.55</v>
      </c>
      <c r="N24" s="22"/>
      <c r="O24" s="22">
        <v>138.98000000000002</v>
      </c>
      <c r="P24" s="9" t="s">
        <v>748</v>
      </c>
      <c r="Q24" s="22">
        <v>13.03</v>
      </c>
      <c r="R24" s="22">
        <v>13.04</v>
      </c>
      <c r="S24" s="22"/>
      <c r="T24" s="22">
        <v>26.07</v>
      </c>
      <c r="U24" s="9" t="s">
        <v>748</v>
      </c>
      <c r="V24" s="22">
        <v>6.58</v>
      </c>
      <c r="W24" s="22">
        <v>6.77</v>
      </c>
      <c r="X24" s="22"/>
      <c r="Y24" s="22">
        <v>13.35</v>
      </c>
      <c r="Z24" s="9" t="s">
        <v>748</v>
      </c>
      <c r="AA24" s="10">
        <v>6064</v>
      </c>
      <c r="AB24" s="10">
        <v>6155</v>
      </c>
      <c r="AC24" s="10"/>
      <c r="AD24" s="10">
        <v>12219</v>
      </c>
    </row>
    <row r="25" spans="1:30" x14ac:dyDescent="0.25">
      <c r="A25" s="9" t="s">
        <v>749</v>
      </c>
      <c r="B25" s="22">
        <v>61.51</v>
      </c>
      <c r="C25" s="22">
        <v>61.99</v>
      </c>
      <c r="D25" s="22"/>
      <c r="E25" s="22">
        <v>123.5</v>
      </c>
      <c r="F25" s="9" t="s">
        <v>749</v>
      </c>
      <c r="G25" s="22">
        <v>1</v>
      </c>
      <c r="H25" s="22">
        <v>1</v>
      </c>
      <c r="I25" s="22"/>
      <c r="J25" s="22">
        <v>2</v>
      </c>
      <c r="K25" s="9" t="s">
        <v>749</v>
      </c>
      <c r="L25" s="22">
        <v>68.959999999999994</v>
      </c>
      <c r="M25" s="22">
        <v>69.08</v>
      </c>
      <c r="N25" s="22"/>
      <c r="O25" s="22">
        <v>138.04</v>
      </c>
      <c r="P25" s="9" t="s">
        <v>749</v>
      </c>
      <c r="Q25" s="22">
        <v>12.94</v>
      </c>
      <c r="R25" s="22">
        <v>12.95</v>
      </c>
      <c r="S25" s="22"/>
      <c r="T25" s="22">
        <v>25.89</v>
      </c>
      <c r="U25" s="9" t="s">
        <v>749</v>
      </c>
      <c r="V25" s="22">
        <v>6.49</v>
      </c>
      <c r="W25" s="22">
        <v>6.69</v>
      </c>
      <c r="X25" s="22"/>
      <c r="Y25" s="22">
        <v>13.18</v>
      </c>
      <c r="Z25" s="9" t="s">
        <v>749</v>
      </c>
      <c r="AA25" s="10">
        <v>5830</v>
      </c>
      <c r="AB25" s="10">
        <v>5924</v>
      </c>
      <c r="AC25" s="10"/>
      <c r="AD25" s="10">
        <v>11754</v>
      </c>
    </row>
    <row r="26" spans="1:30" x14ac:dyDescent="0.25">
      <c r="A26" s="9" t="s">
        <v>694</v>
      </c>
      <c r="B26" s="22">
        <v>1313.2399999999998</v>
      </c>
      <c r="C26" s="22">
        <v>1319.85</v>
      </c>
      <c r="D26" s="22"/>
      <c r="E26" s="22">
        <v>2633.0899999999997</v>
      </c>
      <c r="F26" s="9" t="s">
        <v>694</v>
      </c>
      <c r="G26" s="22">
        <v>19</v>
      </c>
      <c r="H26" s="22">
        <v>19</v>
      </c>
      <c r="I26" s="22"/>
      <c r="J26" s="22">
        <v>38</v>
      </c>
      <c r="K26" s="9" t="s">
        <v>694</v>
      </c>
      <c r="L26" s="22">
        <v>1302.7600000000002</v>
      </c>
      <c r="M26" s="22">
        <v>1304.8399999999997</v>
      </c>
      <c r="N26" s="22"/>
      <c r="O26" s="22">
        <v>2607.6</v>
      </c>
      <c r="P26" s="9" t="s">
        <v>694</v>
      </c>
      <c r="Q26" s="22">
        <v>250.39</v>
      </c>
      <c r="R26" s="22">
        <v>251.89999999999995</v>
      </c>
      <c r="S26" s="22"/>
      <c r="T26" s="22">
        <v>502.29</v>
      </c>
      <c r="U26" s="9" t="s">
        <v>694</v>
      </c>
      <c r="V26" s="22">
        <v>164.92000000000002</v>
      </c>
      <c r="W26" s="22">
        <v>166.71</v>
      </c>
      <c r="X26" s="22"/>
      <c r="Y26" s="22">
        <v>331.63</v>
      </c>
      <c r="Z26" s="9" t="s">
        <v>694</v>
      </c>
      <c r="AA26" s="10">
        <v>180358</v>
      </c>
      <c r="AB26" s="10">
        <v>182011</v>
      </c>
      <c r="AC26" s="10"/>
      <c r="AD26" s="10">
        <v>362369</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0000000-0003-0000-0A00-000000000000}">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4"/>
  <sheetViews>
    <sheetView topLeftCell="E1" workbookViewId="0">
      <selection activeCell="G6" sqref="G6"/>
    </sheetView>
  </sheetViews>
  <sheetFormatPr defaultRowHeight="15" x14ac:dyDescent="0.25"/>
  <cols>
    <col min="1" max="1" width="22.7109375" bestFit="1" customWidth="1"/>
    <col min="2" max="2" width="16.28515625" bestFit="1" customWidth="1"/>
    <col min="3" max="3" width="9.5703125" bestFit="1" customWidth="1"/>
    <col min="4" max="4" width="5" bestFit="1" customWidth="1"/>
    <col min="5" max="5" width="11.28515625" bestFit="1" customWidth="1"/>
    <col min="6" max="6" width="22.7109375" bestFit="1" customWidth="1"/>
    <col min="7" max="7" width="16.28515625" bestFit="1" customWidth="1"/>
    <col min="8" max="8" width="7" bestFit="1" customWidth="1"/>
    <col min="9" max="9" width="5" bestFit="1" customWidth="1"/>
    <col min="10" max="10" width="11.28515625" bestFit="1" customWidth="1"/>
    <col min="12" max="13" width="16.28515625" bestFit="1" customWidth="1"/>
    <col min="14" max="14" width="5" bestFit="1" customWidth="1"/>
    <col min="15" max="15" width="11.28515625" bestFit="1" customWidth="1"/>
  </cols>
  <sheetData>
    <row r="1" spans="1:12" x14ac:dyDescent="0.25">
      <c r="L1" t="str">
        <f>L4</f>
        <v>Sumatera Utara II</v>
      </c>
    </row>
    <row r="3" spans="1:12" x14ac:dyDescent="0.25">
      <c r="A3" s="8" t="s">
        <v>712</v>
      </c>
      <c r="B3" s="8" t="s">
        <v>709</v>
      </c>
      <c r="F3" s="8" t="s">
        <v>711</v>
      </c>
      <c r="G3" s="8" t="s">
        <v>709</v>
      </c>
      <c r="L3" s="8" t="s">
        <v>693</v>
      </c>
    </row>
    <row r="4" spans="1:12" x14ac:dyDescent="0.25">
      <c r="A4" s="8" t="s">
        <v>693</v>
      </c>
      <c r="B4">
        <v>2020</v>
      </c>
      <c r="C4">
        <v>2021</v>
      </c>
      <c r="D4">
        <v>2022</v>
      </c>
      <c r="E4" t="s">
        <v>694</v>
      </c>
      <c r="F4" s="8" t="s">
        <v>693</v>
      </c>
      <c r="G4">
        <v>2020</v>
      </c>
      <c r="H4">
        <v>2021</v>
      </c>
      <c r="I4">
        <v>2022</v>
      </c>
      <c r="J4" t="s">
        <v>694</v>
      </c>
      <c r="L4" s="9" t="s">
        <v>752</v>
      </c>
    </row>
    <row r="5" spans="1:12" x14ac:dyDescent="0.25">
      <c r="A5" s="9" t="s">
        <v>51</v>
      </c>
      <c r="B5" s="12">
        <v>70.38</v>
      </c>
      <c r="C5" s="12">
        <v>71.19</v>
      </c>
      <c r="D5" s="12"/>
      <c r="E5" s="12">
        <v>141.57</v>
      </c>
      <c r="F5" s="9" t="s">
        <v>51</v>
      </c>
      <c r="G5" s="12">
        <v>8</v>
      </c>
      <c r="H5" s="12">
        <v>8.7200000000000006</v>
      </c>
      <c r="I5" s="12"/>
      <c r="J5" s="12">
        <v>16.72</v>
      </c>
    </row>
    <row r="6" spans="1:12" x14ac:dyDescent="0.25">
      <c r="A6" s="9" t="s">
        <v>54</v>
      </c>
      <c r="B6" s="12">
        <v>73.239999999999995</v>
      </c>
      <c r="C6" s="12">
        <v>68.69</v>
      </c>
      <c r="D6" s="12"/>
      <c r="E6" s="12">
        <v>141.93</v>
      </c>
      <c r="F6" s="9" t="s">
        <v>54</v>
      </c>
      <c r="G6" s="12">
        <v>7.45</v>
      </c>
      <c r="H6" s="12">
        <v>7.18</v>
      </c>
      <c r="I6" s="12"/>
      <c r="J6" s="12">
        <v>14.629999999999999</v>
      </c>
    </row>
    <row r="7" spans="1:12" x14ac:dyDescent="0.25">
      <c r="A7" s="9" t="s">
        <v>67</v>
      </c>
      <c r="B7" s="12">
        <v>62.82</v>
      </c>
      <c r="C7" s="12">
        <v>62.95</v>
      </c>
      <c r="D7" s="12"/>
      <c r="E7" s="12">
        <v>125.77000000000001</v>
      </c>
      <c r="F7" s="9" t="s">
        <v>67</v>
      </c>
      <c r="G7" s="12">
        <v>5.94</v>
      </c>
      <c r="H7" s="12">
        <v>4.8</v>
      </c>
      <c r="I7" s="12"/>
      <c r="J7" s="12">
        <v>10.74</v>
      </c>
    </row>
    <row r="8" spans="1:12" x14ac:dyDescent="0.25">
      <c r="A8" s="9" t="s">
        <v>729</v>
      </c>
      <c r="B8" s="12">
        <v>64.91</v>
      </c>
      <c r="C8" s="12">
        <v>61.84</v>
      </c>
      <c r="D8" s="12"/>
      <c r="E8" s="12">
        <v>126.75</v>
      </c>
      <c r="F8" s="9" t="s">
        <v>729</v>
      </c>
      <c r="G8" s="12">
        <v>6.05</v>
      </c>
      <c r="H8" s="12">
        <v>5.66</v>
      </c>
      <c r="I8" s="12"/>
      <c r="J8" s="12">
        <v>11.71</v>
      </c>
    </row>
    <row r="9" spans="1:12" x14ac:dyDescent="0.25">
      <c r="A9" s="9" t="s">
        <v>731</v>
      </c>
      <c r="B9" s="12">
        <v>65.94</v>
      </c>
      <c r="C9" s="12">
        <v>69.790000000000006</v>
      </c>
      <c r="D9" s="12"/>
      <c r="E9" s="12">
        <v>135.73000000000002</v>
      </c>
      <c r="F9" s="9" t="s">
        <v>731</v>
      </c>
      <c r="G9" s="12">
        <v>6.5</v>
      </c>
      <c r="H9" s="12">
        <v>6.12</v>
      </c>
      <c r="I9" s="12"/>
      <c r="J9" s="12">
        <v>12.620000000000001</v>
      </c>
    </row>
    <row r="10" spans="1:12" x14ac:dyDescent="0.25">
      <c r="A10" s="9" t="s">
        <v>732</v>
      </c>
      <c r="B10" s="12">
        <v>81.16</v>
      </c>
      <c r="C10" s="12">
        <v>81.790000000000006</v>
      </c>
      <c r="D10" s="12"/>
      <c r="E10" s="12">
        <v>162.94999999999999</v>
      </c>
      <c r="F10" s="9" t="s">
        <v>732</v>
      </c>
      <c r="G10" s="12">
        <v>3.49</v>
      </c>
      <c r="H10" s="12">
        <v>3.12</v>
      </c>
      <c r="I10" s="12"/>
      <c r="J10" s="12">
        <v>6.61</v>
      </c>
    </row>
    <row r="11" spans="1:12" x14ac:dyDescent="0.25">
      <c r="A11" s="9" t="s">
        <v>734</v>
      </c>
      <c r="B11" s="12">
        <v>78.540000000000006</v>
      </c>
      <c r="C11" s="12">
        <v>74.38</v>
      </c>
      <c r="D11" s="12"/>
      <c r="E11" s="12">
        <v>152.92000000000002</v>
      </c>
      <c r="F11" s="9" t="s">
        <v>734</v>
      </c>
      <c r="G11" s="12">
        <v>4.42</v>
      </c>
      <c r="H11" s="12">
        <v>4</v>
      </c>
      <c r="I11" s="12"/>
      <c r="J11" s="12">
        <v>8.42</v>
      </c>
    </row>
    <row r="12" spans="1:12" x14ac:dyDescent="0.25">
      <c r="A12" s="9" t="s">
        <v>735</v>
      </c>
      <c r="B12" s="12">
        <v>70.91</v>
      </c>
      <c r="C12" s="12">
        <v>75.05</v>
      </c>
      <c r="D12" s="12"/>
      <c r="E12" s="12">
        <v>145.95999999999998</v>
      </c>
      <c r="F12" s="9" t="s">
        <v>735</v>
      </c>
      <c r="G12" s="12">
        <v>7.54</v>
      </c>
      <c r="H12" s="12">
        <v>7.24</v>
      </c>
      <c r="I12" s="12"/>
      <c r="J12" s="12">
        <v>14.780000000000001</v>
      </c>
    </row>
    <row r="13" spans="1:12" x14ac:dyDescent="0.25">
      <c r="A13" s="9" t="s">
        <v>736</v>
      </c>
      <c r="B13" s="12">
        <v>82.18</v>
      </c>
      <c r="C13" s="12">
        <v>82.63</v>
      </c>
      <c r="D13" s="12"/>
      <c r="E13" s="12">
        <v>164.81</v>
      </c>
      <c r="F13" s="9" t="s">
        <v>736</v>
      </c>
      <c r="G13" s="12">
        <v>2.94</v>
      </c>
      <c r="H13" s="12">
        <v>1.54</v>
      </c>
      <c r="I13" s="12"/>
      <c r="J13" s="12">
        <v>4.4800000000000004</v>
      </c>
    </row>
    <row r="14" spans="1:12" x14ac:dyDescent="0.25">
      <c r="A14" s="9" t="s">
        <v>737</v>
      </c>
      <c r="B14" s="12">
        <v>81.209999999999994</v>
      </c>
      <c r="C14" s="12">
        <v>80.38</v>
      </c>
      <c r="D14" s="12"/>
      <c r="E14" s="12">
        <v>161.58999999999997</v>
      </c>
      <c r="F14" s="9" t="s">
        <v>737</v>
      </c>
      <c r="G14" s="12">
        <v>2.5</v>
      </c>
      <c r="H14" s="12">
        <v>0.83</v>
      </c>
      <c r="I14" s="12"/>
      <c r="J14" s="12">
        <v>3.33</v>
      </c>
    </row>
    <row r="15" spans="1:12" x14ac:dyDescent="0.25">
      <c r="A15" s="9" t="s">
        <v>739</v>
      </c>
      <c r="B15" s="12">
        <v>77.14</v>
      </c>
      <c r="C15" s="12">
        <v>72.25</v>
      </c>
      <c r="D15" s="12"/>
      <c r="E15" s="12">
        <v>149.38999999999999</v>
      </c>
      <c r="F15" s="9" t="s">
        <v>739</v>
      </c>
      <c r="G15" s="12">
        <v>4.1500000000000004</v>
      </c>
      <c r="H15" s="12">
        <v>3.91</v>
      </c>
      <c r="I15" s="12"/>
      <c r="J15" s="12">
        <v>8.06</v>
      </c>
    </row>
    <row r="16" spans="1:12" x14ac:dyDescent="0.25">
      <c r="A16" s="9" t="s">
        <v>740</v>
      </c>
      <c r="B16" s="12">
        <v>87.13</v>
      </c>
      <c r="C16" s="12">
        <v>84.17</v>
      </c>
      <c r="D16" s="12"/>
      <c r="E16" s="12">
        <v>171.3</v>
      </c>
      <c r="F16" s="9" t="s">
        <v>740</v>
      </c>
      <c r="G16" s="12">
        <v>0.84</v>
      </c>
      <c r="H16" s="12">
        <v>1.94</v>
      </c>
      <c r="I16" s="12"/>
      <c r="J16" s="12">
        <v>2.78</v>
      </c>
    </row>
    <row r="17" spans="1:10" x14ac:dyDescent="0.25">
      <c r="A17" s="9" t="s">
        <v>742</v>
      </c>
      <c r="B17" s="12">
        <v>52.17</v>
      </c>
      <c r="C17" s="12">
        <v>84.38</v>
      </c>
      <c r="D17" s="12"/>
      <c r="E17" s="12">
        <v>136.55000000000001</v>
      </c>
      <c r="F17" s="9" t="s">
        <v>742</v>
      </c>
      <c r="G17" s="12">
        <v>1.2</v>
      </c>
      <c r="H17" s="12">
        <v>0.7</v>
      </c>
      <c r="I17" s="12"/>
      <c r="J17" s="12">
        <v>1.9</v>
      </c>
    </row>
    <row r="18" spans="1:10" x14ac:dyDescent="0.25">
      <c r="A18" s="9" t="s">
        <v>744</v>
      </c>
      <c r="B18" s="12">
        <v>76.930000000000007</v>
      </c>
      <c r="C18" s="12">
        <v>75.23</v>
      </c>
      <c r="D18" s="12"/>
      <c r="E18" s="12">
        <v>152.16000000000003</v>
      </c>
      <c r="F18" s="9" t="s">
        <v>744</v>
      </c>
      <c r="G18" s="12">
        <v>4.1100000000000003</v>
      </c>
      <c r="H18" s="12">
        <v>4.07</v>
      </c>
      <c r="I18" s="12"/>
      <c r="J18" s="12">
        <v>8.18</v>
      </c>
    </row>
    <row r="19" spans="1:10" x14ac:dyDescent="0.25">
      <c r="A19" s="9" t="s">
        <v>745</v>
      </c>
      <c r="B19" s="12">
        <v>66.040000000000006</v>
      </c>
      <c r="C19" s="12">
        <v>76.819999999999993</v>
      </c>
      <c r="D19" s="12"/>
      <c r="E19" s="12">
        <v>142.86000000000001</v>
      </c>
      <c r="F19" s="9" t="s">
        <v>745</v>
      </c>
      <c r="G19" s="12">
        <v>3.11</v>
      </c>
      <c r="H19" s="12">
        <v>3.19</v>
      </c>
      <c r="I19" s="12"/>
      <c r="J19" s="12">
        <v>6.3</v>
      </c>
    </row>
    <row r="20" spans="1:10" x14ac:dyDescent="0.25">
      <c r="A20" s="9" t="s">
        <v>746</v>
      </c>
      <c r="B20" s="12">
        <v>60.94</v>
      </c>
      <c r="C20" s="12">
        <v>66.38</v>
      </c>
      <c r="D20" s="12"/>
      <c r="E20" s="12">
        <v>127.32</v>
      </c>
      <c r="F20" s="9" t="s">
        <v>746</v>
      </c>
      <c r="G20" s="12">
        <v>4.9000000000000004</v>
      </c>
      <c r="H20" s="12">
        <v>4.71</v>
      </c>
      <c r="I20" s="12"/>
      <c r="J20" s="12">
        <v>9.61</v>
      </c>
    </row>
    <row r="21" spans="1:10" x14ac:dyDescent="0.25">
      <c r="A21" s="9" t="s">
        <v>747</v>
      </c>
      <c r="B21" s="12">
        <v>68.08</v>
      </c>
      <c r="C21" s="12">
        <v>65.73</v>
      </c>
      <c r="D21" s="12"/>
      <c r="E21" s="12">
        <v>133.81</v>
      </c>
      <c r="F21" s="9" t="s">
        <v>747</v>
      </c>
      <c r="G21" s="12">
        <v>6.82</v>
      </c>
      <c r="H21" s="12">
        <v>5.71</v>
      </c>
      <c r="I21" s="12"/>
      <c r="J21" s="12">
        <v>12.530000000000001</v>
      </c>
    </row>
    <row r="22" spans="1:10" x14ac:dyDescent="0.25">
      <c r="A22" s="9" t="s">
        <v>748</v>
      </c>
      <c r="B22" s="12">
        <v>73.709999999999994</v>
      </c>
      <c r="C22" s="12">
        <v>74.27</v>
      </c>
      <c r="D22" s="12"/>
      <c r="E22" s="12">
        <v>147.97999999999999</v>
      </c>
      <c r="F22" s="9" t="s">
        <v>748</v>
      </c>
      <c r="G22" s="12">
        <v>4.54</v>
      </c>
      <c r="H22" s="12">
        <v>3</v>
      </c>
      <c r="I22" s="12"/>
      <c r="J22" s="12">
        <v>7.54</v>
      </c>
    </row>
    <row r="23" spans="1:10" x14ac:dyDescent="0.25">
      <c r="A23" s="9" t="s">
        <v>749</v>
      </c>
      <c r="B23" s="12">
        <v>51.83</v>
      </c>
      <c r="C23" s="12">
        <v>82.08</v>
      </c>
      <c r="D23" s="12"/>
      <c r="E23" s="12">
        <v>133.91</v>
      </c>
      <c r="F23" s="9" t="s">
        <v>749</v>
      </c>
      <c r="G23" s="12">
        <v>1.71</v>
      </c>
      <c r="H23" s="12">
        <v>0.74</v>
      </c>
      <c r="I23" s="12"/>
      <c r="J23" s="12">
        <v>2.4500000000000002</v>
      </c>
    </row>
    <row r="24" spans="1:10" x14ac:dyDescent="0.25">
      <c r="A24" s="9" t="s">
        <v>694</v>
      </c>
      <c r="B24" s="12">
        <v>1345.26</v>
      </c>
      <c r="C24" s="12">
        <v>1409.9999999999995</v>
      </c>
      <c r="D24" s="12"/>
      <c r="E24" s="12">
        <v>2755.2599999999998</v>
      </c>
      <c r="F24" s="9" t="s">
        <v>694</v>
      </c>
      <c r="G24" s="12">
        <v>86.210000000000008</v>
      </c>
      <c r="H24" s="12">
        <v>77.179999999999978</v>
      </c>
      <c r="I24" s="12"/>
      <c r="J24" s="12">
        <v>163.38999999999999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9"/>
  <sheetViews>
    <sheetView workbookViewId="0">
      <selection activeCell="F1" sqref="F1:H2"/>
    </sheetView>
  </sheetViews>
  <sheetFormatPr defaultRowHeight="15" x14ac:dyDescent="0.25"/>
  <cols>
    <col min="1" max="1" width="33.28515625" bestFit="1" customWidth="1"/>
    <col min="2" max="2" width="16.28515625" bestFit="1" customWidth="1"/>
    <col min="3" max="3" width="7" bestFit="1" customWidth="1"/>
    <col min="4" max="4" width="5" bestFit="1" customWidth="1"/>
    <col min="5" max="5" width="11.28515625" bestFit="1" customWidth="1"/>
    <col min="6" max="6" width="22.7109375" bestFit="1" customWidth="1"/>
    <col min="7" max="7" width="16.28515625" bestFit="1" customWidth="1"/>
    <col min="8" max="8" width="7" bestFit="1" customWidth="1"/>
    <col min="9" max="9" width="5" bestFit="1" customWidth="1"/>
    <col min="10" max="10" width="11.28515625" bestFit="1" customWidth="1"/>
    <col min="11" max="11" width="34.85546875" bestFit="1" customWidth="1"/>
    <col min="12" max="12" width="16.28515625" bestFit="1" customWidth="1"/>
    <col min="13" max="14" width="5" bestFit="1" customWidth="1"/>
    <col min="15" max="15" width="11.28515625" bestFit="1" customWidth="1"/>
  </cols>
  <sheetData>
    <row r="1" spans="1:15" x14ac:dyDescent="0.25">
      <c r="B1" s="23">
        <v>2020</v>
      </c>
      <c r="C1" s="23">
        <v>2021</v>
      </c>
      <c r="G1" s="23">
        <v>2020</v>
      </c>
      <c r="H1" s="23">
        <v>2021</v>
      </c>
    </row>
    <row r="2" spans="1:15" x14ac:dyDescent="0.25">
      <c r="A2" s="13" t="s">
        <v>762</v>
      </c>
      <c r="B2" s="13">
        <f>GETPIVOTDATA("Jml. Pend. Miskin (juta jiwa)",$A$4,"Tahun",2020)/GETPIVOTDATA("Jml. Pend. Miskin (juta jiwa)",$K$4,"Tahun",2020)</f>
        <v>16.109696969696973</v>
      </c>
      <c r="C2" s="13">
        <f>GETPIVOTDATA("Jml. Pend. Miskin (juta jiwa)",$A$4,"Tahun",2021)/GETPIVOTDATA("Jml. Pend. Miskin (juta jiwa)",$K$4,"Tahun",2021)</f>
        <v>16.823333333333331</v>
      </c>
      <c r="D2" s="11"/>
      <c r="E2" s="13"/>
      <c r="F2" s="13" t="s">
        <v>763</v>
      </c>
      <c r="G2" s="13">
        <f>GETPIVOTDATA("% Pend. Miskin",$F$7,"Tahun",2020)/GETPIVOTDATA("Jml. Pend. Miskin (juta jiwa)",$K$4,"Tahun",2020)</f>
        <v>10.798181818181815</v>
      </c>
      <c r="H2" s="13">
        <f>GETPIVOTDATA("% Pend. Miskin",$F$4,"Tahun",2021)/GETPIVOTDATA("Jml. Pend. Miskin (juta jiwa)",$K$4,"Tahun",2021)</f>
        <v>11.085454545454546</v>
      </c>
    </row>
    <row r="4" spans="1:15" x14ac:dyDescent="0.25">
      <c r="A4" s="8" t="s">
        <v>720</v>
      </c>
      <c r="B4" s="8" t="s">
        <v>709</v>
      </c>
      <c r="F4" s="8" t="s">
        <v>765</v>
      </c>
      <c r="G4" s="8" t="s">
        <v>709</v>
      </c>
      <c r="K4" s="8" t="s">
        <v>764</v>
      </c>
      <c r="L4" s="8" t="s">
        <v>709</v>
      </c>
    </row>
    <row r="5" spans="1:15" x14ac:dyDescent="0.25">
      <c r="A5" s="8" t="s">
        <v>693</v>
      </c>
      <c r="B5">
        <v>2020</v>
      </c>
      <c r="C5">
        <v>2021</v>
      </c>
      <c r="D5">
        <v>2022</v>
      </c>
      <c r="E5" t="s">
        <v>694</v>
      </c>
      <c r="F5" s="8" t="s">
        <v>693</v>
      </c>
      <c r="G5">
        <v>2020</v>
      </c>
      <c r="H5">
        <v>2021</v>
      </c>
      <c r="I5">
        <v>2022</v>
      </c>
      <c r="J5" t="s">
        <v>694</v>
      </c>
      <c r="K5" s="8" t="s">
        <v>693</v>
      </c>
      <c r="L5">
        <v>2020</v>
      </c>
      <c r="M5">
        <v>2021</v>
      </c>
      <c r="N5">
        <v>2022</v>
      </c>
      <c r="O5" t="s">
        <v>694</v>
      </c>
    </row>
    <row r="6" spans="1:15" x14ac:dyDescent="0.25">
      <c r="A6" s="9" t="s">
        <v>51</v>
      </c>
      <c r="B6" s="22">
        <v>10.49</v>
      </c>
      <c r="C6" s="22">
        <v>10.8</v>
      </c>
      <c r="D6" s="22"/>
      <c r="E6" s="22">
        <v>21.29</v>
      </c>
      <c r="F6" s="9" t="s">
        <v>48</v>
      </c>
      <c r="G6" s="22">
        <v>5.71</v>
      </c>
      <c r="H6" s="22">
        <v>5.81</v>
      </c>
      <c r="I6" s="22"/>
      <c r="J6" s="22">
        <v>11.52</v>
      </c>
      <c r="K6" s="9" t="s">
        <v>48</v>
      </c>
      <c r="L6" s="22">
        <v>1</v>
      </c>
      <c r="M6" s="22">
        <v>1</v>
      </c>
      <c r="N6" s="22"/>
      <c r="O6" s="22">
        <v>2</v>
      </c>
    </row>
    <row r="7" spans="1:15" x14ac:dyDescent="0.25">
      <c r="A7" s="9" t="s">
        <v>54</v>
      </c>
      <c r="B7" s="22">
        <v>16.559999999999999</v>
      </c>
      <c r="C7" s="22">
        <v>17.28</v>
      </c>
      <c r="D7" s="22"/>
      <c r="E7" s="22">
        <v>33.840000000000003</v>
      </c>
      <c r="F7" s="9" t="s">
        <v>49</v>
      </c>
      <c r="G7" s="22">
        <v>8.01</v>
      </c>
      <c r="H7" s="22">
        <v>8.34</v>
      </c>
      <c r="I7" s="22"/>
      <c r="J7" s="22">
        <v>16.350000000000001</v>
      </c>
      <c r="K7" s="9" t="s">
        <v>49</v>
      </c>
      <c r="L7" s="22">
        <v>1</v>
      </c>
      <c r="M7" s="22">
        <v>1</v>
      </c>
      <c r="N7" s="22"/>
      <c r="O7" s="22">
        <v>2</v>
      </c>
    </row>
    <row r="8" spans="1:15" x14ac:dyDescent="0.25">
      <c r="A8" s="9" t="s">
        <v>67</v>
      </c>
      <c r="B8" s="22">
        <v>23.54</v>
      </c>
      <c r="C8" s="22">
        <v>24.02</v>
      </c>
      <c r="D8" s="22"/>
      <c r="E8" s="22">
        <v>47.56</v>
      </c>
      <c r="F8" s="9" t="s">
        <v>50</v>
      </c>
      <c r="G8" s="22">
        <v>8.27</v>
      </c>
      <c r="H8" s="22">
        <v>8.52</v>
      </c>
      <c r="I8" s="22"/>
      <c r="J8" s="22">
        <v>16.79</v>
      </c>
      <c r="K8" s="9" t="s">
        <v>50</v>
      </c>
      <c r="L8" s="22">
        <v>1</v>
      </c>
      <c r="M8" s="22">
        <v>1</v>
      </c>
      <c r="N8" s="22"/>
      <c r="O8" s="22">
        <v>2</v>
      </c>
    </row>
    <row r="9" spans="1:15" x14ac:dyDescent="0.25">
      <c r="A9" s="9" t="s">
        <v>729</v>
      </c>
      <c r="B9" s="22">
        <v>42.17</v>
      </c>
      <c r="C9" s="22">
        <v>45.03</v>
      </c>
      <c r="D9" s="22"/>
      <c r="E9" s="22">
        <v>87.2</v>
      </c>
      <c r="F9" s="9" t="s">
        <v>51</v>
      </c>
      <c r="G9" s="22">
        <v>11.95</v>
      </c>
      <c r="H9" s="22">
        <v>12.33</v>
      </c>
      <c r="I9" s="22"/>
      <c r="J9" s="22">
        <v>24.28</v>
      </c>
      <c r="K9" s="9" t="s">
        <v>51</v>
      </c>
      <c r="L9" s="22">
        <v>1</v>
      </c>
      <c r="M9" s="22">
        <v>1</v>
      </c>
      <c r="N9" s="22"/>
      <c r="O9" s="22">
        <v>2</v>
      </c>
    </row>
    <row r="10" spans="1:15" x14ac:dyDescent="0.25">
      <c r="A10" s="9" t="s">
        <v>731</v>
      </c>
      <c r="B10" s="22">
        <v>41.31</v>
      </c>
      <c r="C10" s="22">
        <v>43.24</v>
      </c>
      <c r="D10" s="22"/>
      <c r="E10" s="22">
        <v>84.550000000000011</v>
      </c>
      <c r="F10" s="9" t="s">
        <v>52</v>
      </c>
      <c r="G10" s="22">
        <v>13.33</v>
      </c>
      <c r="H10" s="22">
        <v>13.4</v>
      </c>
      <c r="I10" s="22"/>
      <c r="J10" s="22">
        <v>26.73</v>
      </c>
      <c r="K10" s="9" t="s">
        <v>52</v>
      </c>
      <c r="L10" s="22">
        <v>1</v>
      </c>
      <c r="M10" s="22">
        <v>1</v>
      </c>
      <c r="N10" s="22"/>
      <c r="O10" s="22">
        <v>2</v>
      </c>
    </row>
    <row r="11" spans="1:15" x14ac:dyDescent="0.25">
      <c r="A11" s="9" t="s">
        <v>732</v>
      </c>
      <c r="B11" s="22">
        <v>23.12</v>
      </c>
      <c r="C11" s="22">
        <v>24.33</v>
      </c>
      <c r="D11" s="22"/>
      <c r="E11" s="22">
        <v>47.45</v>
      </c>
      <c r="F11" s="9" t="s">
        <v>53</v>
      </c>
      <c r="G11" s="22">
        <v>9.85</v>
      </c>
      <c r="H11" s="22">
        <v>10.3</v>
      </c>
      <c r="I11" s="22"/>
      <c r="J11" s="22">
        <v>20.149999999999999</v>
      </c>
      <c r="K11" s="9" t="s">
        <v>53</v>
      </c>
      <c r="L11" s="22">
        <v>1</v>
      </c>
      <c r="M11" s="22">
        <v>1</v>
      </c>
      <c r="N11" s="22"/>
      <c r="O11" s="22">
        <v>2</v>
      </c>
    </row>
    <row r="12" spans="1:15" x14ac:dyDescent="0.25">
      <c r="A12" s="9" t="s">
        <v>734</v>
      </c>
      <c r="B12" s="22">
        <v>23.96</v>
      </c>
      <c r="C12" s="22">
        <v>25.01</v>
      </c>
      <c r="D12" s="22"/>
      <c r="E12" s="22">
        <v>48.97</v>
      </c>
      <c r="F12" s="9" t="s">
        <v>54</v>
      </c>
      <c r="G12" s="22">
        <v>7.4</v>
      </c>
      <c r="H12" s="22">
        <v>7.53</v>
      </c>
      <c r="I12" s="22"/>
      <c r="J12" s="22">
        <v>14.93</v>
      </c>
      <c r="K12" s="9" t="s">
        <v>54</v>
      </c>
      <c r="L12" s="22">
        <v>1</v>
      </c>
      <c r="M12" s="22">
        <v>1</v>
      </c>
      <c r="N12" s="22"/>
      <c r="O12" s="22">
        <v>2</v>
      </c>
    </row>
    <row r="13" spans="1:15" x14ac:dyDescent="0.25">
      <c r="A13" s="9" t="s">
        <v>735</v>
      </c>
      <c r="B13" s="22">
        <v>47.19</v>
      </c>
      <c r="C13" s="22">
        <v>49.95</v>
      </c>
      <c r="D13" s="22"/>
      <c r="E13" s="22">
        <v>97.14</v>
      </c>
      <c r="F13" s="9" t="s">
        <v>67</v>
      </c>
      <c r="G13" s="22">
        <v>16.41</v>
      </c>
      <c r="H13" s="22">
        <v>16.45</v>
      </c>
      <c r="I13" s="22"/>
      <c r="J13" s="22">
        <v>32.86</v>
      </c>
      <c r="K13" s="9" t="s">
        <v>67</v>
      </c>
      <c r="L13" s="22">
        <v>1</v>
      </c>
      <c r="M13" s="22">
        <v>1</v>
      </c>
      <c r="N13" s="22"/>
      <c r="O13" s="22">
        <v>2</v>
      </c>
    </row>
    <row r="14" spans="1:15" x14ac:dyDescent="0.25">
      <c r="A14" s="9" t="s">
        <v>736</v>
      </c>
      <c r="B14" s="22">
        <v>28.41</v>
      </c>
      <c r="C14" s="22">
        <v>29.72</v>
      </c>
      <c r="D14" s="22"/>
      <c r="E14" s="22">
        <v>58.129999999999995</v>
      </c>
      <c r="F14" s="9" t="s">
        <v>725</v>
      </c>
      <c r="G14" s="22">
        <v>9.0399999999999991</v>
      </c>
      <c r="H14" s="22">
        <v>9.35</v>
      </c>
      <c r="I14" s="22"/>
      <c r="J14" s="22">
        <v>18.39</v>
      </c>
      <c r="K14" s="9" t="s">
        <v>725</v>
      </c>
      <c r="L14" s="22">
        <v>1</v>
      </c>
      <c r="M14" s="22">
        <v>1</v>
      </c>
      <c r="N14" s="22"/>
      <c r="O14" s="22">
        <v>2</v>
      </c>
    </row>
    <row r="15" spans="1:15" x14ac:dyDescent="0.25">
      <c r="A15" s="9" t="s">
        <v>737</v>
      </c>
      <c r="B15" s="22">
        <v>16.05</v>
      </c>
      <c r="C15" s="22">
        <v>16.61</v>
      </c>
      <c r="D15" s="22"/>
      <c r="E15" s="22">
        <v>32.659999999999997</v>
      </c>
      <c r="F15" s="9" t="s">
        <v>726</v>
      </c>
      <c r="G15" s="22">
        <v>8.0399999999999991</v>
      </c>
      <c r="H15" s="22">
        <v>8.31</v>
      </c>
      <c r="I15" s="22"/>
      <c r="J15" s="22">
        <v>16.350000000000001</v>
      </c>
      <c r="K15" s="9" t="s">
        <v>726</v>
      </c>
      <c r="L15" s="22">
        <v>1</v>
      </c>
      <c r="M15" s="22">
        <v>1</v>
      </c>
      <c r="N15" s="22"/>
      <c r="O15" s="22">
        <v>2</v>
      </c>
    </row>
    <row r="16" spans="1:15" x14ac:dyDescent="0.25">
      <c r="A16" s="9" t="s">
        <v>739</v>
      </c>
      <c r="B16" s="22">
        <v>53.88</v>
      </c>
      <c r="C16" s="22">
        <v>55.16</v>
      </c>
      <c r="D16" s="22"/>
      <c r="E16" s="22">
        <v>109.03999999999999</v>
      </c>
      <c r="F16" s="9" t="s">
        <v>727</v>
      </c>
      <c r="G16" s="22">
        <v>3.88</v>
      </c>
      <c r="H16" s="22">
        <v>4.01</v>
      </c>
      <c r="I16" s="22"/>
      <c r="J16" s="22">
        <v>7.89</v>
      </c>
      <c r="K16" s="9" t="s">
        <v>727</v>
      </c>
      <c r="L16" s="22">
        <v>1</v>
      </c>
      <c r="M16" s="22">
        <v>1</v>
      </c>
      <c r="N16" s="22"/>
      <c r="O16" s="22">
        <v>2</v>
      </c>
    </row>
    <row r="17" spans="1:15" x14ac:dyDescent="0.25">
      <c r="A17" s="9" t="s">
        <v>740</v>
      </c>
      <c r="B17" s="22">
        <v>17.920000000000002</v>
      </c>
      <c r="C17" s="22">
        <v>18.71</v>
      </c>
      <c r="D17" s="22"/>
      <c r="E17" s="22">
        <v>36.630000000000003</v>
      </c>
      <c r="F17" s="9" t="s">
        <v>728</v>
      </c>
      <c r="G17" s="22">
        <v>8.6999999999999993</v>
      </c>
      <c r="H17" s="22">
        <v>8.7899999999999991</v>
      </c>
      <c r="I17" s="22"/>
      <c r="J17" s="22">
        <v>17.489999999999998</v>
      </c>
      <c r="K17" s="9" t="s">
        <v>728</v>
      </c>
      <c r="L17" s="22">
        <v>1</v>
      </c>
      <c r="M17" s="22">
        <v>1</v>
      </c>
      <c r="N17" s="22"/>
      <c r="O17" s="22">
        <v>2</v>
      </c>
    </row>
    <row r="18" spans="1:15" x14ac:dyDescent="0.25">
      <c r="A18" s="9" t="s">
        <v>742</v>
      </c>
      <c r="B18" s="22">
        <v>15.8</v>
      </c>
      <c r="C18" s="22">
        <v>16.079999999999998</v>
      </c>
      <c r="D18" s="22"/>
      <c r="E18" s="22">
        <v>31.88</v>
      </c>
      <c r="F18" s="9" t="s">
        <v>729</v>
      </c>
      <c r="G18" s="22">
        <v>8.44</v>
      </c>
      <c r="H18" s="22">
        <v>8.74</v>
      </c>
      <c r="I18" s="22"/>
      <c r="J18" s="22">
        <v>17.18</v>
      </c>
      <c r="K18" s="9" t="s">
        <v>729</v>
      </c>
      <c r="L18" s="22">
        <v>1</v>
      </c>
      <c r="M18" s="22">
        <v>1</v>
      </c>
      <c r="N18" s="22"/>
      <c r="O18" s="22">
        <v>2</v>
      </c>
    </row>
    <row r="19" spans="1:15" x14ac:dyDescent="0.25">
      <c r="A19" s="9" t="s">
        <v>744</v>
      </c>
      <c r="B19" s="22">
        <v>23.87</v>
      </c>
      <c r="C19" s="22">
        <v>25.78</v>
      </c>
      <c r="D19" s="22"/>
      <c r="E19" s="22">
        <v>49.650000000000006</v>
      </c>
      <c r="F19" s="9" t="s">
        <v>730</v>
      </c>
      <c r="G19" s="22">
        <v>9.73</v>
      </c>
      <c r="H19" s="22">
        <v>10.119999999999999</v>
      </c>
      <c r="I19" s="22"/>
      <c r="J19" s="22">
        <v>19.850000000000001</v>
      </c>
      <c r="K19" s="9" t="s">
        <v>730</v>
      </c>
      <c r="L19" s="22">
        <v>1</v>
      </c>
      <c r="M19" s="22">
        <v>1</v>
      </c>
      <c r="N19" s="22"/>
      <c r="O19" s="22">
        <v>2</v>
      </c>
    </row>
    <row r="20" spans="1:15" x14ac:dyDescent="0.25">
      <c r="A20" s="9" t="s">
        <v>745</v>
      </c>
      <c r="B20" s="22">
        <v>26.79</v>
      </c>
      <c r="C20" s="22">
        <v>28.37</v>
      </c>
      <c r="D20" s="22"/>
      <c r="E20" s="22">
        <v>55.16</v>
      </c>
      <c r="F20" s="9" t="s">
        <v>731</v>
      </c>
      <c r="G20" s="22">
        <v>9.18</v>
      </c>
      <c r="H20" s="22">
        <v>9.49</v>
      </c>
      <c r="I20" s="22"/>
      <c r="J20" s="22">
        <v>18.670000000000002</v>
      </c>
      <c r="K20" s="9" t="s">
        <v>731</v>
      </c>
      <c r="L20" s="22">
        <v>1</v>
      </c>
      <c r="M20" s="22">
        <v>1</v>
      </c>
      <c r="N20" s="22"/>
      <c r="O20" s="22">
        <v>2</v>
      </c>
    </row>
    <row r="21" spans="1:15" x14ac:dyDescent="0.25">
      <c r="A21" s="9" t="s">
        <v>746</v>
      </c>
      <c r="B21" s="22">
        <v>28.63</v>
      </c>
      <c r="C21" s="22">
        <v>30.36</v>
      </c>
      <c r="D21" s="22"/>
      <c r="E21" s="22">
        <v>58.989999999999995</v>
      </c>
      <c r="F21" s="9" t="s">
        <v>732</v>
      </c>
      <c r="G21" s="22">
        <v>16.600000000000001</v>
      </c>
      <c r="H21" s="22">
        <v>16.82</v>
      </c>
      <c r="I21" s="22"/>
      <c r="J21" s="22">
        <v>33.42</v>
      </c>
      <c r="K21" s="9" t="s">
        <v>732</v>
      </c>
      <c r="L21" s="22">
        <v>1</v>
      </c>
      <c r="M21" s="22">
        <v>1</v>
      </c>
      <c r="N21" s="22"/>
      <c r="O21" s="22">
        <v>2</v>
      </c>
    </row>
    <row r="22" spans="1:15" x14ac:dyDescent="0.25">
      <c r="A22" s="9" t="s">
        <v>747</v>
      </c>
      <c r="B22" s="22">
        <v>34.86</v>
      </c>
      <c r="C22" s="22">
        <v>37.130000000000003</v>
      </c>
      <c r="D22" s="22"/>
      <c r="E22" s="22">
        <v>71.990000000000009</v>
      </c>
      <c r="F22" s="9" t="s">
        <v>733</v>
      </c>
      <c r="G22" s="22">
        <v>8.4600000000000009</v>
      </c>
      <c r="H22" s="22">
        <v>8.81</v>
      </c>
      <c r="I22" s="22"/>
      <c r="J22" s="22">
        <v>17.270000000000003</v>
      </c>
      <c r="K22" s="9" t="s">
        <v>733</v>
      </c>
      <c r="L22" s="22">
        <v>1</v>
      </c>
      <c r="M22" s="22">
        <v>1</v>
      </c>
      <c r="N22" s="22"/>
      <c r="O22" s="22">
        <v>2</v>
      </c>
    </row>
    <row r="23" spans="1:15" x14ac:dyDescent="0.25">
      <c r="A23" s="9" t="s">
        <v>748</v>
      </c>
      <c r="B23" s="22">
        <v>34.74</v>
      </c>
      <c r="C23" s="22">
        <v>35.840000000000003</v>
      </c>
      <c r="D23" s="22"/>
      <c r="E23" s="22">
        <v>70.580000000000013</v>
      </c>
      <c r="F23" s="9" t="s">
        <v>734</v>
      </c>
      <c r="G23" s="22">
        <v>8.4700000000000006</v>
      </c>
      <c r="H23" s="22">
        <v>8.8000000000000007</v>
      </c>
      <c r="I23" s="22"/>
      <c r="J23" s="22">
        <v>17.270000000000003</v>
      </c>
      <c r="K23" s="9" t="s">
        <v>734</v>
      </c>
      <c r="L23" s="22">
        <v>1</v>
      </c>
      <c r="M23" s="22">
        <v>1</v>
      </c>
      <c r="N23" s="22"/>
      <c r="O23" s="22">
        <v>2</v>
      </c>
    </row>
    <row r="24" spans="1:15" x14ac:dyDescent="0.25">
      <c r="A24" s="9" t="s">
        <v>749</v>
      </c>
      <c r="B24" s="22">
        <v>22.33</v>
      </c>
      <c r="C24" s="22">
        <v>21.75</v>
      </c>
      <c r="D24" s="22"/>
      <c r="E24" s="22">
        <v>44.08</v>
      </c>
      <c r="F24" s="9" t="s">
        <v>735</v>
      </c>
      <c r="G24" s="22">
        <v>12.38</v>
      </c>
      <c r="H24" s="22">
        <v>12.67</v>
      </c>
      <c r="I24" s="22"/>
      <c r="J24" s="22">
        <v>25.05</v>
      </c>
      <c r="K24" s="9" t="s">
        <v>735</v>
      </c>
      <c r="L24" s="22">
        <v>1</v>
      </c>
      <c r="M24" s="22">
        <v>1</v>
      </c>
      <c r="N24" s="22"/>
      <c r="O24" s="22">
        <v>2</v>
      </c>
    </row>
    <row r="25" spans="1:15" x14ac:dyDescent="0.25">
      <c r="A25" s="9" t="s">
        <v>694</v>
      </c>
      <c r="B25" s="22">
        <v>531.62000000000012</v>
      </c>
      <c r="C25" s="22">
        <v>555.16999999999996</v>
      </c>
      <c r="D25" s="22"/>
      <c r="E25" s="22">
        <v>1086.7899999999997</v>
      </c>
      <c r="F25" s="9" t="s">
        <v>736</v>
      </c>
      <c r="G25" s="22">
        <v>9.3699999999999992</v>
      </c>
      <c r="H25" s="22">
        <v>9.7200000000000006</v>
      </c>
      <c r="I25" s="22"/>
      <c r="J25" s="22">
        <v>19.09</v>
      </c>
      <c r="K25" s="9" t="s">
        <v>736</v>
      </c>
      <c r="L25" s="22">
        <v>1</v>
      </c>
      <c r="M25" s="22">
        <v>1</v>
      </c>
      <c r="N25" s="22"/>
      <c r="O25" s="22">
        <v>2</v>
      </c>
    </row>
    <row r="26" spans="1:15" x14ac:dyDescent="0.25">
      <c r="F26" s="9" t="s">
        <v>737</v>
      </c>
      <c r="G26" s="22">
        <v>8.7100000000000009</v>
      </c>
      <c r="H26" s="22">
        <v>8.99</v>
      </c>
      <c r="I26" s="22"/>
      <c r="J26" s="22">
        <v>17.700000000000003</v>
      </c>
      <c r="K26" s="9" t="s">
        <v>737</v>
      </c>
      <c r="L26" s="22">
        <v>1</v>
      </c>
      <c r="M26" s="22">
        <v>1</v>
      </c>
      <c r="N26" s="22"/>
      <c r="O26" s="22">
        <v>2</v>
      </c>
    </row>
    <row r="27" spans="1:15" x14ac:dyDescent="0.25">
      <c r="F27" s="9" t="s">
        <v>738</v>
      </c>
      <c r="G27" s="22">
        <v>9.2799999999999994</v>
      </c>
      <c r="H27" s="22">
        <v>9.35</v>
      </c>
      <c r="I27" s="22"/>
      <c r="J27" s="22">
        <v>18.63</v>
      </c>
      <c r="K27" s="9" t="s">
        <v>738</v>
      </c>
      <c r="L27" s="22">
        <v>1</v>
      </c>
      <c r="M27" s="22">
        <v>1</v>
      </c>
      <c r="N27" s="22"/>
      <c r="O27" s="22">
        <v>2</v>
      </c>
    </row>
    <row r="28" spans="1:15" x14ac:dyDescent="0.25">
      <c r="F28" s="9" t="s">
        <v>739</v>
      </c>
      <c r="G28" s="22">
        <v>16.739999999999998</v>
      </c>
      <c r="H28" s="22">
        <v>16.920000000000002</v>
      </c>
      <c r="I28" s="22"/>
      <c r="J28" s="22">
        <v>33.659999999999997</v>
      </c>
      <c r="K28" s="9" t="s">
        <v>739</v>
      </c>
      <c r="L28" s="22">
        <v>1</v>
      </c>
      <c r="M28" s="22">
        <v>1</v>
      </c>
      <c r="N28" s="22"/>
      <c r="O28" s="22">
        <v>2</v>
      </c>
    </row>
    <row r="29" spans="1:15" x14ac:dyDescent="0.25">
      <c r="F29" s="9" t="s">
        <v>740</v>
      </c>
      <c r="G29" s="22">
        <v>9.36</v>
      </c>
      <c r="H29" s="22">
        <v>9.65</v>
      </c>
      <c r="I29" s="22"/>
      <c r="J29" s="22">
        <v>19.009999999999998</v>
      </c>
      <c r="K29" s="9" t="s">
        <v>740</v>
      </c>
      <c r="L29" s="22">
        <v>1</v>
      </c>
      <c r="M29" s="22">
        <v>1</v>
      </c>
      <c r="N29" s="22"/>
      <c r="O29" s="22">
        <v>2</v>
      </c>
    </row>
    <row r="30" spans="1:15" x14ac:dyDescent="0.25">
      <c r="F30" s="9" t="s">
        <v>741</v>
      </c>
      <c r="G30" s="22">
        <v>7.97</v>
      </c>
      <c r="H30" s="22">
        <v>8.3000000000000007</v>
      </c>
      <c r="I30" s="22"/>
      <c r="J30" s="22">
        <v>16.27</v>
      </c>
      <c r="K30" s="9" t="s">
        <v>741</v>
      </c>
      <c r="L30" s="22">
        <v>1</v>
      </c>
      <c r="M30" s="22">
        <v>1</v>
      </c>
      <c r="N30" s="22"/>
      <c r="O30" s="22">
        <v>2</v>
      </c>
    </row>
    <row r="31" spans="1:15" x14ac:dyDescent="0.25">
      <c r="F31" s="9" t="s">
        <v>742</v>
      </c>
      <c r="G31" s="22">
        <v>12.48</v>
      </c>
      <c r="H31" s="22">
        <v>12.68</v>
      </c>
      <c r="I31" s="22"/>
      <c r="J31" s="22">
        <v>25.16</v>
      </c>
      <c r="K31" s="9" t="s">
        <v>742</v>
      </c>
      <c r="L31" s="22">
        <v>1</v>
      </c>
      <c r="M31" s="22">
        <v>1</v>
      </c>
      <c r="N31" s="22"/>
      <c r="O31" s="22">
        <v>2</v>
      </c>
    </row>
    <row r="32" spans="1:15" x14ac:dyDescent="0.25">
      <c r="F32" s="9" t="s">
        <v>743</v>
      </c>
      <c r="G32" s="22">
        <v>11.88</v>
      </c>
      <c r="H32" s="22">
        <v>12.38</v>
      </c>
      <c r="I32" s="22"/>
      <c r="J32" s="22">
        <v>24.26</v>
      </c>
      <c r="K32" s="9" t="s">
        <v>743</v>
      </c>
      <c r="L32" s="22">
        <v>1</v>
      </c>
      <c r="M32" s="22">
        <v>1</v>
      </c>
      <c r="N32" s="22"/>
      <c r="O32" s="22">
        <v>2</v>
      </c>
    </row>
    <row r="33" spans="6:15" x14ac:dyDescent="0.25">
      <c r="F33" s="9" t="s">
        <v>744</v>
      </c>
      <c r="G33" s="22">
        <v>8.3699999999999992</v>
      </c>
      <c r="H33" s="22">
        <v>8.69</v>
      </c>
      <c r="I33" s="22"/>
      <c r="J33" s="22">
        <v>17.059999999999999</v>
      </c>
      <c r="K33" s="9" t="s">
        <v>744</v>
      </c>
      <c r="L33" s="22">
        <v>1</v>
      </c>
      <c r="M33" s="22">
        <v>1</v>
      </c>
      <c r="N33" s="22"/>
      <c r="O33" s="22">
        <v>2</v>
      </c>
    </row>
    <row r="34" spans="6:15" x14ac:dyDescent="0.25">
      <c r="F34" s="9" t="s">
        <v>745</v>
      </c>
      <c r="G34" s="22">
        <v>9.6999999999999993</v>
      </c>
      <c r="H34" s="22">
        <v>9.92</v>
      </c>
      <c r="I34" s="22"/>
      <c r="J34" s="22">
        <v>19.619999999999997</v>
      </c>
      <c r="K34" s="9" t="s">
        <v>745</v>
      </c>
      <c r="L34" s="22">
        <v>1</v>
      </c>
      <c r="M34" s="22">
        <v>1</v>
      </c>
      <c r="N34" s="22"/>
      <c r="O34" s="22">
        <v>2</v>
      </c>
    </row>
    <row r="35" spans="6:15" x14ac:dyDescent="0.25">
      <c r="F35" s="9" t="s">
        <v>746</v>
      </c>
      <c r="G35" s="22">
        <v>8.34</v>
      </c>
      <c r="H35" s="22">
        <v>8.5299999999999994</v>
      </c>
      <c r="I35" s="22"/>
      <c r="J35" s="22">
        <v>16.869999999999997</v>
      </c>
      <c r="K35" s="9" t="s">
        <v>746</v>
      </c>
      <c r="L35" s="22">
        <v>1</v>
      </c>
      <c r="M35" s="22">
        <v>1</v>
      </c>
      <c r="N35" s="22"/>
      <c r="O35" s="22">
        <v>2</v>
      </c>
    </row>
    <row r="36" spans="6:15" x14ac:dyDescent="0.25">
      <c r="F36" s="9" t="s">
        <v>747</v>
      </c>
      <c r="G36" s="22">
        <v>9.5299999999999994</v>
      </c>
      <c r="H36" s="22">
        <v>10.02</v>
      </c>
      <c r="I36" s="22"/>
      <c r="J36" s="22">
        <v>19.549999999999997</v>
      </c>
      <c r="K36" s="9" t="s">
        <v>747</v>
      </c>
      <c r="L36" s="22">
        <v>1</v>
      </c>
      <c r="M36" s="22">
        <v>1</v>
      </c>
      <c r="N36" s="22"/>
      <c r="O36" s="22">
        <v>2</v>
      </c>
    </row>
    <row r="37" spans="6:15" x14ac:dyDescent="0.25">
      <c r="F37" s="9" t="s">
        <v>748</v>
      </c>
      <c r="G37" s="22">
        <v>25.07</v>
      </c>
      <c r="H37" s="22">
        <v>25.66</v>
      </c>
      <c r="I37" s="22"/>
      <c r="J37" s="22">
        <v>50.730000000000004</v>
      </c>
      <c r="K37" s="9" t="s">
        <v>748</v>
      </c>
      <c r="L37" s="22">
        <v>1</v>
      </c>
      <c r="M37" s="22">
        <v>1</v>
      </c>
      <c r="N37" s="22"/>
      <c r="O37" s="22">
        <v>2</v>
      </c>
    </row>
    <row r="38" spans="6:15" x14ac:dyDescent="0.25">
      <c r="F38" s="9" t="s">
        <v>749</v>
      </c>
      <c r="G38" s="22">
        <v>25.69</v>
      </c>
      <c r="H38" s="22">
        <v>26.42</v>
      </c>
      <c r="I38" s="22"/>
      <c r="J38" s="22">
        <v>52.11</v>
      </c>
      <c r="K38" s="9" t="s">
        <v>749</v>
      </c>
      <c r="L38" s="22">
        <v>1</v>
      </c>
      <c r="M38" s="22">
        <v>1</v>
      </c>
      <c r="N38" s="22"/>
      <c r="O38" s="22">
        <v>2</v>
      </c>
    </row>
    <row r="39" spans="6:15" x14ac:dyDescent="0.25">
      <c r="F39" s="9" t="s">
        <v>694</v>
      </c>
      <c r="G39" s="22">
        <v>356.33999999999992</v>
      </c>
      <c r="H39" s="22">
        <v>365.82</v>
      </c>
      <c r="I39" s="22"/>
      <c r="J39" s="22">
        <v>722.15999999999985</v>
      </c>
      <c r="K39" s="9" t="s">
        <v>694</v>
      </c>
      <c r="L39" s="22">
        <v>33</v>
      </c>
      <c r="M39" s="22">
        <v>33</v>
      </c>
      <c r="N39" s="22"/>
      <c r="O39" s="22">
        <v>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96B0-FB09-4336-BF9F-8AB635700677}">
  <dimension ref="A1:AB25"/>
  <sheetViews>
    <sheetView topLeftCell="N1" workbookViewId="0">
      <selection activeCell="U21" sqref="U21"/>
    </sheetView>
  </sheetViews>
  <sheetFormatPr defaultRowHeight="15" x14ac:dyDescent="0.25"/>
  <cols>
    <col min="1" max="1" width="22.7109375" bestFit="1" customWidth="1"/>
    <col min="2" max="2" width="16.28515625" bestFit="1" customWidth="1"/>
    <col min="3" max="3" width="7" bestFit="1" customWidth="1"/>
    <col min="4" max="4" width="5" bestFit="1" customWidth="1"/>
    <col min="5" max="5" width="22.7109375" bestFit="1" customWidth="1"/>
    <col min="6" max="6" width="16.28515625" bestFit="1" customWidth="1"/>
    <col min="7" max="7" width="7" bestFit="1" customWidth="1"/>
    <col min="8" max="8" width="5" bestFit="1" customWidth="1"/>
    <col min="9" max="9" width="22.7109375" bestFit="1" customWidth="1"/>
    <col min="10" max="10" width="16.28515625" bestFit="1" customWidth="1"/>
    <col min="11" max="11" width="8" bestFit="1" customWidth="1"/>
    <col min="12" max="12" width="5" bestFit="1" customWidth="1"/>
    <col min="13" max="13" width="22.7109375" bestFit="1" customWidth="1"/>
    <col min="14" max="14" width="16.28515625" bestFit="1" customWidth="1"/>
    <col min="15" max="15" width="8" bestFit="1" customWidth="1"/>
    <col min="16" max="16" width="5" bestFit="1" customWidth="1"/>
    <col min="17" max="17" width="22.7109375" bestFit="1" customWidth="1"/>
    <col min="18" max="18" width="16.28515625" bestFit="1" customWidth="1"/>
    <col min="19" max="19" width="7" bestFit="1" customWidth="1"/>
    <col min="20" max="20" width="5" bestFit="1" customWidth="1"/>
    <col min="21" max="21" width="22.7109375" bestFit="1" customWidth="1"/>
    <col min="22" max="22" width="16.28515625" bestFit="1" customWidth="1"/>
    <col min="23" max="23" width="7" bestFit="1" customWidth="1"/>
    <col min="24" max="24" width="5" bestFit="1" customWidth="1"/>
    <col min="25" max="25" width="22.7109375" bestFit="1" customWidth="1"/>
    <col min="26" max="26" width="16.28515625" bestFit="1" customWidth="1"/>
    <col min="27" max="27" width="7" bestFit="1" customWidth="1"/>
    <col min="28" max="28" width="5" bestFit="1" customWidth="1"/>
  </cols>
  <sheetData>
    <row r="1" spans="1:28" x14ac:dyDescent="0.25">
      <c r="B1">
        <v>2020</v>
      </c>
      <c r="C1">
        <v>2021</v>
      </c>
      <c r="F1">
        <v>2020</v>
      </c>
      <c r="G1">
        <v>2021</v>
      </c>
      <c r="J1">
        <v>2020</v>
      </c>
      <c r="K1">
        <v>2021</v>
      </c>
      <c r="N1">
        <v>2020</v>
      </c>
      <c r="O1">
        <v>2021</v>
      </c>
      <c r="R1">
        <v>2020</v>
      </c>
      <c r="S1">
        <v>2021</v>
      </c>
      <c r="V1">
        <v>2020</v>
      </c>
      <c r="W1">
        <v>2021</v>
      </c>
      <c r="Z1">
        <v>2020</v>
      </c>
      <c r="AA1">
        <v>2021</v>
      </c>
    </row>
    <row r="2" spans="1:28" x14ac:dyDescent="0.25">
      <c r="A2" t="s">
        <v>721</v>
      </c>
      <c r="B2" s="13">
        <f>GETPIVOTDATA("APK PAUD",$A$4,"Tahun",2020)</f>
        <v>26.851052631578952</v>
      </c>
      <c r="C2" s="13">
        <f>GETPIVOTDATA("APK PAUD",$A$4,"Tahun",2021)</f>
        <v>28.093157894736841</v>
      </c>
      <c r="E2" t="s">
        <v>722</v>
      </c>
      <c r="F2" s="13">
        <f>GETPIVOTDATA("APK SD",$E$4,"Tahun",2020)</f>
        <v>100.69473684210527</v>
      </c>
      <c r="G2" s="13">
        <f>GETPIVOTDATA("APK SD",$E$4,"Tahun",2021)</f>
        <v>99.180000000000021</v>
      </c>
      <c r="I2" t="s">
        <v>723</v>
      </c>
      <c r="J2" s="13">
        <f>GETPIVOTDATA("APK SMP",$I$4,"Tahun",2020)</f>
        <v>105.92578947368423</v>
      </c>
      <c r="K2" s="13">
        <f>GETPIVOTDATA("APK SMP",$I$4,"Tahun",2021)</f>
        <v>105.74</v>
      </c>
      <c r="M2" t="s">
        <v>724</v>
      </c>
      <c r="N2" s="13">
        <f>GETPIVOTDATA("APK SMA",$M$4,"Tahun",2020)</f>
        <v>105.05684210526316</v>
      </c>
      <c r="O2" s="13">
        <f>GETPIVOTDATA("APK SMA",$M$4,"Tahun",2021)</f>
        <v>105.54210526315792</v>
      </c>
      <c r="Q2" t="s">
        <v>755</v>
      </c>
      <c r="R2" s="13">
        <f>GETPIVOTDATA("APM SD",$Q$4,"Tahun",2020)</f>
        <v>88.675263157894719</v>
      </c>
      <c r="S2" s="13">
        <f>GETPIVOTDATA("APM SD",$Q$4,"Tahun",2021)</f>
        <v>87.856842105263155</v>
      </c>
      <c r="U2" t="s">
        <v>756</v>
      </c>
      <c r="V2" s="13">
        <f>GETPIVOTDATA("APM SMP",$U$4,"Tahun",2020)</f>
        <v>76.053684210526313</v>
      </c>
      <c r="W2" s="13">
        <f>GETPIVOTDATA("APM SMP",$U$4,"Tahun",2021)</f>
        <v>75.643684210526303</v>
      </c>
      <c r="Y2" t="s">
        <v>757</v>
      </c>
      <c r="Z2" s="13">
        <f>GETPIVOTDATA("APM SMA",$Y$4,"Tahun",2020)</f>
        <v>74.704210526315777</v>
      </c>
      <c r="AA2" s="13">
        <f>GETPIVOTDATA("APM SMA",$Y$4,"Tahun",2021)</f>
        <v>73.980526315789476</v>
      </c>
    </row>
    <row r="4" spans="1:28" x14ac:dyDescent="0.25">
      <c r="A4" s="8" t="s">
        <v>766</v>
      </c>
      <c r="B4" s="8" t="s">
        <v>709</v>
      </c>
      <c r="E4" s="8" t="s">
        <v>767</v>
      </c>
      <c r="F4" s="8" t="s">
        <v>709</v>
      </c>
      <c r="I4" s="8" t="s">
        <v>768</v>
      </c>
      <c r="J4" s="8" t="s">
        <v>709</v>
      </c>
      <c r="M4" s="8" t="s">
        <v>769</v>
      </c>
      <c r="N4" s="8" t="s">
        <v>709</v>
      </c>
      <c r="Q4" s="8" t="s">
        <v>770</v>
      </c>
      <c r="R4" s="8" t="s">
        <v>709</v>
      </c>
      <c r="U4" s="8" t="s">
        <v>771</v>
      </c>
      <c r="V4" s="8" t="s">
        <v>709</v>
      </c>
      <c r="Y4" s="8" t="s">
        <v>772</v>
      </c>
      <c r="Z4" s="8" t="s">
        <v>709</v>
      </c>
    </row>
    <row r="5" spans="1:28" x14ac:dyDescent="0.25">
      <c r="A5" s="8" t="s">
        <v>693</v>
      </c>
      <c r="B5">
        <v>2020</v>
      </c>
      <c r="C5">
        <v>2021</v>
      </c>
      <c r="D5">
        <v>2022</v>
      </c>
      <c r="E5" s="8" t="s">
        <v>693</v>
      </c>
      <c r="F5">
        <v>2020</v>
      </c>
      <c r="G5">
        <v>2021</v>
      </c>
      <c r="H5">
        <v>2022</v>
      </c>
      <c r="I5" s="8" t="s">
        <v>693</v>
      </c>
      <c r="J5">
        <v>2020</v>
      </c>
      <c r="K5">
        <v>2021</v>
      </c>
      <c r="L5">
        <v>2022</v>
      </c>
      <c r="M5" s="8" t="s">
        <v>693</v>
      </c>
      <c r="N5">
        <v>2020</v>
      </c>
      <c r="O5">
        <v>2021</v>
      </c>
      <c r="P5">
        <v>2022</v>
      </c>
      <c r="Q5" s="8" t="s">
        <v>693</v>
      </c>
      <c r="R5">
        <v>2020</v>
      </c>
      <c r="S5">
        <v>2021</v>
      </c>
      <c r="T5">
        <v>2022</v>
      </c>
      <c r="U5" s="8" t="s">
        <v>693</v>
      </c>
      <c r="V5">
        <v>2020</v>
      </c>
      <c r="W5">
        <v>2021</v>
      </c>
      <c r="X5">
        <v>2022</v>
      </c>
      <c r="Y5" s="8" t="s">
        <v>693</v>
      </c>
      <c r="Z5">
        <v>2020</v>
      </c>
      <c r="AA5">
        <v>2021</v>
      </c>
      <c r="AB5">
        <v>2022</v>
      </c>
    </row>
    <row r="6" spans="1:28" x14ac:dyDescent="0.25">
      <c r="A6" s="9" t="s">
        <v>740</v>
      </c>
      <c r="B6" s="22">
        <v>32.26</v>
      </c>
      <c r="C6" s="22">
        <v>32.43</v>
      </c>
      <c r="D6" s="22"/>
      <c r="E6" s="9" t="s">
        <v>740</v>
      </c>
      <c r="F6" s="22">
        <v>103.34</v>
      </c>
      <c r="G6" s="22">
        <v>100.73</v>
      </c>
      <c r="H6" s="22"/>
      <c r="I6" s="9" t="s">
        <v>740</v>
      </c>
      <c r="J6" s="22">
        <v>105.21</v>
      </c>
      <c r="K6" s="22">
        <v>105.63</v>
      </c>
      <c r="L6" s="22"/>
      <c r="M6" s="9" t="s">
        <v>740</v>
      </c>
      <c r="N6" s="22">
        <v>117.12</v>
      </c>
      <c r="O6" s="22">
        <v>116.83</v>
      </c>
      <c r="P6" s="22"/>
      <c r="Q6" s="9" t="s">
        <v>740</v>
      </c>
      <c r="R6" s="22">
        <v>92.06</v>
      </c>
      <c r="S6" s="22">
        <v>91.14</v>
      </c>
      <c r="T6" s="22"/>
      <c r="U6" s="9" t="s">
        <v>740</v>
      </c>
      <c r="V6" s="22">
        <v>77.23</v>
      </c>
      <c r="W6" s="22">
        <v>78.12</v>
      </c>
      <c r="X6" s="22"/>
      <c r="Y6" s="9" t="s">
        <v>740</v>
      </c>
      <c r="Z6" s="22">
        <v>84.1</v>
      </c>
      <c r="AA6" s="22">
        <v>83.78</v>
      </c>
      <c r="AB6" s="22"/>
    </row>
    <row r="7" spans="1:28" x14ac:dyDescent="0.25">
      <c r="A7" s="9" t="s">
        <v>67</v>
      </c>
      <c r="B7" s="22">
        <v>29.89</v>
      </c>
      <c r="C7" s="22">
        <v>30.85</v>
      </c>
      <c r="D7" s="22"/>
      <c r="E7" s="9" t="s">
        <v>67</v>
      </c>
      <c r="F7" s="22">
        <v>103.32</v>
      </c>
      <c r="G7" s="22">
        <v>101.58</v>
      </c>
      <c r="H7" s="22"/>
      <c r="I7" s="9" t="s">
        <v>67</v>
      </c>
      <c r="J7" s="22">
        <v>108.33</v>
      </c>
      <c r="K7" s="22">
        <v>106.72</v>
      </c>
      <c r="L7" s="22"/>
      <c r="M7" s="9" t="s">
        <v>67</v>
      </c>
      <c r="N7" s="22">
        <v>120.37</v>
      </c>
      <c r="O7" s="22">
        <v>119.12</v>
      </c>
      <c r="P7" s="22"/>
      <c r="Q7" s="9" t="s">
        <v>67</v>
      </c>
      <c r="R7" s="22">
        <v>90</v>
      </c>
      <c r="S7" s="22">
        <v>88.54</v>
      </c>
      <c r="T7" s="22"/>
      <c r="U7" s="9" t="s">
        <v>67</v>
      </c>
      <c r="V7" s="22">
        <v>72.61</v>
      </c>
      <c r="W7" s="22">
        <v>72.05</v>
      </c>
      <c r="X7" s="22"/>
      <c r="Y7" s="9" t="s">
        <v>67</v>
      </c>
      <c r="Z7" s="22">
        <v>81.63</v>
      </c>
      <c r="AA7" s="22">
        <v>80.44</v>
      </c>
      <c r="AB7" s="22"/>
    </row>
    <row r="8" spans="1:28" x14ac:dyDescent="0.25">
      <c r="A8" s="9" t="s">
        <v>54</v>
      </c>
      <c r="B8" s="22">
        <v>41.37</v>
      </c>
      <c r="C8" s="22">
        <v>43.07</v>
      </c>
      <c r="D8" s="22"/>
      <c r="E8" s="9" t="s">
        <v>54</v>
      </c>
      <c r="F8" s="22">
        <v>104.7</v>
      </c>
      <c r="G8" s="22">
        <v>103.93</v>
      </c>
      <c r="H8" s="22"/>
      <c r="I8" s="9" t="s">
        <v>54</v>
      </c>
      <c r="J8" s="22">
        <v>117.18</v>
      </c>
      <c r="K8" s="22">
        <v>112.49</v>
      </c>
      <c r="L8" s="22"/>
      <c r="M8" s="9" t="s">
        <v>54</v>
      </c>
      <c r="N8" s="22">
        <v>119.16</v>
      </c>
      <c r="O8" s="22">
        <v>118.89</v>
      </c>
      <c r="P8" s="22"/>
      <c r="Q8" s="9" t="s">
        <v>54</v>
      </c>
      <c r="R8" s="22">
        <v>93.68</v>
      </c>
      <c r="S8" s="22">
        <v>93.93</v>
      </c>
      <c r="T8" s="22"/>
      <c r="U8" s="9" t="s">
        <v>54</v>
      </c>
      <c r="V8" s="22">
        <v>86.32</v>
      </c>
      <c r="W8" s="22">
        <v>81.239999999999995</v>
      </c>
      <c r="X8" s="22"/>
      <c r="Y8" s="9" t="s">
        <v>54</v>
      </c>
      <c r="Z8" s="22">
        <v>86.69</v>
      </c>
      <c r="AA8" s="22">
        <v>84.83</v>
      </c>
      <c r="AB8" s="22"/>
    </row>
    <row r="9" spans="1:28" x14ac:dyDescent="0.25">
      <c r="A9" s="9" t="s">
        <v>51</v>
      </c>
      <c r="B9" s="22">
        <v>23.59</v>
      </c>
      <c r="C9" s="22">
        <v>22.81</v>
      </c>
      <c r="D9" s="22"/>
      <c r="E9" s="9" t="s">
        <v>51</v>
      </c>
      <c r="F9" s="22">
        <v>96.29</v>
      </c>
      <c r="G9" s="22">
        <v>95.34</v>
      </c>
      <c r="H9" s="22"/>
      <c r="I9" s="9" t="s">
        <v>51</v>
      </c>
      <c r="J9" s="22">
        <v>104.97</v>
      </c>
      <c r="K9" s="22">
        <v>102.87</v>
      </c>
      <c r="L9" s="22"/>
      <c r="M9" s="9" t="s">
        <v>51</v>
      </c>
      <c r="N9" s="22">
        <v>116.48</v>
      </c>
      <c r="O9" s="22">
        <v>119.87</v>
      </c>
      <c r="P9" s="22"/>
      <c r="Q9" s="9" t="s">
        <v>51</v>
      </c>
      <c r="R9" s="22">
        <v>84.25</v>
      </c>
      <c r="S9" s="22">
        <v>83.77</v>
      </c>
      <c r="T9" s="22"/>
      <c r="U9" s="9" t="s">
        <v>51</v>
      </c>
      <c r="V9" s="22">
        <v>73.83</v>
      </c>
      <c r="W9" s="22">
        <v>71.52</v>
      </c>
      <c r="X9" s="22"/>
      <c r="Y9" s="9" t="s">
        <v>51</v>
      </c>
      <c r="Z9" s="22">
        <v>82</v>
      </c>
      <c r="AA9" s="22">
        <v>80.53</v>
      </c>
      <c r="AB9" s="22"/>
    </row>
    <row r="10" spans="1:28" x14ac:dyDescent="0.25">
      <c r="A10" s="9" t="s">
        <v>729</v>
      </c>
      <c r="B10" s="22">
        <v>35.69</v>
      </c>
      <c r="C10" s="22">
        <v>34.25</v>
      </c>
      <c r="D10" s="22"/>
      <c r="E10" s="9" t="s">
        <v>729</v>
      </c>
      <c r="F10" s="22">
        <v>101.71</v>
      </c>
      <c r="G10" s="22">
        <v>100.29</v>
      </c>
      <c r="H10" s="22"/>
      <c r="I10" s="9" t="s">
        <v>729</v>
      </c>
      <c r="J10" s="22">
        <v>104.98</v>
      </c>
      <c r="K10" s="22">
        <v>105.47</v>
      </c>
      <c r="L10" s="22"/>
      <c r="M10" s="9" t="s">
        <v>729</v>
      </c>
      <c r="N10" s="22">
        <v>116.14</v>
      </c>
      <c r="O10" s="22">
        <v>116.35</v>
      </c>
      <c r="P10" s="22"/>
      <c r="Q10" s="9" t="s">
        <v>729</v>
      </c>
      <c r="R10" s="22">
        <v>91.43</v>
      </c>
      <c r="S10" s="22">
        <v>91.14</v>
      </c>
      <c r="T10" s="22"/>
      <c r="U10" s="9" t="s">
        <v>729</v>
      </c>
      <c r="V10" s="22">
        <v>79.209999999999994</v>
      </c>
      <c r="W10" s="22">
        <v>81.36</v>
      </c>
      <c r="X10" s="22"/>
      <c r="Y10" s="9" t="s">
        <v>729</v>
      </c>
      <c r="Z10" s="22">
        <v>87.53</v>
      </c>
      <c r="AA10" s="22">
        <v>87.65</v>
      </c>
      <c r="AB10" s="22"/>
    </row>
    <row r="11" spans="1:28" x14ac:dyDescent="0.25">
      <c r="A11" s="9" t="s">
        <v>746</v>
      </c>
      <c r="B11" s="22">
        <v>29.24</v>
      </c>
      <c r="C11" s="22">
        <v>31.35</v>
      </c>
      <c r="D11" s="22"/>
      <c r="E11" s="9" t="s">
        <v>746</v>
      </c>
      <c r="F11" s="22">
        <v>94.71</v>
      </c>
      <c r="G11" s="22">
        <v>92.91</v>
      </c>
      <c r="H11" s="22"/>
      <c r="I11" s="9" t="s">
        <v>746</v>
      </c>
      <c r="J11" s="22">
        <v>107.47</v>
      </c>
      <c r="K11" s="22">
        <v>113.17</v>
      </c>
      <c r="L11" s="22"/>
      <c r="M11" s="9" t="s">
        <v>746</v>
      </c>
      <c r="N11" s="22">
        <v>81.290000000000006</v>
      </c>
      <c r="O11" s="22">
        <v>80.77</v>
      </c>
      <c r="P11" s="22"/>
      <c r="Q11" s="9" t="s">
        <v>746</v>
      </c>
      <c r="R11" s="22">
        <v>86.02</v>
      </c>
      <c r="S11" s="22">
        <v>84.86</v>
      </c>
      <c r="T11" s="22"/>
      <c r="U11" s="9" t="s">
        <v>746</v>
      </c>
      <c r="V11" s="22">
        <v>83.15</v>
      </c>
      <c r="W11" s="22">
        <v>87.51</v>
      </c>
      <c r="X11" s="22"/>
      <c r="Y11" s="9" t="s">
        <v>746</v>
      </c>
      <c r="Z11" s="22">
        <v>61.14</v>
      </c>
      <c r="AA11" s="22">
        <v>60.54</v>
      </c>
      <c r="AB11" s="22"/>
    </row>
    <row r="12" spans="1:28" x14ac:dyDescent="0.25">
      <c r="A12" s="9" t="s">
        <v>747</v>
      </c>
      <c r="B12" s="22">
        <v>25.3</v>
      </c>
      <c r="C12" s="22">
        <v>26.97</v>
      </c>
      <c r="D12" s="22"/>
      <c r="E12" s="9" t="s">
        <v>747</v>
      </c>
      <c r="F12" s="22">
        <v>98.1</v>
      </c>
      <c r="G12" s="22">
        <v>95.61</v>
      </c>
      <c r="H12" s="22"/>
      <c r="I12" s="9" t="s">
        <v>747</v>
      </c>
      <c r="J12" s="22">
        <v>109.15</v>
      </c>
      <c r="K12" s="22">
        <v>108.44</v>
      </c>
      <c r="L12" s="22"/>
      <c r="M12" s="9" t="s">
        <v>747</v>
      </c>
      <c r="N12" s="22">
        <v>90.62</v>
      </c>
      <c r="O12" s="22">
        <v>91.42</v>
      </c>
      <c r="P12" s="22"/>
      <c r="Q12" s="9" t="s">
        <v>747</v>
      </c>
      <c r="R12" s="22">
        <v>88.63</v>
      </c>
      <c r="S12" s="22">
        <v>86.29</v>
      </c>
      <c r="T12" s="22"/>
      <c r="U12" s="9" t="s">
        <v>747</v>
      </c>
      <c r="V12" s="22">
        <v>81.61</v>
      </c>
      <c r="W12" s="22">
        <v>81.010000000000005</v>
      </c>
      <c r="X12" s="22"/>
      <c r="Y12" s="9" t="s">
        <v>747</v>
      </c>
      <c r="Z12" s="22">
        <v>67.28</v>
      </c>
      <c r="AA12" s="22">
        <v>65.83</v>
      </c>
      <c r="AB12" s="22"/>
    </row>
    <row r="13" spans="1:28" x14ac:dyDescent="0.25">
      <c r="A13" s="9" t="s">
        <v>731</v>
      </c>
      <c r="B13" s="22">
        <v>26.64</v>
      </c>
      <c r="C13" s="22">
        <v>28.66</v>
      </c>
      <c r="D13" s="22"/>
      <c r="E13" s="9" t="s">
        <v>731</v>
      </c>
      <c r="F13" s="22">
        <v>107.02</v>
      </c>
      <c r="G13" s="22">
        <v>108.44</v>
      </c>
      <c r="H13" s="22"/>
      <c r="I13" s="9" t="s">
        <v>731</v>
      </c>
      <c r="J13" s="22">
        <v>111.08</v>
      </c>
      <c r="K13" s="22">
        <v>117.99</v>
      </c>
      <c r="L13" s="22"/>
      <c r="M13" s="9" t="s">
        <v>731</v>
      </c>
      <c r="N13" s="22">
        <v>114.17</v>
      </c>
      <c r="O13" s="22">
        <v>108.14</v>
      </c>
      <c r="P13" s="22"/>
      <c r="Q13" s="9" t="s">
        <v>731</v>
      </c>
      <c r="R13" s="22">
        <v>95.87</v>
      </c>
      <c r="S13" s="22">
        <v>97.47</v>
      </c>
      <c r="T13" s="22"/>
      <c r="U13" s="9" t="s">
        <v>731</v>
      </c>
      <c r="V13" s="22">
        <v>87.44</v>
      </c>
      <c r="W13" s="22">
        <v>80.930000000000007</v>
      </c>
      <c r="X13" s="22"/>
      <c r="Y13" s="9" t="s">
        <v>731</v>
      </c>
      <c r="Z13" s="22">
        <v>88.45</v>
      </c>
      <c r="AA13" s="22">
        <v>74.62</v>
      </c>
      <c r="AB13" s="22"/>
    </row>
    <row r="14" spans="1:28" x14ac:dyDescent="0.25">
      <c r="A14" s="9" t="s">
        <v>732</v>
      </c>
      <c r="B14" s="22">
        <v>17.98</v>
      </c>
      <c r="C14" s="22">
        <v>18.739999999999998</v>
      </c>
      <c r="D14" s="22"/>
      <c r="E14" s="9" t="s">
        <v>732</v>
      </c>
      <c r="F14" s="22">
        <v>102.72</v>
      </c>
      <c r="G14" s="22">
        <v>100.18</v>
      </c>
      <c r="H14" s="22"/>
      <c r="I14" s="9" t="s">
        <v>732</v>
      </c>
      <c r="J14" s="22">
        <v>107.91</v>
      </c>
      <c r="K14" s="22">
        <v>105.76</v>
      </c>
      <c r="L14" s="22"/>
      <c r="M14" s="9" t="s">
        <v>732</v>
      </c>
      <c r="N14" s="22">
        <v>103.5</v>
      </c>
      <c r="O14" s="22">
        <v>107.74</v>
      </c>
      <c r="P14" s="22"/>
      <c r="Q14" s="9" t="s">
        <v>732</v>
      </c>
      <c r="R14" s="22">
        <v>86.57</v>
      </c>
      <c r="S14" s="22">
        <v>84.47</v>
      </c>
      <c r="T14" s="22"/>
      <c r="U14" s="9" t="s">
        <v>732</v>
      </c>
      <c r="V14" s="22">
        <v>72.849999999999994</v>
      </c>
      <c r="W14" s="22">
        <v>74.290000000000006</v>
      </c>
      <c r="X14" s="22"/>
      <c r="Y14" s="9" t="s">
        <v>732</v>
      </c>
      <c r="Z14" s="22">
        <v>68.03</v>
      </c>
      <c r="AA14" s="22">
        <v>72.900000000000006</v>
      </c>
      <c r="AB14" s="22"/>
    </row>
    <row r="15" spans="1:28" x14ac:dyDescent="0.25">
      <c r="A15" s="9" t="s">
        <v>749</v>
      </c>
      <c r="B15" s="22">
        <v>14.9</v>
      </c>
      <c r="C15" s="22">
        <v>20.71</v>
      </c>
      <c r="D15" s="22"/>
      <c r="E15" s="9" t="s">
        <v>749</v>
      </c>
      <c r="F15" s="22">
        <v>94.98</v>
      </c>
      <c r="G15" s="22">
        <v>93.2</v>
      </c>
      <c r="H15" s="22"/>
      <c r="I15" s="9" t="s">
        <v>749</v>
      </c>
      <c r="J15" s="22">
        <v>101.76</v>
      </c>
      <c r="K15" s="22">
        <v>101.81</v>
      </c>
      <c r="L15" s="22"/>
      <c r="M15" s="9" t="s">
        <v>749</v>
      </c>
      <c r="N15" s="22">
        <v>105.31</v>
      </c>
      <c r="O15" s="22">
        <v>107.41</v>
      </c>
      <c r="P15" s="22"/>
      <c r="Q15" s="9" t="s">
        <v>749</v>
      </c>
      <c r="R15" s="22">
        <v>80.81</v>
      </c>
      <c r="S15" s="22">
        <v>79.900000000000006</v>
      </c>
      <c r="T15" s="22"/>
      <c r="U15" s="9" t="s">
        <v>749</v>
      </c>
      <c r="V15" s="22">
        <v>68.819999999999993</v>
      </c>
      <c r="W15" s="22">
        <v>70.989999999999995</v>
      </c>
      <c r="X15" s="22"/>
      <c r="Y15" s="9" t="s">
        <v>749</v>
      </c>
      <c r="Z15" s="22">
        <v>71.42</v>
      </c>
      <c r="AA15" s="22">
        <v>72.069999999999993</v>
      </c>
      <c r="AB15" s="22"/>
    </row>
    <row r="16" spans="1:28" x14ac:dyDescent="0.25">
      <c r="A16" s="9" t="s">
        <v>739</v>
      </c>
      <c r="B16" s="22">
        <v>12.72</v>
      </c>
      <c r="C16" s="22">
        <v>14.24</v>
      </c>
      <c r="D16" s="22"/>
      <c r="E16" s="9" t="s">
        <v>739</v>
      </c>
      <c r="F16" s="22">
        <v>94.55</v>
      </c>
      <c r="G16" s="22">
        <v>89.91</v>
      </c>
      <c r="H16" s="22"/>
      <c r="I16" s="9" t="s">
        <v>739</v>
      </c>
      <c r="J16" s="22">
        <v>105.62</v>
      </c>
      <c r="K16" s="22">
        <v>103.31</v>
      </c>
      <c r="L16" s="22"/>
      <c r="M16" s="9" t="s">
        <v>739</v>
      </c>
      <c r="N16" s="22">
        <v>106.83</v>
      </c>
      <c r="O16" s="22">
        <v>105.26</v>
      </c>
      <c r="P16" s="22"/>
      <c r="Q16" s="9" t="s">
        <v>739</v>
      </c>
      <c r="R16" s="22">
        <v>79.62</v>
      </c>
      <c r="S16" s="22">
        <v>76.27</v>
      </c>
      <c r="T16" s="22"/>
      <c r="U16" s="9" t="s">
        <v>739</v>
      </c>
      <c r="V16" s="22">
        <v>67.61</v>
      </c>
      <c r="W16" s="22">
        <v>67.349999999999994</v>
      </c>
      <c r="X16" s="22"/>
      <c r="Y16" s="9" t="s">
        <v>739</v>
      </c>
      <c r="Z16" s="22">
        <v>67.25</v>
      </c>
      <c r="AA16" s="22">
        <v>67.67</v>
      </c>
      <c r="AB16" s="22"/>
    </row>
    <row r="17" spans="1:28" x14ac:dyDescent="0.25">
      <c r="A17" s="9" t="s">
        <v>748</v>
      </c>
      <c r="B17" s="22">
        <v>34.409999999999997</v>
      </c>
      <c r="C17" s="22">
        <v>37.119999999999997</v>
      </c>
      <c r="D17" s="22"/>
      <c r="E17" s="9" t="s">
        <v>748</v>
      </c>
      <c r="F17" s="22">
        <v>89.17</v>
      </c>
      <c r="G17" s="22">
        <v>86.59</v>
      </c>
      <c r="H17" s="22"/>
      <c r="I17" s="9" t="s">
        <v>748</v>
      </c>
      <c r="J17" s="22">
        <v>105.71</v>
      </c>
      <c r="K17" s="22">
        <v>101.23</v>
      </c>
      <c r="L17" s="22"/>
      <c r="M17" s="9" t="s">
        <v>748</v>
      </c>
      <c r="N17" s="22">
        <v>79.81</v>
      </c>
      <c r="O17" s="22">
        <v>80.459999999999994</v>
      </c>
      <c r="P17" s="22"/>
      <c r="Q17" s="9" t="s">
        <v>748</v>
      </c>
      <c r="R17" s="22">
        <v>77.489999999999995</v>
      </c>
      <c r="S17" s="22">
        <v>75.5</v>
      </c>
      <c r="T17" s="22"/>
      <c r="U17" s="9" t="s">
        <v>748</v>
      </c>
      <c r="V17" s="22">
        <v>72.8</v>
      </c>
      <c r="W17" s="22">
        <v>71.61</v>
      </c>
      <c r="X17" s="22"/>
      <c r="Y17" s="9" t="s">
        <v>748</v>
      </c>
      <c r="Z17" s="22">
        <v>55.75</v>
      </c>
      <c r="AA17" s="22">
        <v>55.69</v>
      </c>
      <c r="AB17" s="22"/>
    </row>
    <row r="18" spans="1:28" x14ac:dyDescent="0.25">
      <c r="A18" s="9" t="s">
        <v>744</v>
      </c>
      <c r="B18" s="22">
        <v>35.729999999999997</v>
      </c>
      <c r="C18" s="22">
        <v>35.659999999999997</v>
      </c>
      <c r="D18" s="22"/>
      <c r="E18" s="9" t="s">
        <v>744</v>
      </c>
      <c r="F18" s="22">
        <v>106.1</v>
      </c>
      <c r="G18" s="22">
        <v>105.82</v>
      </c>
      <c r="H18" s="22"/>
      <c r="I18" s="9" t="s">
        <v>744</v>
      </c>
      <c r="J18" s="22">
        <v>101.68</v>
      </c>
      <c r="K18" s="22">
        <v>101.19</v>
      </c>
      <c r="L18" s="22"/>
      <c r="M18" s="9" t="s">
        <v>744</v>
      </c>
      <c r="N18" s="22">
        <v>102.03</v>
      </c>
      <c r="O18" s="22">
        <v>104.48</v>
      </c>
      <c r="P18" s="22"/>
      <c r="Q18" s="9" t="s">
        <v>744</v>
      </c>
      <c r="R18" s="22">
        <v>95.75</v>
      </c>
      <c r="S18" s="22">
        <v>95.89</v>
      </c>
      <c r="T18" s="22"/>
      <c r="U18" s="9" t="s">
        <v>744</v>
      </c>
      <c r="V18" s="22">
        <v>74.19</v>
      </c>
      <c r="W18" s="22">
        <v>75.349999999999994</v>
      </c>
      <c r="X18" s="22"/>
      <c r="Y18" s="9" t="s">
        <v>744</v>
      </c>
      <c r="Z18" s="22">
        <v>72.09</v>
      </c>
      <c r="AA18" s="22">
        <v>73.5</v>
      </c>
      <c r="AB18" s="22"/>
    </row>
    <row r="19" spans="1:28" x14ac:dyDescent="0.25">
      <c r="A19" s="9" t="s">
        <v>745</v>
      </c>
      <c r="B19" s="22">
        <v>26.66</v>
      </c>
      <c r="C19" s="22">
        <v>27.36</v>
      </c>
      <c r="D19" s="22"/>
      <c r="E19" s="9" t="s">
        <v>745</v>
      </c>
      <c r="F19" s="22">
        <v>104.2</v>
      </c>
      <c r="G19" s="22">
        <v>103.97</v>
      </c>
      <c r="H19" s="22"/>
      <c r="I19" s="9" t="s">
        <v>745</v>
      </c>
      <c r="J19" s="22">
        <v>109.45</v>
      </c>
      <c r="K19" s="22">
        <v>110.85</v>
      </c>
      <c r="L19" s="22"/>
      <c r="M19" s="9" t="s">
        <v>745</v>
      </c>
      <c r="N19" s="22">
        <v>87.77</v>
      </c>
      <c r="O19" s="22">
        <v>91.93</v>
      </c>
      <c r="P19" s="22"/>
      <c r="Q19" s="9" t="s">
        <v>745</v>
      </c>
      <c r="R19" s="22">
        <v>92.98</v>
      </c>
      <c r="S19" s="22">
        <v>92.49</v>
      </c>
      <c r="T19" s="22"/>
      <c r="U19" s="9" t="s">
        <v>745</v>
      </c>
      <c r="V19" s="22">
        <v>80.53</v>
      </c>
      <c r="W19" s="22">
        <v>78.62</v>
      </c>
      <c r="X19" s="22"/>
      <c r="Y19" s="9" t="s">
        <v>745</v>
      </c>
      <c r="Z19" s="22">
        <v>62.42</v>
      </c>
      <c r="AA19" s="22">
        <v>63.04</v>
      </c>
      <c r="AB19" s="22"/>
    </row>
    <row r="20" spans="1:28" x14ac:dyDescent="0.25">
      <c r="A20" s="9" t="s">
        <v>742</v>
      </c>
      <c r="B20" s="22">
        <v>21.63</v>
      </c>
      <c r="C20" s="22">
        <v>22.85</v>
      </c>
      <c r="D20" s="22"/>
      <c r="E20" s="9" t="s">
        <v>742</v>
      </c>
      <c r="F20" s="22">
        <v>102.45</v>
      </c>
      <c r="G20" s="22">
        <v>102.46</v>
      </c>
      <c r="H20" s="22"/>
      <c r="I20" s="9" t="s">
        <v>742</v>
      </c>
      <c r="J20" s="22">
        <v>101.1</v>
      </c>
      <c r="K20" s="22">
        <v>100.4</v>
      </c>
      <c r="L20" s="22"/>
      <c r="M20" s="9" t="s">
        <v>742</v>
      </c>
      <c r="N20" s="22">
        <v>112.62</v>
      </c>
      <c r="O20" s="22">
        <v>112.97</v>
      </c>
      <c r="P20" s="22"/>
      <c r="Q20" s="9" t="s">
        <v>742</v>
      </c>
      <c r="R20" s="22">
        <v>88.57</v>
      </c>
      <c r="S20" s="22">
        <v>90.27</v>
      </c>
      <c r="T20" s="22"/>
      <c r="U20" s="9" t="s">
        <v>742</v>
      </c>
      <c r="V20" s="22">
        <v>70.56</v>
      </c>
      <c r="W20" s="22">
        <v>70.36</v>
      </c>
      <c r="X20" s="22"/>
      <c r="Y20" s="9" t="s">
        <v>742</v>
      </c>
      <c r="Z20" s="22">
        <v>79.59</v>
      </c>
      <c r="AA20" s="22">
        <v>79.87</v>
      </c>
      <c r="AB20" s="22"/>
    </row>
    <row r="21" spans="1:28" x14ac:dyDescent="0.25">
      <c r="A21" s="9" t="s">
        <v>734</v>
      </c>
      <c r="B21" s="22">
        <v>28.18</v>
      </c>
      <c r="C21" s="22">
        <v>28.56</v>
      </c>
      <c r="D21" s="22"/>
      <c r="E21" s="9" t="s">
        <v>734</v>
      </c>
      <c r="F21" s="22">
        <v>102.82</v>
      </c>
      <c r="G21" s="22">
        <v>100.86</v>
      </c>
      <c r="H21" s="22"/>
      <c r="I21" s="9" t="s">
        <v>734</v>
      </c>
      <c r="J21" s="22">
        <v>102.61</v>
      </c>
      <c r="K21" s="22">
        <v>107.41</v>
      </c>
      <c r="L21" s="22"/>
      <c r="M21" s="9" t="s">
        <v>734</v>
      </c>
      <c r="N21" s="22">
        <v>84.69</v>
      </c>
      <c r="O21" s="22">
        <v>86.45</v>
      </c>
      <c r="P21" s="22"/>
      <c r="Q21" s="9" t="s">
        <v>734</v>
      </c>
      <c r="R21" s="22">
        <v>90.31</v>
      </c>
      <c r="S21" s="22">
        <v>89.72</v>
      </c>
      <c r="T21" s="22"/>
      <c r="U21" s="9" t="s">
        <v>734</v>
      </c>
      <c r="V21" s="22">
        <v>75.84</v>
      </c>
      <c r="W21" s="22">
        <v>76.59</v>
      </c>
      <c r="X21" s="22"/>
      <c r="Y21" s="9" t="s">
        <v>734</v>
      </c>
      <c r="Z21" s="22">
        <v>62.7</v>
      </c>
      <c r="AA21" s="22">
        <v>62.17</v>
      </c>
      <c r="AB21" s="22"/>
    </row>
    <row r="22" spans="1:28" x14ac:dyDescent="0.25">
      <c r="A22" s="9" t="s">
        <v>735</v>
      </c>
      <c r="B22" s="22">
        <v>27.94</v>
      </c>
      <c r="C22" s="22">
        <v>28.02</v>
      </c>
      <c r="D22" s="22"/>
      <c r="E22" s="9" t="s">
        <v>735</v>
      </c>
      <c r="F22" s="22">
        <v>103.33</v>
      </c>
      <c r="G22" s="22">
        <v>101.27</v>
      </c>
      <c r="H22" s="22"/>
      <c r="I22" s="9" t="s">
        <v>735</v>
      </c>
      <c r="J22" s="22">
        <v>103.59</v>
      </c>
      <c r="K22" s="22">
        <v>102.29</v>
      </c>
      <c r="L22" s="22"/>
      <c r="M22" s="9" t="s">
        <v>735</v>
      </c>
      <c r="N22" s="22">
        <v>106.7</v>
      </c>
      <c r="O22" s="22">
        <v>106.93</v>
      </c>
      <c r="P22" s="22"/>
      <c r="Q22" s="9" t="s">
        <v>735</v>
      </c>
      <c r="R22" s="22">
        <v>90.03</v>
      </c>
      <c r="S22" s="22">
        <v>87.76</v>
      </c>
      <c r="T22" s="22"/>
      <c r="U22" s="9" t="s">
        <v>735</v>
      </c>
      <c r="V22" s="22">
        <v>73.23</v>
      </c>
      <c r="W22" s="22">
        <v>71.97</v>
      </c>
      <c r="X22" s="22"/>
      <c r="Y22" s="9" t="s">
        <v>735</v>
      </c>
      <c r="Z22" s="22">
        <v>76.52</v>
      </c>
      <c r="AA22" s="22">
        <v>75.319999999999993</v>
      </c>
      <c r="AB22" s="22"/>
    </row>
    <row r="23" spans="1:28" x14ac:dyDescent="0.25">
      <c r="A23" s="9" t="s">
        <v>736</v>
      </c>
      <c r="B23" s="22">
        <v>22.6</v>
      </c>
      <c r="C23" s="22">
        <v>26.22</v>
      </c>
      <c r="D23" s="22"/>
      <c r="E23" s="9" t="s">
        <v>736</v>
      </c>
      <c r="F23" s="22">
        <v>101.55</v>
      </c>
      <c r="G23" s="22">
        <v>100.89</v>
      </c>
      <c r="H23" s="22"/>
      <c r="I23" s="9" t="s">
        <v>736</v>
      </c>
      <c r="J23" s="22">
        <v>102.88</v>
      </c>
      <c r="K23" s="22">
        <v>100.08</v>
      </c>
      <c r="L23" s="22"/>
      <c r="M23" s="9" t="s">
        <v>736</v>
      </c>
      <c r="N23" s="22">
        <v>113.93</v>
      </c>
      <c r="O23" s="22">
        <v>113.87</v>
      </c>
      <c r="P23" s="22"/>
      <c r="Q23" s="9" t="s">
        <v>736</v>
      </c>
      <c r="R23" s="22">
        <v>89.69</v>
      </c>
      <c r="S23" s="22">
        <v>89.53</v>
      </c>
      <c r="T23" s="22"/>
      <c r="U23" s="9" t="s">
        <v>736</v>
      </c>
      <c r="V23" s="22">
        <v>71.92</v>
      </c>
      <c r="W23" s="22">
        <v>71.569999999999993</v>
      </c>
      <c r="X23" s="22"/>
      <c r="Y23" s="9" t="s">
        <v>736</v>
      </c>
      <c r="Z23" s="22">
        <v>79.959999999999994</v>
      </c>
      <c r="AA23" s="22">
        <v>79.959999999999994</v>
      </c>
      <c r="AB23" s="22"/>
    </row>
    <row r="24" spans="1:28" x14ac:dyDescent="0.25">
      <c r="A24" s="9" t="s">
        <v>737</v>
      </c>
      <c r="B24" s="22">
        <v>23.44</v>
      </c>
      <c r="C24" s="22">
        <v>23.9</v>
      </c>
      <c r="D24" s="22"/>
      <c r="E24" s="9" t="s">
        <v>737</v>
      </c>
      <c r="F24" s="22">
        <v>102.14</v>
      </c>
      <c r="G24" s="22">
        <v>100.44</v>
      </c>
      <c r="H24" s="22"/>
      <c r="I24" s="9" t="s">
        <v>737</v>
      </c>
      <c r="J24" s="22">
        <v>101.91</v>
      </c>
      <c r="K24" s="22">
        <v>101.95</v>
      </c>
      <c r="L24" s="22"/>
      <c r="M24" s="9" t="s">
        <v>737</v>
      </c>
      <c r="N24" s="22">
        <v>117.54</v>
      </c>
      <c r="O24" s="22">
        <v>116.41</v>
      </c>
      <c r="P24" s="22"/>
      <c r="Q24" s="9" t="s">
        <v>737</v>
      </c>
      <c r="R24" s="22">
        <v>91.07</v>
      </c>
      <c r="S24" s="22">
        <v>90.34</v>
      </c>
      <c r="T24" s="22"/>
      <c r="U24" s="9" t="s">
        <v>737</v>
      </c>
      <c r="V24" s="22">
        <v>75.27</v>
      </c>
      <c r="W24" s="22">
        <v>74.790000000000006</v>
      </c>
      <c r="X24" s="22"/>
      <c r="Y24" s="9" t="s">
        <v>737</v>
      </c>
      <c r="Z24" s="22">
        <v>84.83</v>
      </c>
      <c r="AA24" s="22">
        <v>85.22</v>
      </c>
      <c r="AB24" s="22"/>
    </row>
    <row r="25" spans="1:28" x14ac:dyDescent="0.25">
      <c r="A25" s="9" t="s">
        <v>694</v>
      </c>
      <c r="B25" s="12">
        <v>26.851052631578952</v>
      </c>
      <c r="C25" s="12">
        <v>28.093157894736841</v>
      </c>
      <c r="D25" s="22"/>
      <c r="E25" s="9" t="s">
        <v>694</v>
      </c>
      <c r="F25" s="12">
        <v>100.69473684210527</v>
      </c>
      <c r="G25" s="12">
        <v>99.180000000000021</v>
      </c>
      <c r="H25" s="22"/>
      <c r="I25" s="9" t="s">
        <v>694</v>
      </c>
      <c r="J25" s="12">
        <v>105.92578947368423</v>
      </c>
      <c r="K25" s="12">
        <v>105.74</v>
      </c>
      <c r="L25" s="22"/>
      <c r="M25" s="9" t="s">
        <v>694</v>
      </c>
      <c r="N25" s="12">
        <v>105.05684210526316</v>
      </c>
      <c r="O25" s="12">
        <v>105.54210526315792</v>
      </c>
      <c r="P25" s="22"/>
      <c r="Q25" s="9" t="s">
        <v>694</v>
      </c>
      <c r="R25" s="12">
        <v>88.675263157894719</v>
      </c>
      <c r="S25" s="12">
        <v>87.856842105263155</v>
      </c>
      <c r="T25" s="22"/>
      <c r="U25" s="9" t="s">
        <v>694</v>
      </c>
      <c r="V25" s="12">
        <v>76.053684210526313</v>
      </c>
      <c r="W25" s="12">
        <v>75.643684210526303</v>
      </c>
      <c r="X25" s="22"/>
      <c r="Y25" s="9" t="s">
        <v>694</v>
      </c>
      <c r="Z25" s="12">
        <v>74.704210526315777</v>
      </c>
      <c r="AA25" s="12">
        <v>73.980526315789476</v>
      </c>
      <c r="AB25" s="2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D930-7EAC-43BB-ABB9-7C016CBDA98E}">
  <dimension ref="A1:DR32"/>
  <sheetViews>
    <sheetView workbookViewId="0">
      <selection activeCell="G1" sqref="G1:I3"/>
    </sheetView>
  </sheetViews>
  <sheetFormatPr defaultRowHeight="15" x14ac:dyDescent="0.25"/>
  <cols>
    <col min="1" max="1" width="19.5703125" bestFit="1" customWidth="1"/>
    <col min="2" max="2" width="26.42578125" hidden="1" customWidth="1"/>
    <col min="3" max="4" width="14.28515625" bestFit="1" customWidth="1"/>
    <col min="5" max="5" width="20.7109375" bestFit="1" customWidth="1"/>
    <col min="6" max="6" width="16.85546875" bestFit="1" customWidth="1"/>
    <col min="7" max="7" width="22.7109375" bestFit="1" customWidth="1"/>
    <col min="8" max="9" width="12.5703125" bestFit="1" customWidth="1"/>
    <col min="10" max="10" width="19.7109375" bestFit="1" customWidth="1"/>
    <col min="11" max="11" width="17.85546875" bestFit="1" customWidth="1"/>
    <col min="12" max="12" width="16.140625" bestFit="1" customWidth="1"/>
    <col min="13" max="16" width="12.5703125" bestFit="1" customWidth="1"/>
    <col min="17" max="17" width="13.28515625" bestFit="1" customWidth="1"/>
    <col min="18" max="18" width="18.5703125" bestFit="1" customWidth="1"/>
    <col min="19" max="19" width="12.5703125" bestFit="1" customWidth="1"/>
    <col min="20" max="20" width="15.7109375" bestFit="1" customWidth="1"/>
    <col min="21" max="21" width="15.5703125" bestFit="1" customWidth="1"/>
    <col min="22" max="22" width="13.85546875" bestFit="1" customWidth="1"/>
    <col min="23" max="23" width="12.7109375" bestFit="1" customWidth="1"/>
    <col min="24" max="24" width="14.28515625" bestFit="1" customWidth="1"/>
    <col min="25" max="25" width="15.28515625" bestFit="1" customWidth="1"/>
    <col min="26" max="27" width="12.5703125" bestFit="1" customWidth="1"/>
    <col min="28" max="28" width="13.28515625" bestFit="1" customWidth="1"/>
    <col min="29" max="29" width="18.5703125" bestFit="1" customWidth="1"/>
    <col min="30" max="30" width="13.5703125" bestFit="1" customWidth="1"/>
    <col min="31" max="31" width="12.5703125" bestFit="1" customWidth="1"/>
    <col min="32" max="32" width="15.7109375" bestFit="1" customWidth="1"/>
    <col min="33" max="33" width="14.28515625" bestFit="1" customWidth="1"/>
    <col min="34" max="34" width="15.7109375" bestFit="1" customWidth="1"/>
    <col min="35" max="35" width="15.5703125" bestFit="1" customWidth="1"/>
    <col min="36" max="36" width="13.85546875" bestFit="1" customWidth="1"/>
    <col min="37" max="37" width="12.7109375" bestFit="1" customWidth="1"/>
    <col min="38" max="39" width="15.28515625" bestFit="1" customWidth="1"/>
    <col min="40" max="40" width="12.5703125" bestFit="1" customWidth="1"/>
    <col min="41" max="41" width="14.28515625" bestFit="1" customWidth="1"/>
    <col min="42" max="42" width="20.7109375" bestFit="1" customWidth="1"/>
    <col min="43" max="44" width="12.5703125" bestFit="1" customWidth="1"/>
    <col min="45" max="45" width="16.85546875" bestFit="1" customWidth="1"/>
    <col min="46" max="46" width="14.28515625" bestFit="1" customWidth="1"/>
    <col min="47" max="47" width="22.7109375" bestFit="1" customWidth="1"/>
    <col min="48" max="48" width="21.140625" bestFit="1" customWidth="1"/>
    <col min="49" max="49" width="12.5703125" bestFit="1" customWidth="1"/>
    <col min="50" max="51" width="17.42578125" bestFit="1" customWidth="1"/>
    <col min="52" max="52" width="12.5703125" bestFit="1" customWidth="1"/>
    <col min="53" max="53" width="19.7109375" bestFit="1" customWidth="1"/>
    <col min="54" max="54" width="17.85546875" bestFit="1" customWidth="1"/>
    <col min="55" max="55" width="14.28515625" bestFit="1" customWidth="1"/>
    <col min="56" max="56" width="16.140625" bestFit="1" customWidth="1"/>
    <col min="57" max="60" width="12.5703125" bestFit="1" customWidth="1"/>
    <col min="61" max="61" width="13.28515625" bestFit="1" customWidth="1"/>
    <col min="62" max="62" width="18.5703125" bestFit="1" customWidth="1"/>
    <col min="63" max="63" width="13.5703125" bestFit="1" customWidth="1"/>
    <col min="64" max="64" width="12.5703125" bestFit="1" customWidth="1"/>
    <col min="65" max="65" width="15.7109375" bestFit="1" customWidth="1"/>
    <col min="66" max="66" width="14.28515625" bestFit="1" customWidth="1"/>
    <col min="67" max="67" width="15.7109375" bestFit="1" customWidth="1"/>
    <col min="68" max="68" width="15.5703125" bestFit="1" customWidth="1"/>
    <col min="69" max="69" width="13.85546875" bestFit="1" customWidth="1"/>
    <col min="70" max="70" width="12.7109375" bestFit="1" customWidth="1"/>
    <col min="71" max="72" width="15.28515625" bestFit="1" customWidth="1"/>
    <col min="73" max="73" width="12.5703125" bestFit="1" customWidth="1"/>
    <col min="74" max="74" width="14.28515625" bestFit="1" customWidth="1"/>
    <col min="75" max="75" width="20.7109375" bestFit="1" customWidth="1"/>
    <col min="76" max="77" width="12.5703125" bestFit="1" customWidth="1"/>
    <col min="78" max="78" width="17" bestFit="1" customWidth="1"/>
    <col min="79" max="79" width="14.28515625" bestFit="1" customWidth="1"/>
    <col min="80" max="80" width="22.7109375" bestFit="1" customWidth="1"/>
    <col min="81" max="81" width="21.140625" bestFit="1" customWidth="1"/>
    <col min="82" max="82" width="12.5703125" bestFit="1" customWidth="1"/>
    <col min="83" max="84" width="17.42578125" bestFit="1" customWidth="1"/>
    <col min="85" max="85" width="12.5703125" bestFit="1" customWidth="1"/>
    <col min="86" max="86" width="19.7109375" bestFit="1" customWidth="1"/>
    <col min="87" max="87" width="18" bestFit="1" customWidth="1"/>
    <col min="88" max="88" width="14.28515625" bestFit="1" customWidth="1"/>
    <col min="89" max="89" width="16.28515625" bestFit="1" customWidth="1"/>
    <col min="90" max="93" width="12.5703125" bestFit="1" customWidth="1"/>
    <col min="94" max="94" width="13.28515625" bestFit="1" customWidth="1"/>
    <col min="95" max="95" width="18.7109375" bestFit="1" customWidth="1"/>
    <col min="96" max="96" width="13.5703125" bestFit="1" customWidth="1"/>
    <col min="97" max="97" width="12.5703125" bestFit="1" customWidth="1"/>
    <col min="98" max="98" width="15.7109375" bestFit="1" customWidth="1"/>
    <col min="99" max="99" width="14.28515625" bestFit="1" customWidth="1"/>
    <col min="100" max="100" width="15.7109375" bestFit="1" customWidth="1"/>
    <col min="101" max="101" width="15.5703125" bestFit="1" customWidth="1"/>
    <col min="102" max="102" width="14" bestFit="1" customWidth="1"/>
    <col min="103" max="103" width="12.7109375" bestFit="1" customWidth="1"/>
    <col min="104" max="105" width="15.28515625" bestFit="1" customWidth="1"/>
    <col min="106" max="496" width="26.42578125" bestFit="1" customWidth="1"/>
    <col min="497" max="497" width="30.42578125" bestFit="1" customWidth="1"/>
    <col min="498" max="498" width="31" bestFit="1" customWidth="1"/>
    <col min="499" max="499" width="29.7109375" bestFit="1" customWidth="1"/>
    <col min="500" max="500" width="19.85546875" bestFit="1" customWidth="1"/>
    <col min="501" max="501" width="28.28515625" bestFit="1" customWidth="1"/>
    <col min="502" max="502" width="19.85546875" bestFit="1" customWidth="1"/>
    <col min="503" max="503" width="26" bestFit="1" customWidth="1"/>
    <col min="504" max="504" width="16.140625" bestFit="1" customWidth="1"/>
    <col min="505" max="505" width="19.85546875" bestFit="1" customWidth="1"/>
    <col min="506" max="506" width="21.5703125" bestFit="1" customWidth="1"/>
    <col min="507" max="507" width="16.7109375" bestFit="1" customWidth="1"/>
    <col min="508" max="508" width="28" bestFit="1" customWidth="1"/>
    <col min="509" max="509" width="24.7109375" bestFit="1" customWidth="1"/>
    <col min="510" max="510" width="30.85546875" bestFit="1" customWidth="1"/>
    <col min="511" max="511" width="28.5703125" bestFit="1" customWidth="1"/>
    <col min="512" max="1006" width="26.42578125" bestFit="1" customWidth="1"/>
    <col min="1007" max="1007" width="30.42578125" bestFit="1" customWidth="1"/>
    <col min="1008" max="1008" width="31" bestFit="1" customWidth="1"/>
    <col min="1009" max="1009" width="29.7109375" bestFit="1" customWidth="1"/>
    <col min="1010" max="1010" width="19.85546875" bestFit="1" customWidth="1"/>
    <col min="1011" max="1011" width="28.28515625" bestFit="1" customWidth="1"/>
    <col min="1012" max="1012" width="19.85546875" bestFit="1" customWidth="1"/>
    <col min="1013" max="1013" width="26" bestFit="1" customWidth="1"/>
    <col min="1014" max="1014" width="16.140625" bestFit="1" customWidth="1"/>
    <col min="1015" max="1015" width="19.85546875" bestFit="1" customWidth="1"/>
    <col min="1016" max="1016" width="21.5703125" bestFit="1" customWidth="1"/>
    <col min="1017" max="1017" width="16.7109375" bestFit="1" customWidth="1"/>
    <col min="1018" max="1018" width="28" bestFit="1" customWidth="1"/>
    <col min="1019" max="1019" width="24.7109375" bestFit="1" customWidth="1"/>
    <col min="1020" max="1020" width="30.85546875" bestFit="1" customWidth="1"/>
    <col min="1021" max="1021" width="28.5703125" bestFit="1" customWidth="1"/>
    <col min="1022" max="1516" width="26.42578125" bestFit="1" customWidth="1"/>
    <col min="1517" max="1517" width="30.42578125" bestFit="1" customWidth="1"/>
    <col min="1518" max="1518" width="31" bestFit="1" customWidth="1"/>
    <col min="1519" max="1519" width="29.7109375" bestFit="1" customWidth="1"/>
    <col min="1520" max="1520" width="19.85546875" bestFit="1" customWidth="1"/>
    <col min="1521" max="1521" width="28.28515625" bestFit="1" customWidth="1"/>
    <col min="1522" max="1522" width="19.85546875" bestFit="1" customWidth="1"/>
    <col min="1523" max="1523" width="26" bestFit="1" customWidth="1"/>
    <col min="1524" max="1524" width="16.140625" bestFit="1" customWidth="1"/>
    <col min="1525" max="1525" width="19.85546875" bestFit="1" customWidth="1"/>
    <col min="1526" max="1526" width="21.5703125" bestFit="1" customWidth="1"/>
    <col min="1527" max="1527" width="16.7109375" bestFit="1" customWidth="1"/>
    <col min="1528" max="1528" width="28" bestFit="1" customWidth="1"/>
    <col min="1529" max="1529" width="24.7109375" bestFit="1" customWidth="1"/>
    <col min="1530" max="1530" width="30.85546875" bestFit="1" customWidth="1"/>
    <col min="1531" max="1531" width="28.5703125" bestFit="1" customWidth="1"/>
    <col min="1532" max="1532" width="30.85546875" bestFit="1" customWidth="1"/>
    <col min="1533" max="1533" width="31.42578125" bestFit="1" customWidth="1"/>
    <col min="1534" max="1534" width="30.140625" bestFit="1" customWidth="1"/>
    <col min="1535" max="1535" width="20.28515625" bestFit="1" customWidth="1"/>
    <col min="1536" max="1536" width="28.7109375" bestFit="1" customWidth="1"/>
    <col min="1537" max="1537" width="20.28515625" bestFit="1" customWidth="1"/>
    <col min="1538" max="1538" width="26.42578125" bestFit="1" customWidth="1"/>
    <col min="1539" max="1539" width="16.5703125" bestFit="1" customWidth="1"/>
    <col min="1540" max="1540" width="20.28515625" bestFit="1" customWidth="1"/>
    <col min="1541" max="1541" width="22" bestFit="1" customWidth="1"/>
    <col min="1542" max="1542" width="17.28515625" bestFit="1" customWidth="1"/>
    <col min="1543" max="1543" width="28.42578125" bestFit="1" customWidth="1"/>
    <col min="1544" max="1544" width="25.140625" bestFit="1" customWidth="1"/>
    <col min="1545" max="1545" width="31.28515625" bestFit="1" customWidth="1"/>
    <col min="1546" max="1546" width="29" bestFit="1" customWidth="1"/>
  </cols>
  <sheetData>
    <row r="1" spans="1:122" x14ac:dyDescent="0.25">
      <c r="G1" s="31" t="str">
        <f>Pengangguran!L4</f>
        <v>Sumatera Utara II</v>
      </c>
      <c r="H1" s="31"/>
      <c r="I1" s="31"/>
    </row>
    <row r="2" spans="1:122" ht="18" x14ac:dyDescent="0.25">
      <c r="A2" s="24" t="s">
        <v>774</v>
      </c>
      <c r="G2" s="31"/>
      <c r="H2" s="31"/>
      <c r="I2" s="31"/>
    </row>
    <row r="3" spans="1:122" ht="18" x14ac:dyDescent="0.25">
      <c r="A3" s="24"/>
      <c r="G3" s="31"/>
      <c r="H3" s="31"/>
      <c r="I3" s="31"/>
    </row>
    <row r="4" spans="1:122" x14ac:dyDescent="0.25">
      <c r="A4" s="25"/>
      <c r="C4">
        <v>2020</v>
      </c>
      <c r="D4">
        <v>2021</v>
      </c>
      <c r="E4">
        <v>2022</v>
      </c>
      <c r="F4">
        <v>2022</v>
      </c>
      <c r="G4">
        <v>2022</v>
      </c>
      <c r="H4">
        <v>2022</v>
      </c>
      <c r="I4">
        <v>2022</v>
      </c>
      <c r="J4">
        <v>2022</v>
      </c>
      <c r="K4">
        <v>2022</v>
      </c>
      <c r="L4">
        <v>2022</v>
      </c>
      <c r="M4">
        <v>2022</v>
      </c>
      <c r="N4">
        <v>2022</v>
      </c>
      <c r="O4">
        <v>2022</v>
      </c>
      <c r="P4">
        <v>2022</v>
      </c>
      <c r="Q4">
        <v>2022</v>
      </c>
      <c r="R4">
        <v>2022</v>
      </c>
      <c r="S4">
        <v>2022</v>
      </c>
      <c r="T4">
        <v>2022</v>
      </c>
      <c r="U4">
        <v>2022</v>
      </c>
      <c r="V4">
        <v>2022</v>
      </c>
      <c r="W4">
        <v>2022</v>
      </c>
    </row>
    <row r="5" spans="1:122" x14ac:dyDescent="0.25">
      <c r="A5" s="25"/>
      <c r="E5" t="s">
        <v>740</v>
      </c>
      <c r="F5" t="s">
        <v>67</v>
      </c>
      <c r="G5" t="s">
        <v>54</v>
      </c>
      <c r="H5" t="s">
        <v>51</v>
      </c>
      <c r="I5" t="s">
        <v>729</v>
      </c>
      <c r="J5" t="s">
        <v>746</v>
      </c>
      <c r="K5" t="s">
        <v>747</v>
      </c>
      <c r="L5" t="s">
        <v>731</v>
      </c>
      <c r="M5" t="s">
        <v>732</v>
      </c>
      <c r="N5" t="s">
        <v>749</v>
      </c>
      <c r="O5" t="s">
        <v>739</v>
      </c>
      <c r="P5" t="s">
        <v>748</v>
      </c>
      <c r="Q5" t="s">
        <v>744</v>
      </c>
      <c r="R5" t="s">
        <v>745</v>
      </c>
      <c r="S5" t="s">
        <v>742</v>
      </c>
      <c r="T5" t="s">
        <v>734</v>
      </c>
      <c r="U5" t="s">
        <v>735</v>
      </c>
      <c r="V5" t="s">
        <v>736</v>
      </c>
      <c r="W5" t="s">
        <v>737</v>
      </c>
    </row>
    <row r="6" spans="1:122" x14ac:dyDescent="0.25">
      <c r="A6" s="30" t="str">
        <f>MID(B6,8,1000)</f>
        <v>DBH PPh</v>
      </c>
      <c r="B6" s="9" t="s">
        <v>702</v>
      </c>
      <c r="C6" s="10">
        <v>140192393</v>
      </c>
      <c r="D6" s="10">
        <v>122113524</v>
      </c>
      <c r="E6" s="10">
        <v>5403247</v>
      </c>
      <c r="F6" s="10">
        <v>7015365</v>
      </c>
      <c r="G6" s="10">
        <v>9393782</v>
      </c>
      <c r="H6" s="10">
        <v>7451245</v>
      </c>
      <c r="I6" s="10">
        <v>10493996</v>
      </c>
      <c r="J6" s="10">
        <v>7255282</v>
      </c>
      <c r="K6" s="10">
        <v>6421605</v>
      </c>
      <c r="L6" s="10">
        <v>7506386</v>
      </c>
      <c r="M6" s="10">
        <v>4639372</v>
      </c>
      <c r="N6" s="10">
        <v>4696053</v>
      </c>
      <c r="O6" s="10">
        <v>5057309</v>
      </c>
      <c r="P6" s="10">
        <v>4957988</v>
      </c>
      <c r="Q6" s="10">
        <v>5851588</v>
      </c>
      <c r="R6" s="10">
        <v>5290159</v>
      </c>
      <c r="S6" s="10">
        <v>5405461</v>
      </c>
      <c r="T6" s="10">
        <v>10341730</v>
      </c>
      <c r="U6" s="10">
        <v>6538348</v>
      </c>
      <c r="V6" s="10">
        <v>8403969</v>
      </c>
      <c r="W6" s="10">
        <v>8818895</v>
      </c>
    </row>
    <row r="7" spans="1:122" x14ac:dyDescent="0.25">
      <c r="A7" s="26" t="str">
        <f t="shared" ref="A7:A21" si="0">MID(B7,8,1000)</f>
        <v>DBH PBB</v>
      </c>
      <c r="B7" s="9" t="s">
        <v>703</v>
      </c>
      <c r="C7" s="10">
        <v>197218333</v>
      </c>
      <c r="D7" s="10">
        <v>204657421</v>
      </c>
      <c r="E7" s="10">
        <v>5239841</v>
      </c>
      <c r="F7" s="10">
        <v>4487278</v>
      </c>
      <c r="G7" s="10">
        <v>4769284</v>
      </c>
      <c r="H7" s="10">
        <v>4342783</v>
      </c>
      <c r="I7" s="10">
        <v>34097194</v>
      </c>
      <c r="J7" s="10">
        <v>55124474</v>
      </c>
      <c r="K7" s="10">
        <v>28685468</v>
      </c>
      <c r="L7" s="10">
        <v>23437457</v>
      </c>
      <c r="M7" s="10">
        <v>4414827</v>
      </c>
      <c r="N7" s="10">
        <v>4567249</v>
      </c>
      <c r="O7" s="10">
        <v>6555572</v>
      </c>
      <c r="P7" s="10">
        <v>4563132</v>
      </c>
      <c r="Q7" s="10">
        <v>20745246</v>
      </c>
      <c r="R7" s="10">
        <v>19455278</v>
      </c>
      <c r="S7" s="10">
        <v>5309424</v>
      </c>
      <c r="T7" s="10">
        <v>53280593</v>
      </c>
      <c r="U7" s="10">
        <v>8707829</v>
      </c>
      <c r="V7" s="10">
        <v>37338588</v>
      </c>
      <c r="W7" s="10">
        <v>5028335</v>
      </c>
      <c r="DB7" s="11"/>
      <c r="DC7" s="11"/>
      <c r="DD7" s="11"/>
      <c r="DE7" s="11"/>
      <c r="DF7" s="11"/>
      <c r="DG7" s="11"/>
      <c r="DH7" s="11"/>
      <c r="DI7" s="11"/>
      <c r="DJ7" s="11"/>
      <c r="DK7" s="11"/>
      <c r="DL7" s="11"/>
      <c r="DM7" s="11"/>
      <c r="DN7" s="11"/>
      <c r="DO7" s="11"/>
      <c r="DP7" s="11"/>
      <c r="DQ7" s="11"/>
      <c r="DR7" s="11"/>
    </row>
    <row r="8" spans="1:122" x14ac:dyDescent="0.25">
      <c r="A8" s="27" t="str">
        <f t="shared" si="0"/>
        <v>DBH CHT</v>
      </c>
      <c r="B8" s="9" t="s">
        <v>758</v>
      </c>
      <c r="C8" s="10">
        <v>3946461</v>
      </c>
      <c r="D8" s="10"/>
      <c r="E8" s="10">
        <v>539482</v>
      </c>
      <c r="F8" s="10">
        <v>180323</v>
      </c>
      <c r="G8" s="10">
        <v>180323</v>
      </c>
      <c r="H8" s="10">
        <v>180323</v>
      </c>
      <c r="I8" s="10">
        <v>180323</v>
      </c>
      <c r="J8" s="10">
        <v>180323</v>
      </c>
      <c r="K8" s="10">
        <v>180323</v>
      </c>
      <c r="L8" s="10">
        <v>183602</v>
      </c>
      <c r="M8" s="10">
        <v>180323</v>
      </c>
      <c r="N8" s="10">
        <v>180323</v>
      </c>
      <c r="O8" s="10">
        <v>180323</v>
      </c>
      <c r="P8" s="10">
        <v>180323</v>
      </c>
      <c r="Q8" s="10">
        <v>219663</v>
      </c>
      <c r="R8" s="10">
        <v>180323</v>
      </c>
      <c r="S8" s="10">
        <v>180323</v>
      </c>
      <c r="T8" s="10">
        <v>180323</v>
      </c>
      <c r="U8" s="10">
        <v>180323</v>
      </c>
      <c r="V8" s="10">
        <v>1215306</v>
      </c>
      <c r="W8" s="10">
        <v>180323</v>
      </c>
      <c r="DB8" s="11"/>
      <c r="DC8" s="11"/>
      <c r="DD8" s="11"/>
      <c r="DE8" s="11"/>
      <c r="DF8" s="11"/>
      <c r="DG8" s="11"/>
      <c r="DH8" s="11"/>
      <c r="DI8" s="11"/>
      <c r="DJ8" s="11"/>
      <c r="DK8" s="11"/>
      <c r="DL8" s="11"/>
      <c r="DM8" s="11"/>
      <c r="DN8" s="11"/>
      <c r="DO8" s="11"/>
      <c r="DP8" s="11"/>
      <c r="DQ8" s="11"/>
      <c r="DR8" s="11"/>
    </row>
    <row r="9" spans="1:122" x14ac:dyDescent="0.25">
      <c r="A9" s="27" t="str">
        <f t="shared" si="0"/>
        <v>DBH SDA Migas</v>
      </c>
      <c r="B9" s="9" t="s">
        <v>704</v>
      </c>
      <c r="C9" s="10">
        <v>1561011</v>
      </c>
      <c r="D9" s="10">
        <v>406011</v>
      </c>
      <c r="E9" s="10">
        <v>34116</v>
      </c>
      <c r="F9" s="10">
        <v>34116</v>
      </c>
      <c r="G9" s="10">
        <v>34116</v>
      </c>
      <c r="H9" s="10">
        <v>34116</v>
      </c>
      <c r="I9" s="10">
        <v>34116</v>
      </c>
      <c r="J9" s="10">
        <v>34116</v>
      </c>
      <c r="K9" s="10">
        <v>34116</v>
      </c>
      <c r="L9" s="10">
        <v>34116</v>
      </c>
      <c r="M9" s="10">
        <v>34116</v>
      </c>
      <c r="N9" s="10">
        <v>34116</v>
      </c>
      <c r="O9" s="10">
        <v>34116</v>
      </c>
      <c r="P9" s="10">
        <v>34116</v>
      </c>
      <c r="Q9" s="10">
        <v>34116</v>
      </c>
      <c r="R9" s="10">
        <v>34116</v>
      </c>
      <c r="S9" s="10">
        <v>34116</v>
      </c>
      <c r="T9" s="10">
        <v>34116</v>
      </c>
      <c r="U9" s="10">
        <v>34116</v>
      </c>
      <c r="V9" s="10">
        <v>34116</v>
      </c>
      <c r="W9" s="10">
        <v>34116</v>
      </c>
      <c r="DB9" s="11"/>
      <c r="DC9" s="11"/>
      <c r="DD9" s="11"/>
      <c r="DE9" s="11"/>
      <c r="DF9" s="11"/>
      <c r="DG9" s="11"/>
      <c r="DH9" s="11"/>
      <c r="DI9" s="11"/>
      <c r="DJ9" s="11"/>
      <c r="DK9" s="11"/>
      <c r="DL9" s="11"/>
      <c r="DM9" s="11"/>
      <c r="DN9" s="11"/>
      <c r="DO9" s="11"/>
      <c r="DP9" s="11"/>
      <c r="DQ9" s="11"/>
      <c r="DR9" s="11"/>
    </row>
    <row r="10" spans="1:122" x14ac:dyDescent="0.25">
      <c r="A10" s="27" t="str">
        <f t="shared" si="0"/>
        <v>DBH SDA Minerba</v>
      </c>
      <c r="B10" s="9" t="s">
        <v>705</v>
      </c>
      <c r="C10" s="10">
        <v>47413361</v>
      </c>
      <c r="D10" s="10">
        <v>122402040</v>
      </c>
      <c r="E10" s="10">
        <v>5190718</v>
      </c>
      <c r="F10" s="10">
        <v>5190718</v>
      </c>
      <c r="G10" s="10">
        <v>5190718</v>
      </c>
      <c r="H10" s="10">
        <v>5190718</v>
      </c>
      <c r="I10" s="10">
        <v>5190718</v>
      </c>
      <c r="J10" s="10">
        <v>5190718</v>
      </c>
      <c r="K10" s="10">
        <v>5326337</v>
      </c>
      <c r="L10" s="10">
        <v>10789447</v>
      </c>
      <c r="M10" s="10">
        <v>5190718</v>
      </c>
      <c r="N10" s="10">
        <v>5190718</v>
      </c>
      <c r="O10" s="10">
        <v>5190718</v>
      </c>
      <c r="P10" s="10">
        <v>5190718</v>
      </c>
      <c r="Q10" s="10">
        <v>5191906</v>
      </c>
      <c r="R10" s="10">
        <v>5190718</v>
      </c>
      <c r="S10" s="10">
        <v>5190718</v>
      </c>
      <c r="T10" s="10">
        <v>171860495</v>
      </c>
      <c r="U10" s="10">
        <v>6036348</v>
      </c>
      <c r="V10" s="10">
        <v>5641720</v>
      </c>
      <c r="W10" s="10">
        <v>5190718</v>
      </c>
      <c r="DB10" s="11"/>
      <c r="DC10" s="11"/>
      <c r="DD10" s="11"/>
      <c r="DE10" s="11"/>
      <c r="DF10" s="11"/>
      <c r="DG10" s="11"/>
      <c r="DH10" s="11"/>
      <c r="DI10" s="11"/>
      <c r="DJ10" s="11"/>
      <c r="DK10" s="11"/>
      <c r="DL10" s="11"/>
      <c r="DM10" s="11"/>
      <c r="DN10" s="11"/>
      <c r="DO10" s="11"/>
      <c r="DP10" s="11"/>
      <c r="DQ10" s="11"/>
      <c r="DR10" s="11"/>
    </row>
    <row r="11" spans="1:122" x14ac:dyDescent="0.25">
      <c r="A11" s="27" t="str">
        <f t="shared" si="0"/>
        <v>DBH SDA Kehutanan</v>
      </c>
      <c r="B11" s="9" t="s">
        <v>706</v>
      </c>
      <c r="C11" s="10">
        <v>9887970</v>
      </c>
      <c r="D11" s="10">
        <v>10252855</v>
      </c>
      <c r="E11" s="10">
        <v>423456</v>
      </c>
      <c r="F11" s="10">
        <v>247617</v>
      </c>
      <c r="G11" s="10">
        <v>247617</v>
      </c>
      <c r="H11" s="10">
        <v>247617</v>
      </c>
      <c r="I11" s="10">
        <v>247617</v>
      </c>
      <c r="J11" s="10">
        <v>2049048</v>
      </c>
      <c r="K11" s="10">
        <v>344523</v>
      </c>
      <c r="L11" s="10">
        <v>612743</v>
      </c>
      <c r="M11" s="10">
        <v>247617</v>
      </c>
      <c r="N11" s="10">
        <v>247617</v>
      </c>
      <c r="O11" s="10">
        <v>2116718</v>
      </c>
      <c r="P11" s="10">
        <v>247617</v>
      </c>
      <c r="Q11" s="10">
        <v>1576385</v>
      </c>
      <c r="R11" s="10">
        <v>845733</v>
      </c>
      <c r="S11" s="10">
        <v>417535</v>
      </c>
      <c r="T11" s="10">
        <v>363639</v>
      </c>
      <c r="U11" s="10">
        <v>247617</v>
      </c>
      <c r="V11" s="10">
        <v>651687</v>
      </c>
      <c r="W11" s="10">
        <v>484951</v>
      </c>
      <c r="DB11" s="11"/>
      <c r="DC11" s="11"/>
      <c r="DD11" s="11"/>
      <c r="DE11" s="11"/>
      <c r="DF11" s="11"/>
      <c r="DG11" s="11"/>
      <c r="DH11" s="11"/>
      <c r="DI11" s="11"/>
      <c r="DJ11" s="11"/>
      <c r="DK11" s="11"/>
      <c r="DL11" s="11"/>
      <c r="DM11" s="11"/>
      <c r="DN11" s="11"/>
      <c r="DO11" s="11"/>
      <c r="DP11" s="11"/>
      <c r="DQ11" s="11"/>
      <c r="DR11" s="11"/>
    </row>
    <row r="12" spans="1:122" x14ac:dyDescent="0.25">
      <c r="A12" s="27" t="str">
        <f t="shared" si="0"/>
        <v>DBH SDA Perikanan</v>
      </c>
      <c r="B12" s="9" t="s">
        <v>707</v>
      </c>
      <c r="C12" s="10">
        <v>26948859</v>
      </c>
      <c r="D12" s="10">
        <v>21438061</v>
      </c>
      <c r="E12" s="10">
        <v>1958311</v>
      </c>
      <c r="F12" s="10">
        <v>1958311</v>
      </c>
      <c r="G12" s="10">
        <v>1958311</v>
      </c>
      <c r="H12" s="10">
        <v>1958311</v>
      </c>
      <c r="I12" s="10">
        <v>1958311</v>
      </c>
      <c r="J12" s="10">
        <v>1958311</v>
      </c>
      <c r="K12" s="10">
        <v>1958311</v>
      </c>
      <c r="L12" s="10">
        <v>1958311</v>
      </c>
      <c r="M12" s="10">
        <v>1958311</v>
      </c>
      <c r="N12" s="10">
        <v>1958311</v>
      </c>
      <c r="O12" s="10">
        <v>1958311</v>
      </c>
      <c r="P12" s="10">
        <v>1958311</v>
      </c>
      <c r="Q12" s="10">
        <v>1958311</v>
      </c>
      <c r="R12" s="10">
        <v>1958311</v>
      </c>
      <c r="S12" s="10">
        <v>1958311</v>
      </c>
      <c r="T12" s="10">
        <v>1958311</v>
      </c>
      <c r="U12" s="10">
        <v>1958311</v>
      </c>
      <c r="V12" s="10">
        <v>1958311</v>
      </c>
      <c r="W12" s="10">
        <v>1958311</v>
      </c>
      <c r="DB12" s="11"/>
      <c r="DC12" s="11"/>
      <c r="DD12" s="11"/>
      <c r="DE12" s="11"/>
      <c r="DF12" s="11"/>
      <c r="DG12" s="11"/>
      <c r="DH12" s="11"/>
      <c r="DI12" s="11"/>
      <c r="DJ12" s="11"/>
      <c r="DK12" s="11"/>
      <c r="DL12" s="11"/>
      <c r="DM12" s="11"/>
      <c r="DN12" s="11"/>
      <c r="DO12" s="11"/>
      <c r="DP12" s="11"/>
      <c r="DQ12" s="11"/>
      <c r="DR12" s="11"/>
    </row>
    <row r="13" spans="1:122" x14ac:dyDescent="0.25">
      <c r="A13" s="27" t="str">
        <f t="shared" si="0"/>
        <v>DBH SDA Panas Bumi</v>
      </c>
      <c r="B13" s="9" t="s">
        <v>708</v>
      </c>
      <c r="C13" s="10">
        <v>8575289</v>
      </c>
      <c r="D13" s="10">
        <v>10709879</v>
      </c>
      <c r="E13" s="10">
        <v>261948</v>
      </c>
      <c r="F13" s="10">
        <v>261948</v>
      </c>
      <c r="G13" s="10">
        <v>261948</v>
      </c>
      <c r="H13" s="10">
        <v>261948</v>
      </c>
      <c r="I13" s="10">
        <v>261948</v>
      </c>
      <c r="J13" s="10">
        <v>261948</v>
      </c>
      <c r="K13" s="10">
        <v>261948</v>
      </c>
      <c r="L13" s="10">
        <v>8382370</v>
      </c>
      <c r="M13" s="10">
        <v>261948</v>
      </c>
      <c r="N13" s="10">
        <v>261948</v>
      </c>
      <c r="O13" s="10">
        <v>261948</v>
      </c>
      <c r="P13" s="10">
        <v>261948</v>
      </c>
      <c r="Q13" s="10">
        <v>261948</v>
      </c>
      <c r="R13" s="10">
        <v>261948</v>
      </c>
      <c r="S13" s="10">
        <v>261948</v>
      </c>
      <c r="T13" s="10">
        <v>261948</v>
      </c>
      <c r="U13" s="10">
        <v>261948</v>
      </c>
      <c r="V13" s="10">
        <v>261948</v>
      </c>
      <c r="W13" s="10">
        <v>261948</v>
      </c>
      <c r="DB13" s="11"/>
      <c r="DC13" s="11"/>
      <c r="DD13" s="11"/>
      <c r="DE13" s="11"/>
      <c r="DF13" s="11"/>
      <c r="DG13" s="11"/>
      <c r="DH13" s="11"/>
      <c r="DI13" s="11"/>
      <c r="DJ13" s="11"/>
      <c r="DK13" s="11"/>
      <c r="DL13" s="11"/>
      <c r="DM13" s="11"/>
      <c r="DN13" s="11"/>
      <c r="DO13" s="11"/>
      <c r="DP13" s="11"/>
      <c r="DQ13" s="11"/>
      <c r="DR13" s="11"/>
    </row>
    <row r="14" spans="1:122" x14ac:dyDescent="0.25">
      <c r="A14" s="27" t="str">
        <f t="shared" si="0"/>
        <v>DAU</v>
      </c>
      <c r="B14" s="9" t="s">
        <v>699</v>
      </c>
      <c r="C14" s="10">
        <v>9800435477</v>
      </c>
      <c r="D14" s="10">
        <v>9931430075</v>
      </c>
      <c r="E14" s="10">
        <v>481987960</v>
      </c>
      <c r="F14" s="10">
        <v>399419428</v>
      </c>
      <c r="G14" s="10">
        <v>468092452</v>
      </c>
      <c r="H14" s="10">
        <v>384535437</v>
      </c>
      <c r="I14" s="10">
        <v>638234403</v>
      </c>
      <c r="J14" s="10">
        <v>472807253</v>
      </c>
      <c r="K14" s="10">
        <v>552684492</v>
      </c>
      <c r="L14" s="10">
        <v>743340668</v>
      </c>
      <c r="M14" s="10">
        <v>412621552</v>
      </c>
      <c r="N14" s="10">
        <v>330192600</v>
      </c>
      <c r="O14" s="10">
        <v>617556640</v>
      </c>
      <c r="P14" s="10">
        <v>389171996</v>
      </c>
      <c r="Q14" s="10">
        <v>490835624</v>
      </c>
      <c r="R14" s="10">
        <v>513951816</v>
      </c>
      <c r="S14" s="10">
        <v>414328359</v>
      </c>
      <c r="T14" s="10">
        <v>595549093</v>
      </c>
      <c r="U14" s="10">
        <v>603228847</v>
      </c>
      <c r="V14" s="10">
        <v>597808962</v>
      </c>
      <c r="W14" s="10">
        <v>510871853</v>
      </c>
      <c r="DB14" s="11"/>
      <c r="DC14" s="11"/>
      <c r="DD14" s="11"/>
      <c r="DE14" s="11"/>
      <c r="DF14" s="11"/>
      <c r="DG14" s="11"/>
      <c r="DH14" s="11"/>
      <c r="DI14" s="11"/>
      <c r="DJ14" s="11"/>
      <c r="DK14" s="11"/>
      <c r="DL14" s="11"/>
      <c r="DM14" s="11"/>
      <c r="DN14" s="11"/>
      <c r="DO14" s="11"/>
      <c r="DP14" s="11"/>
      <c r="DQ14" s="11"/>
      <c r="DR14" s="11"/>
    </row>
    <row r="15" spans="1:122" x14ac:dyDescent="0.25">
      <c r="A15" s="27" t="str">
        <f t="shared" si="0"/>
        <v>DAK Fisik Reguler</v>
      </c>
      <c r="B15" s="9" t="s">
        <v>695</v>
      </c>
      <c r="C15" s="10">
        <v>1024394492</v>
      </c>
      <c r="D15" s="10">
        <v>1105298075</v>
      </c>
      <c r="E15" s="10">
        <v>43747744</v>
      </c>
      <c r="F15" s="10">
        <v>43076695</v>
      </c>
      <c r="G15" s="10">
        <v>22355125</v>
      </c>
      <c r="H15" s="10">
        <v>32997474</v>
      </c>
      <c r="I15" s="10">
        <v>51320716</v>
      </c>
      <c r="J15" s="10">
        <v>65189319</v>
      </c>
      <c r="K15" s="10">
        <v>44783253</v>
      </c>
      <c r="L15" s="10">
        <v>96805300</v>
      </c>
      <c r="M15" s="10">
        <v>117583048</v>
      </c>
      <c r="N15" s="10">
        <v>154989032</v>
      </c>
      <c r="O15" s="10">
        <v>125390426</v>
      </c>
      <c r="P15" s="10">
        <v>76661686</v>
      </c>
      <c r="Q15" s="10">
        <v>57730080</v>
      </c>
      <c r="R15" s="10">
        <v>69985530</v>
      </c>
      <c r="S15" s="10">
        <v>59936327</v>
      </c>
      <c r="T15" s="10">
        <v>56200778</v>
      </c>
      <c r="U15" s="10">
        <v>94863005</v>
      </c>
      <c r="V15" s="10">
        <v>46026788</v>
      </c>
      <c r="W15" s="10">
        <v>62866197</v>
      </c>
      <c r="DB15" s="11"/>
      <c r="DC15" s="11"/>
      <c r="DD15" s="11"/>
      <c r="DE15" s="11"/>
      <c r="DF15" s="11"/>
      <c r="DG15" s="11"/>
      <c r="DH15" s="11"/>
      <c r="DI15" s="11"/>
      <c r="DJ15" s="11"/>
      <c r="DK15" s="11"/>
      <c r="DL15" s="11"/>
      <c r="DM15" s="11"/>
      <c r="DN15" s="11"/>
      <c r="DO15" s="11"/>
      <c r="DP15" s="11"/>
      <c r="DQ15" s="11"/>
      <c r="DR15" s="11"/>
    </row>
    <row r="16" spans="1:122" x14ac:dyDescent="0.25">
      <c r="A16" s="27" t="str">
        <f t="shared" si="0"/>
        <v>DAK Fisik Penugasan</v>
      </c>
      <c r="B16" s="9" t="s">
        <v>696</v>
      </c>
      <c r="C16" s="10">
        <v>224383695</v>
      </c>
      <c r="D16" s="10">
        <v>472065457</v>
      </c>
      <c r="E16" s="10">
        <v>87385998</v>
      </c>
      <c r="F16" s="10">
        <v>0</v>
      </c>
      <c r="G16" s="10">
        <v>0</v>
      </c>
      <c r="H16" s="10">
        <v>0</v>
      </c>
      <c r="I16" s="10">
        <v>0</v>
      </c>
      <c r="J16" s="10">
        <v>0</v>
      </c>
      <c r="K16" s="10">
        <v>0</v>
      </c>
      <c r="L16" s="10">
        <v>0</v>
      </c>
      <c r="M16" s="10">
        <v>0</v>
      </c>
      <c r="N16" s="10">
        <v>0</v>
      </c>
      <c r="O16" s="10">
        <v>0</v>
      </c>
      <c r="P16" s="10">
        <v>0</v>
      </c>
      <c r="Q16" s="10">
        <v>0</v>
      </c>
      <c r="R16" s="10">
        <v>0</v>
      </c>
      <c r="S16" s="10">
        <v>23172843</v>
      </c>
      <c r="T16" s="10">
        <v>0</v>
      </c>
      <c r="U16" s="10">
        <v>16127270</v>
      </c>
      <c r="V16" s="10">
        <v>23135410</v>
      </c>
      <c r="W16" s="10">
        <v>32774382</v>
      </c>
      <c r="DB16" s="11"/>
      <c r="DC16" s="11"/>
      <c r="DD16" s="11"/>
      <c r="DE16" s="11"/>
      <c r="DF16" s="11"/>
      <c r="DG16" s="11"/>
      <c r="DH16" s="11"/>
      <c r="DI16" s="11"/>
      <c r="DJ16" s="11"/>
      <c r="DK16" s="11"/>
      <c r="DL16" s="11"/>
      <c r="DM16" s="11"/>
      <c r="DN16" s="11"/>
      <c r="DO16" s="11"/>
      <c r="DP16" s="11"/>
      <c r="DQ16" s="11"/>
      <c r="DR16" s="11"/>
    </row>
    <row r="17" spans="1:122" x14ac:dyDescent="0.25">
      <c r="A17" s="27" t="str">
        <f t="shared" si="0"/>
        <v>DAK Fisik Afirmasi</v>
      </c>
      <c r="B17" s="9" t="s">
        <v>697</v>
      </c>
      <c r="C17" s="10">
        <v>124615486</v>
      </c>
      <c r="D17" s="10">
        <v>0</v>
      </c>
      <c r="E17" s="10"/>
      <c r="F17" s="10"/>
      <c r="G17" s="10"/>
      <c r="H17" s="10"/>
      <c r="I17" s="10"/>
      <c r="J17" s="10"/>
      <c r="K17" s="10"/>
      <c r="L17" s="10"/>
      <c r="M17" s="10"/>
      <c r="N17" s="10"/>
      <c r="O17" s="10"/>
      <c r="P17" s="10"/>
      <c r="Q17" s="10"/>
      <c r="R17" s="10"/>
      <c r="S17" s="10"/>
      <c r="T17" s="10"/>
      <c r="U17" s="10"/>
      <c r="V17" s="10"/>
      <c r="W17" s="10"/>
      <c r="DB17" s="11"/>
      <c r="DC17" s="11"/>
      <c r="DD17" s="11"/>
      <c r="DE17" s="11"/>
      <c r="DF17" s="11"/>
      <c r="DG17" s="11"/>
      <c r="DH17" s="11"/>
      <c r="DI17" s="11"/>
      <c r="DJ17" s="11"/>
      <c r="DK17" s="11"/>
      <c r="DL17" s="11"/>
      <c r="DM17" s="11"/>
      <c r="DN17" s="11"/>
      <c r="DO17" s="11"/>
      <c r="DP17" s="11"/>
      <c r="DQ17" s="11"/>
      <c r="DR17" s="11"/>
    </row>
    <row r="18" spans="1:122" x14ac:dyDescent="0.25">
      <c r="A18" s="27" t="str">
        <f t="shared" si="0"/>
        <v>DAK Non Fisik</v>
      </c>
      <c r="B18" s="9" t="s">
        <v>698</v>
      </c>
      <c r="C18" s="10">
        <v>1574386857</v>
      </c>
      <c r="D18" s="10">
        <v>1771435702</v>
      </c>
      <c r="E18" s="10">
        <v>126590330</v>
      </c>
      <c r="F18" s="10">
        <v>78279936</v>
      </c>
      <c r="G18" s="10">
        <v>100397912</v>
      </c>
      <c r="H18" s="10">
        <v>54292749</v>
      </c>
      <c r="I18" s="10">
        <v>177578113</v>
      </c>
      <c r="J18" s="10">
        <v>111530796</v>
      </c>
      <c r="K18" s="10">
        <v>151731911</v>
      </c>
      <c r="L18" s="10">
        <v>260877197</v>
      </c>
      <c r="M18" s="10">
        <v>106718739</v>
      </c>
      <c r="N18" s="10">
        <v>85173823</v>
      </c>
      <c r="O18" s="10">
        <v>200878685</v>
      </c>
      <c r="P18" s="10">
        <v>96816358</v>
      </c>
      <c r="Q18" s="10">
        <v>124204419</v>
      </c>
      <c r="R18" s="10">
        <v>137375977</v>
      </c>
      <c r="S18" s="10">
        <v>95756533</v>
      </c>
      <c r="T18" s="10">
        <v>154402634</v>
      </c>
      <c r="U18" s="10">
        <v>154360649</v>
      </c>
      <c r="V18" s="10">
        <v>190227815</v>
      </c>
      <c r="W18" s="10">
        <v>133509899</v>
      </c>
      <c r="DB18" s="11"/>
      <c r="DC18" s="11"/>
      <c r="DD18" s="11"/>
      <c r="DE18" s="11"/>
      <c r="DF18" s="11"/>
      <c r="DG18" s="11"/>
      <c r="DH18" s="11"/>
      <c r="DI18" s="11"/>
      <c r="DJ18" s="11"/>
      <c r="DK18" s="11"/>
      <c r="DL18" s="11"/>
      <c r="DM18" s="11"/>
      <c r="DN18" s="11"/>
      <c r="DO18" s="11"/>
      <c r="DP18" s="11"/>
      <c r="DQ18" s="11"/>
      <c r="DR18" s="11"/>
    </row>
    <row r="19" spans="1:122" x14ac:dyDescent="0.25">
      <c r="A19" s="27" t="str">
        <f t="shared" si="0"/>
        <v>DID</v>
      </c>
      <c r="B19" s="9" t="s">
        <v>700</v>
      </c>
      <c r="C19" s="10">
        <v>218840492</v>
      </c>
      <c r="D19" s="10">
        <v>238167125</v>
      </c>
      <c r="E19" s="10">
        <v>5602862</v>
      </c>
      <c r="F19" s="10">
        <v>2146982</v>
      </c>
      <c r="G19" s="10">
        <v>5622733</v>
      </c>
      <c r="H19" s="10">
        <v>6382446</v>
      </c>
      <c r="I19" s="10">
        <v>0</v>
      </c>
      <c r="J19" s="10">
        <v>0</v>
      </c>
      <c r="K19" s="10">
        <v>0</v>
      </c>
      <c r="L19" s="10">
        <v>0</v>
      </c>
      <c r="M19" s="10">
        <v>2183191</v>
      </c>
      <c r="N19" s="10">
        <v>1261042</v>
      </c>
      <c r="O19" s="10">
        <v>0</v>
      </c>
      <c r="P19" s="10">
        <v>2068284</v>
      </c>
      <c r="Q19" s="10">
        <v>3595403</v>
      </c>
      <c r="R19" s="10">
        <v>5450202</v>
      </c>
      <c r="S19" s="10">
        <v>5352107</v>
      </c>
      <c r="T19" s="10">
        <v>11384193</v>
      </c>
      <c r="U19" s="10">
        <v>3027708</v>
      </c>
      <c r="V19" s="10">
        <v>0</v>
      </c>
      <c r="W19" s="10">
        <v>6204938</v>
      </c>
      <c r="DB19" s="11"/>
      <c r="DC19" s="11"/>
      <c r="DD19" s="11"/>
      <c r="DE19" s="11"/>
      <c r="DF19" s="11"/>
      <c r="DG19" s="11"/>
      <c r="DH19" s="11"/>
      <c r="DI19" s="11"/>
      <c r="DJ19" s="11"/>
      <c r="DK19" s="11"/>
      <c r="DL19" s="11"/>
      <c r="DM19" s="11"/>
      <c r="DN19" s="11"/>
      <c r="DO19" s="11"/>
      <c r="DP19" s="11"/>
      <c r="DQ19" s="11"/>
      <c r="DR19" s="11"/>
    </row>
    <row r="20" spans="1:122" x14ac:dyDescent="0.25">
      <c r="A20" s="29" t="str">
        <f t="shared" si="0"/>
        <v>Dana Desa</v>
      </c>
      <c r="B20" s="9" t="s">
        <v>701</v>
      </c>
      <c r="C20" s="10">
        <v>2853465041</v>
      </c>
      <c r="D20" s="10">
        <v>2864670890</v>
      </c>
      <c r="E20" s="10">
        <v>117775396</v>
      </c>
      <c r="F20" s="10">
        <v>80675367</v>
      </c>
      <c r="G20" s="10">
        <v>30782227</v>
      </c>
      <c r="H20" s="10">
        <v>0</v>
      </c>
      <c r="I20" s="10">
        <v>67682851</v>
      </c>
      <c r="J20" s="10">
        <v>56978087</v>
      </c>
      <c r="K20" s="10">
        <v>77280314</v>
      </c>
      <c r="L20" s="10">
        <v>285342307</v>
      </c>
      <c r="M20" s="10">
        <v>169756703</v>
      </c>
      <c r="N20" s="10">
        <v>108609469</v>
      </c>
      <c r="O20" s="10">
        <v>375606997</v>
      </c>
      <c r="P20" s="10">
        <v>122826989</v>
      </c>
      <c r="Q20" s="10">
        <v>219302748</v>
      </c>
      <c r="R20" s="10">
        <v>280002008</v>
      </c>
      <c r="S20" s="10">
        <v>97022574</v>
      </c>
      <c r="T20" s="10">
        <v>160406281</v>
      </c>
      <c r="U20" s="10">
        <v>134295609</v>
      </c>
      <c r="V20" s="10">
        <v>188374828</v>
      </c>
      <c r="W20" s="10">
        <v>168602730</v>
      </c>
      <c r="DB20" s="11"/>
      <c r="DC20" s="11"/>
      <c r="DD20" s="11"/>
      <c r="DE20" s="11"/>
      <c r="DF20" s="11"/>
      <c r="DG20" s="11"/>
      <c r="DH20" s="11"/>
      <c r="DI20" s="11"/>
      <c r="DJ20" s="11"/>
      <c r="DK20" s="11"/>
      <c r="DL20" s="11"/>
      <c r="DM20" s="11"/>
      <c r="DN20" s="11"/>
      <c r="DO20" s="11"/>
      <c r="DP20" s="11"/>
      <c r="DQ20" s="11"/>
      <c r="DR20" s="11"/>
    </row>
    <row r="21" spans="1:122" x14ac:dyDescent="0.25">
      <c r="A21" s="28" t="str">
        <f t="shared" si="0"/>
        <v/>
      </c>
      <c r="DB21" s="11"/>
      <c r="DC21" s="11"/>
      <c r="DD21" s="11"/>
      <c r="DE21" s="11"/>
      <c r="DF21" s="11"/>
      <c r="DG21" s="11"/>
      <c r="DH21" s="11"/>
      <c r="DI21" s="11"/>
      <c r="DJ21" s="11"/>
      <c r="DK21" s="11"/>
      <c r="DL21" s="11"/>
      <c r="DM21" s="11"/>
      <c r="DN21" s="11"/>
      <c r="DO21" s="11"/>
      <c r="DP21" s="11"/>
      <c r="DQ21" s="11"/>
      <c r="DR21" s="11"/>
    </row>
    <row r="22" spans="1:122" x14ac:dyDescent="0.25">
      <c r="A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row>
    <row r="23" spans="1:122" x14ac:dyDescent="0.25">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row>
    <row r="24" spans="1:122" x14ac:dyDescent="0.25">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row>
    <row r="25" spans="1:122" x14ac:dyDescent="0.25">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row>
    <row r="26" spans="1:122" x14ac:dyDescent="0.25">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row>
    <row r="27" spans="1:122" x14ac:dyDescent="0.25">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row>
    <row r="28" spans="1:122" x14ac:dyDescent="0.25">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row>
    <row r="29" spans="1:122" x14ac:dyDescent="0.25">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row>
    <row r="30" spans="1:122" x14ac:dyDescent="0.25">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row>
    <row r="31" spans="1:122" x14ac:dyDescent="0.25">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row>
    <row r="32" spans="1:122" x14ac:dyDescent="0.25">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row>
  </sheetData>
  <mergeCells count="1">
    <mergeCell ref="G1:I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P2:AA322"/>
  <sheetViews>
    <sheetView showGridLines="0" tabSelected="1" view="pageBreakPreview" topLeftCell="A207" zoomScale="60" zoomScaleNormal="100" workbookViewId="0">
      <selection activeCell="R103" sqref="R103"/>
    </sheetView>
  </sheetViews>
  <sheetFormatPr defaultRowHeight="15" x14ac:dyDescent="0.25"/>
  <sheetData>
    <row r="2" spans="20:27" ht="15" customHeight="1" x14ac:dyDescent="0.25">
      <c r="T2" s="21" t="str">
        <f>Pengangguran!$L$4</f>
        <v>Sumatera Utara II</v>
      </c>
      <c r="U2" s="21"/>
      <c r="V2" s="21"/>
      <c r="W2" s="21"/>
      <c r="X2" s="21"/>
      <c r="Y2" s="21"/>
      <c r="Z2" s="21"/>
      <c r="AA2" s="21"/>
    </row>
    <row r="3" spans="20:27" ht="15" customHeight="1" x14ac:dyDescent="0.25">
      <c r="T3" s="21"/>
      <c r="U3" s="21"/>
      <c r="V3" s="21"/>
      <c r="W3" s="21"/>
      <c r="X3" s="21"/>
      <c r="Y3" s="21"/>
      <c r="Z3" s="21"/>
      <c r="AA3" s="21"/>
    </row>
    <row r="4" spans="20:27" ht="15" customHeight="1" x14ac:dyDescent="0.25">
      <c r="T4" s="21"/>
      <c r="U4" s="21"/>
      <c r="V4" s="21"/>
      <c r="W4" s="21"/>
      <c r="X4" s="21"/>
      <c r="Y4" s="21"/>
      <c r="Z4" s="21"/>
      <c r="AA4" s="21"/>
    </row>
    <row r="5" spans="20:27" ht="15" customHeight="1" x14ac:dyDescent="0.25">
      <c r="T5" s="21"/>
      <c r="U5" s="21"/>
      <c r="V5" s="21"/>
      <c r="W5" s="21"/>
      <c r="X5" s="21"/>
      <c r="Y5" s="21"/>
      <c r="Z5" s="21"/>
      <c r="AA5" s="21"/>
    </row>
    <row r="110" spans="20:27" ht="15" customHeight="1" x14ac:dyDescent="0.25">
      <c r="T110" s="21" t="str">
        <f>$T$2</f>
        <v>Sumatera Utara II</v>
      </c>
      <c r="U110" s="21"/>
      <c r="V110" s="21"/>
      <c r="W110" s="21"/>
      <c r="X110" s="21"/>
      <c r="Y110" s="21"/>
      <c r="Z110" s="21"/>
      <c r="AA110" s="21"/>
    </row>
    <row r="111" spans="20:27" ht="15" customHeight="1" x14ac:dyDescent="0.25">
      <c r="T111" s="21"/>
      <c r="U111" s="21"/>
      <c r="V111" s="21"/>
      <c r="W111" s="21"/>
      <c r="X111" s="21"/>
      <c r="Y111" s="21"/>
      <c r="Z111" s="21"/>
      <c r="AA111" s="21"/>
    </row>
    <row r="112" spans="20:27" ht="15" customHeight="1" x14ac:dyDescent="0.25">
      <c r="T112" s="21"/>
      <c r="U112" s="21"/>
      <c r="V112" s="21"/>
      <c r="W112" s="21"/>
      <c r="X112" s="21"/>
      <c r="Y112" s="21"/>
      <c r="Z112" s="21"/>
      <c r="AA112" s="21"/>
    </row>
    <row r="113" spans="20:27" ht="15" customHeight="1" x14ac:dyDescent="0.25">
      <c r="T113" s="21"/>
      <c r="U113" s="21"/>
      <c r="V113" s="21"/>
      <c r="W113" s="21"/>
      <c r="X113" s="21"/>
      <c r="Y113" s="21"/>
      <c r="Z113" s="21"/>
      <c r="AA113" s="21"/>
    </row>
    <row r="217" spans="20:27" x14ac:dyDescent="0.25">
      <c r="T217" s="21" t="str">
        <f>$T$2</f>
        <v>Sumatera Utara II</v>
      </c>
      <c r="U217" s="21"/>
      <c r="V217" s="21"/>
      <c r="W217" s="21"/>
      <c r="X217" s="21"/>
      <c r="Y217" s="21"/>
      <c r="Z217" s="21"/>
      <c r="AA217" s="21"/>
    </row>
    <row r="218" spans="20:27" x14ac:dyDescent="0.25">
      <c r="T218" s="21"/>
      <c r="U218" s="21"/>
      <c r="V218" s="21"/>
      <c r="W218" s="21"/>
      <c r="X218" s="21"/>
      <c r="Y218" s="21"/>
      <c r="Z218" s="21"/>
      <c r="AA218" s="21"/>
    </row>
    <row r="219" spans="20:27" x14ac:dyDescent="0.25">
      <c r="T219" s="21"/>
      <c r="U219" s="21"/>
      <c r="V219" s="21"/>
      <c r="W219" s="21"/>
      <c r="X219" s="21"/>
      <c r="Y219" s="21"/>
      <c r="Z219" s="21"/>
      <c r="AA219" s="21"/>
    </row>
    <row r="220" spans="20:27" x14ac:dyDescent="0.25">
      <c r="T220" s="21"/>
      <c r="U220" s="21"/>
      <c r="V220" s="21"/>
      <c r="W220" s="21"/>
      <c r="X220" s="21"/>
      <c r="Y220" s="21"/>
      <c r="Z220" s="21"/>
      <c r="AA220" s="21"/>
    </row>
    <row r="322" spans="16:16" x14ac:dyDescent="0.25">
      <c r="P322" t="s">
        <v>773</v>
      </c>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189"/>
  <sheetViews>
    <sheetView showGridLines="0" workbookViewId="0">
      <pane xSplit="4" ySplit="1" topLeftCell="E2" activePane="bottomRight" state="frozen"/>
      <selection pane="topRight" activeCell="E1" sqref="E1"/>
      <selection pane="bottomLeft" activeCell="A2" sqref="A2"/>
      <selection pane="bottomRight" activeCell="AA14" sqref="AA14"/>
    </sheetView>
  </sheetViews>
  <sheetFormatPr defaultColWidth="9.28515625" defaultRowHeight="12" x14ac:dyDescent="0.2"/>
  <cols>
    <col min="1" max="1" width="9.28515625" style="5" bestFit="1" customWidth="1"/>
    <col min="2" max="2" width="17.7109375" style="2" customWidth="1"/>
    <col min="3" max="3" width="15.28515625" style="2" bestFit="1" customWidth="1"/>
    <col min="4" max="4" width="15.5703125" style="2" bestFit="1"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customWidth="1"/>
    <col min="12" max="13" width="14.5703125" style="2" bestFit="1" customWidth="1"/>
    <col min="14" max="14" width="16.5703125" style="2" customWidth="1"/>
    <col min="15" max="15" width="18.28515625" style="2" customWidth="1"/>
    <col min="16" max="16" width="20.28515625" style="2" customWidth="1"/>
    <col min="17" max="17" width="19.5703125" style="2" customWidth="1"/>
    <col min="18" max="18" width="21" style="2" customWidth="1"/>
    <col min="19" max="19" width="10.28515625" style="7" customWidth="1"/>
    <col min="20" max="20" width="11.7109375" style="7" customWidth="1"/>
    <col min="21" max="22" width="11.5703125" style="7" customWidth="1"/>
    <col min="23" max="23" width="29.28515625" style="7" customWidth="1"/>
    <col min="24" max="24" width="10.28515625" style="7" customWidth="1"/>
    <col min="25" max="25" width="11.5703125" style="7" customWidth="1"/>
    <col min="26" max="26" width="25.42578125" style="7" customWidth="1"/>
    <col min="27" max="27" width="16" style="7" customWidth="1"/>
    <col min="28" max="28" width="12.42578125" style="2" customWidth="1"/>
    <col min="29" max="29" width="9.85546875" style="2" customWidth="1"/>
    <col min="30" max="30" width="10.7109375" style="2" customWidth="1"/>
    <col min="31" max="31" width="10.42578125" style="2" customWidth="1"/>
    <col min="32" max="32" width="13.7109375" style="2" bestFit="1" customWidth="1"/>
    <col min="33" max="16384" width="9.28515625" style="2"/>
  </cols>
  <sheetData>
    <row r="1" spans="1:35" s="3" customFormat="1" x14ac:dyDescent="0.2">
      <c r="A1" s="4" t="s">
        <v>657</v>
      </c>
      <c r="B1" s="3" t="s">
        <v>0</v>
      </c>
      <c r="C1" s="3" t="s">
        <v>2</v>
      </c>
      <c r="D1" s="3" t="s">
        <v>684</v>
      </c>
      <c r="E1" s="3" t="s">
        <v>658</v>
      </c>
      <c r="F1" s="3" t="s">
        <v>659</v>
      </c>
      <c r="G1" s="3" t="s">
        <v>660</v>
      </c>
      <c r="H1" s="3" t="s">
        <v>661</v>
      </c>
      <c r="I1" s="3" t="s">
        <v>662</v>
      </c>
      <c r="J1" s="3" t="s">
        <v>663</v>
      </c>
      <c r="K1" s="3" t="s">
        <v>664</v>
      </c>
      <c r="L1" s="3" t="s">
        <v>666</v>
      </c>
      <c r="M1" s="3" t="s">
        <v>667</v>
      </c>
      <c r="N1" s="3" t="s">
        <v>668</v>
      </c>
      <c r="O1" s="3" t="s">
        <v>669</v>
      </c>
      <c r="P1" s="3" t="s">
        <v>670</v>
      </c>
      <c r="Q1" s="3" t="s">
        <v>671</v>
      </c>
      <c r="R1" s="3" t="s">
        <v>672</v>
      </c>
      <c r="S1" s="6" t="s">
        <v>685</v>
      </c>
      <c r="T1" s="6" t="s">
        <v>760</v>
      </c>
      <c r="U1" s="6" t="s">
        <v>686</v>
      </c>
      <c r="V1" s="6" t="s">
        <v>687</v>
      </c>
      <c r="W1" s="6" t="s">
        <v>688</v>
      </c>
      <c r="X1" s="6" t="s">
        <v>689</v>
      </c>
      <c r="Y1" s="6" t="s">
        <v>690</v>
      </c>
      <c r="Z1" s="6" t="s">
        <v>691</v>
      </c>
      <c r="AA1" s="6" t="s">
        <v>683</v>
      </c>
      <c r="AB1" s="6" t="s">
        <v>721</v>
      </c>
      <c r="AC1" s="6" t="s">
        <v>722</v>
      </c>
      <c r="AD1" s="6" t="s">
        <v>723</v>
      </c>
      <c r="AE1" s="6" t="s">
        <v>724</v>
      </c>
      <c r="AF1" s="6" t="s">
        <v>754</v>
      </c>
      <c r="AG1" s="6" t="s">
        <v>755</v>
      </c>
      <c r="AH1" s="6" t="s">
        <v>756</v>
      </c>
      <c r="AI1" s="6" t="s">
        <v>757</v>
      </c>
    </row>
    <row r="2" spans="1:35" x14ac:dyDescent="0.2">
      <c r="A2" s="5">
        <v>2020</v>
      </c>
      <c r="B2" s="2" t="s">
        <v>750</v>
      </c>
      <c r="C2" s="2" t="s">
        <v>725</v>
      </c>
      <c r="D2" s="2" t="s">
        <v>665</v>
      </c>
      <c r="E2" s="15">
        <v>0</v>
      </c>
      <c r="F2" s="15">
        <v>0</v>
      </c>
      <c r="G2" s="2">
        <v>0</v>
      </c>
      <c r="H2" s="2">
        <v>2597450</v>
      </c>
      <c r="I2" s="2">
        <v>837408029</v>
      </c>
      <c r="J2" s="2">
        <v>36519800</v>
      </c>
      <c r="K2" s="2">
        <v>148593486</v>
      </c>
      <c r="L2" s="2">
        <v>13939088</v>
      </c>
      <c r="M2" s="2">
        <v>36444999</v>
      </c>
      <c r="N2" s="2">
        <v>68582</v>
      </c>
      <c r="O2" s="2">
        <v>808873</v>
      </c>
      <c r="P2" s="2">
        <v>240326</v>
      </c>
      <c r="Q2" s="2">
        <v>1418361</v>
      </c>
      <c r="R2" s="2">
        <v>171505</v>
      </c>
      <c r="S2" s="7">
        <v>70.290000000000006</v>
      </c>
      <c r="AB2" s="7"/>
      <c r="AC2" s="7"/>
      <c r="AD2" s="7"/>
      <c r="AE2" s="7"/>
      <c r="AF2" s="2">
        <v>148292</v>
      </c>
      <c r="AG2" s="7"/>
      <c r="AH2" s="7"/>
      <c r="AI2" s="7"/>
    </row>
    <row r="3" spans="1:35" x14ac:dyDescent="0.2">
      <c r="A3" s="5">
        <v>2020</v>
      </c>
      <c r="B3" s="2" t="s">
        <v>750</v>
      </c>
      <c r="C3" s="2" t="s">
        <v>726</v>
      </c>
      <c r="D3" s="2" t="s">
        <v>665</v>
      </c>
      <c r="E3" s="15">
        <v>0</v>
      </c>
      <c r="F3" s="15">
        <v>0</v>
      </c>
      <c r="G3" s="2">
        <v>0</v>
      </c>
      <c r="H3" s="2">
        <v>1245272</v>
      </c>
      <c r="I3" s="2">
        <v>569042190</v>
      </c>
      <c r="J3" s="2">
        <v>16262194</v>
      </c>
      <c r="K3" s="2">
        <v>128564543</v>
      </c>
      <c r="L3" s="2">
        <v>6834130</v>
      </c>
      <c r="M3" s="2">
        <v>4399177</v>
      </c>
      <c r="N3" s="2">
        <v>68582</v>
      </c>
      <c r="O3" s="2">
        <v>1204932</v>
      </c>
      <c r="P3" s="2">
        <v>299578</v>
      </c>
      <c r="Q3" s="2">
        <v>1418361</v>
      </c>
      <c r="R3" s="2">
        <v>171505</v>
      </c>
      <c r="S3" s="7">
        <v>71.569999999999993</v>
      </c>
      <c r="AB3" s="7"/>
      <c r="AC3" s="7"/>
      <c r="AD3" s="7"/>
      <c r="AE3" s="7"/>
      <c r="AF3" s="2">
        <v>373406</v>
      </c>
      <c r="AG3" s="7"/>
      <c r="AH3" s="7"/>
      <c r="AI3" s="7"/>
    </row>
    <row r="4" spans="1:35" x14ac:dyDescent="0.2">
      <c r="A4" s="5">
        <v>2020</v>
      </c>
      <c r="B4" s="2" t="s">
        <v>751</v>
      </c>
      <c r="C4" s="2" t="s">
        <v>727</v>
      </c>
      <c r="D4" s="2" t="s">
        <v>665</v>
      </c>
      <c r="E4" s="15">
        <v>0</v>
      </c>
      <c r="F4" s="15">
        <v>0</v>
      </c>
      <c r="G4" s="2">
        <v>0</v>
      </c>
      <c r="H4" s="2">
        <v>5645075</v>
      </c>
      <c r="I4" s="2">
        <v>1385860252</v>
      </c>
      <c r="J4" s="2">
        <v>31920571</v>
      </c>
      <c r="K4" s="2">
        <v>308170669</v>
      </c>
      <c r="L4" s="2">
        <v>30211208</v>
      </c>
      <c r="M4" s="2">
        <v>22537885</v>
      </c>
      <c r="N4" s="2">
        <v>128205</v>
      </c>
      <c r="O4" s="2">
        <v>808873</v>
      </c>
      <c r="P4" s="2">
        <v>240171</v>
      </c>
      <c r="Q4" s="2">
        <v>1418361</v>
      </c>
      <c r="R4" s="2">
        <v>171505</v>
      </c>
      <c r="S4" s="7">
        <v>75.44</v>
      </c>
      <c r="AB4" s="7"/>
      <c r="AC4" s="7"/>
      <c r="AD4" s="7"/>
      <c r="AE4" s="7"/>
      <c r="AF4" s="2">
        <v>461712</v>
      </c>
      <c r="AG4" s="7"/>
      <c r="AH4" s="7"/>
      <c r="AI4" s="7"/>
    </row>
    <row r="5" spans="1:35" x14ac:dyDescent="0.2">
      <c r="A5" s="5">
        <v>2020</v>
      </c>
      <c r="B5" s="2" t="s">
        <v>750</v>
      </c>
      <c r="C5" s="2" t="s">
        <v>728</v>
      </c>
      <c r="D5" s="2" t="s">
        <v>665</v>
      </c>
      <c r="E5" s="15">
        <v>0</v>
      </c>
      <c r="F5" s="15">
        <v>0</v>
      </c>
      <c r="G5" s="2">
        <v>0</v>
      </c>
      <c r="H5" s="2">
        <v>1438200</v>
      </c>
      <c r="I5" s="2">
        <v>694659836</v>
      </c>
      <c r="J5" s="2">
        <v>0</v>
      </c>
      <c r="K5" s="2">
        <v>198409273</v>
      </c>
      <c r="L5" s="2">
        <v>8708042</v>
      </c>
      <c r="M5" s="2">
        <v>4707075</v>
      </c>
      <c r="N5" s="2">
        <v>68582</v>
      </c>
      <c r="O5" s="2">
        <v>808873</v>
      </c>
      <c r="P5" s="2">
        <v>524779</v>
      </c>
      <c r="Q5" s="2">
        <v>1418361</v>
      </c>
      <c r="R5" s="2">
        <v>171505</v>
      </c>
      <c r="S5" s="7">
        <v>74.430000000000007</v>
      </c>
      <c r="AB5" s="7"/>
      <c r="AC5" s="7"/>
      <c r="AD5" s="7"/>
      <c r="AE5" s="7"/>
      <c r="AF5" s="2">
        <v>523344</v>
      </c>
      <c r="AG5" s="7"/>
      <c r="AH5" s="7"/>
      <c r="AI5" s="7"/>
    </row>
    <row r="6" spans="1:35" x14ac:dyDescent="0.2">
      <c r="A6" s="5">
        <v>2020</v>
      </c>
      <c r="B6" s="2" t="s">
        <v>752</v>
      </c>
      <c r="C6" s="2" t="s">
        <v>729</v>
      </c>
      <c r="D6" s="2" t="s">
        <v>665</v>
      </c>
      <c r="E6" s="15">
        <v>0</v>
      </c>
      <c r="F6" s="15">
        <v>0</v>
      </c>
      <c r="G6" s="2">
        <v>0</v>
      </c>
      <c r="H6" s="2">
        <v>1703155</v>
      </c>
      <c r="I6" s="2">
        <v>652519523</v>
      </c>
      <c r="J6" s="2">
        <v>0</v>
      </c>
      <c r="K6" s="2">
        <v>71372171</v>
      </c>
      <c r="L6" s="2">
        <v>11844462</v>
      </c>
      <c r="M6" s="2">
        <v>24975423</v>
      </c>
      <c r="N6" s="2">
        <v>68582</v>
      </c>
      <c r="O6" s="2">
        <v>808873</v>
      </c>
      <c r="P6" s="2">
        <v>240053</v>
      </c>
      <c r="Q6" s="2">
        <v>1418361</v>
      </c>
      <c r="R6" s="2">
        <v>171505</v>
      </c>
      <c r="S6" s="7">
        <v>72.010000000000005</v>
      </c>
      <c r="AB6" s="7"/>
      <c r="AC6" s="7"/>
      <c r="AD6" s="7"/>
      <c r="AE6" s="7"/>
      <c r="AF6" s="2">
        <v>148292</v>
      </c>
      <c r="AG6" s="7"/>
      <c r="AH6" s="7"/>
      <c r="AI6" s="7"/>
    </row>
    <row r="7" spans="1:35" x14ac:dyDescent="0.2">
      <c r="A7" s="5">
        <v>2020</v>
      </c>
      <c r="B7" s="2" t="s">
        <v>750</v>
      </c>
      <c r="C7" s="2" t="s">
        <v>730</v>
      </c>
      <c r="D7" s="2" t="s">
        <v>665</v>
      </c>
      <c r="E7" s="15">
        <v>0</v>
      </c>
      <c r="F7" s="15">
        <v>0</v>
      </c>
      <c r="G7" s="2">
        <v>0</v>
      </c>
      <c r="H7" s="2">
        <v>3335433</v>
      </c>
      <c r="I7" s="2">
        <v>1106713503</v>
      </c>
      <c r="J7" s="2">
        <v>0</v>
      </c>
      <c r="K7" s="2">
        <v>208619585</v>
      </c>
      <c r="L7" s="2">
        <v>13840815</v>
      </c>
      <c r="M7" s="2">
        <v>114512625</v>
      </c>
      <c r="N7" s="2">
        <v>1727106</v>
      </c>
      <c r="O7" s="2">
        <v>808873</v>
      </c>
      <c r="P7" s="2">
        <v>244004</v>
      </c>
      <c r="Q7" s="2">
        <v>1418361</v>
      </c>
      <c r="R7" s="2">
        <v>171505</v>
      </c>
      <c r="S7" s="7">
        <v>71</v>
      </c>
      <c r="AB7" s="7"/>
      <c r="AC7" s="7"/>
      <c r="AD7" s="7"/>
      <c r="AE7" s="7"/>
      <c r="AF7" s="2">
        <v>148292</v>
      </c>
      <c r="AG7" s="7"/>
      <c r="AH7" s="7"/>
      <c r="AI7" s="7"/>
    </row>
    <row r="8" spans="1:35" x14ac:dyDescent="0.2">
      <c r="A8" s="5">
        <v>2020</v>
      </c>
      <c r="B8" s="2" t="s">
        <v>752</v>
      </c>
      <c r="C8" s="2" t="s">
        <v>731</v>
      </c>
      <c r="D8" s="2" t="s">
        <v>665</v>
      </c>
      <c r="E8" s="15">
        <v>0</v>
      </c>
      <c r="F8" s="15">
        <v>0</v>
      </c>
      <c r="G8" s="2">
        <v>0</v>
      </c>
      <c r="H8" s="2">
        <v>1707423</v>
      </c>
      <c r="I8" s="2">
        <v>754946034</v>
      </c>
      <c r="J8" s="2">
        <v>0</v>
      </c>
      <c r="K8" s="2">
        <v>286845864</v>
      </c>
      <c r="L8" s="2">
        <v>7935836</v>
      </c>
      <c r="M8" s="2">
        <v>12991848</v>
      </c>
      <c r="N8" s="2">
        <v>68582</v>
      </c>
      <c r="O8" s="2">
        <v>2849923</v>
      </c>
      <c r="P8" s="2">
        <v>477260</v>
      </c>
      <c r="Q8" s="2">
        <v>1418361</v>
      </c>
      <c r="R8" s="2">
        <v>5488199</v>
      </c>
      <c r="S8" s="7">
        <v>66.790000000000006</v>
      </c>
      <c r="AB8" s="7"/>
      <c r="AC8" s="7"/>
      <c r="AD8" s="7"/>
      <c r="AE8" s="7"/>
      <c r="AF8" s="2">
        <v>149296</v>
      </c>
      <c r="AG8" s="7"/>
      <c r="AH8" s="7"/>
      <c r="AI8" s="7"/>
    </row>
    <row r="9" spans="1:35" x14ac:dyDescent="0.2">
      <c r="A9" s="5">
        <v>2020</v>
      </c>
      <c r="B9" s="2" t="s">
        <v>752</v>
      </c>
      <c r="C9" s="2" t="s">
        <v>732</v>
      </c>
      <c r="D9" s="2" t="s">
        <v>665</v>
      </c>
      <c r="E9" s="15">
        <v>0</v>
      </c>
      <c r="F9" s="15">
        <v>0</v>
      </c>
      <c r="G9" s="2">
        <v>0</v>
      </c>
      <c r="H9" s="2">
        <v>960176</v>
      </c>
      <c r="I9" s="2">
        <v>419794128</v>
      </c>
      <c r="J9" s="2">
        <v>0</v>
      </c>
      <c r="K9" s="2">
        <v>179544025</v>
      </c>
      <c r="L9" s="2">
        <v>5191811</v>
      </c>
      <c r="M9" s="2">
        <v>3380267</v>
      </c>
      <c r="N9" s="2">
        <v>68582</v>
      </c>
      <c r="O9" s="2">
        <v>808873</v>
      </c>
      <c r="P9" s="2">
        <v>239959</v>
      </c>
      <c r="Q9" s="2">
        <v>1418361</v>
      </c>
      <c r="R9" s="2">
        <v>171505</v>
      </c>
      <c r="S9" s="7">
        <v>61.93</v>
      </c>
      <c r="AB9" s="7"/>
      <c r="AC9" s="7"/>
      <c r="AD9" s="7"/>
      <c r="AE9" s="7"/>
      <c r="AF9" s="2">
        <v>148292</v>
      </c>
      <c r="AG9" s="7"/>
      <c r="AH9" s="7"/>
      <c r="AI9" s="7"/>
    </row>
    <row r="10" spans="1:35" x14ac:dyDescent="0.2">
      <c r="A10" s="5">
        <v>2020</v>
      </c>
      <c r="B10" s="2" t="s">
        <v>750</v>
      </c>
      <c r="C10" s="2" t="s">
        <v>733</v>
      </c>
      <c r="D10" s="2" t="s">
        <v>665</v>
      </c>
      <c r="E10" s="15">
        <v>0</v>
      </c>
      <c r="F10" s="15">
        <v>0</v>
      </c>
      <c r="G10" s="2">
        <v>0</v>
      </c>
      <c r="H10" s="2">
        <v>989243</v>
      </c>
      <c r="I10" s="2">
        <v>1146405476</v>
      </c>
      <c r="J10" s="2">
        <v>0</v>
      </c>
      <c r="K10" s="2">
        <v>294518231</v>
      </c>
      <c r="L10" s="2">
        <v>13225754</v>
      </c>
      <c r="M10" s="2">
        <v>28970531</v>
      </c>
      <c r="N10" s="2">
        <v>68582</v>
      </c>
      <c r="O10" s="2">
        <v>808873</v>
      </c>
      <c r="P10" s="2">
        <v>863638</v>
      </c>
      <c r="Q10" s="2">
        <v>1418361</v>
      </c>
      <c r="R10" s="2">
        <v>171505</v>
      </c>
      <c r="S10" s="7">
        <v>73.25</v>
      </c>
      <c r="AB10" s="7"/>
      <c r="AC10" s="7"/>
      <c r="AD10" s="7"/>
      <c r="AE10" s="7"/>
      <c r="AF10" s="2">
        <v>571290</v>
      </c>
      <c r="AG10" s="7"/>
      <c r="AH10" s="7"/>
      <c r="AI10" s="7"/>
    </row>
    <row r="11" spans="1:35" x14ac:dyDescent="0.2">
      <c r="A11" s="5">
        <v>2020</v>
      </c>
      <c r="B11" s="2" t="s">
        <v>752</v>
      </c>
      <c r="C11" s="2" t="s">
        <v>734</v>
      </c>
      <c r="D11" s="2" t="s">
        <v>665</v>
      </c>
      <c r="E11" s="15">
        <v>0</v>
      </c>
      <c r="F11" s="15">
        <v>0</v>
      </c>
      <c r="G11" s="2">
        <v>0</v>
      </c>
      <c r="H11" s="2">
        <v>1229748</v>
      </c>
      <c r="I11" s="2">
        <v>609162427</v>
      </c>
      <c r="J11" s="2">
        <v>52025950</v>
      </c>
      <c r="K11" s="2">
        <v>169754513</v>
      </c>
      <c r="L11" s="2">
        <v>11543113</v>
      </c>
      <c r="M11" s="2">
        <v>18235634</v>
      </c>
      <c r="N11" s="2">
        <v>68582</v>
      </c>
      <c r="O11" s="2">
        <v>29013309</v>
      </c>
      <c r="P11" s="2">
        <v>403469</v>
      </c>
      <c r="Q11" s="2">
        <v>1418361</v>
      </c>
      <c r="R11" s="2">
        <v>171505</v>
      </c>
      <c r="S11" s="7">
        <v>70.12</v>
      </c>
      <c r="AB11" s="7"/>
      <c r="AC11" s="7"/>
      <c r="AD11" s="7"/>
      <c r="AE11" s="7"/>
      <c r="AF11" s="2">
        <v>148292</v>
      </c>
      <c r="AG11" s="7"/>
      <c r="AH11" s="7"/>
      <c r="AI11" s="7"/>
    </row>
    <row r="12" spans="1:35" x14ac:dyDescent="0.2">
      <c r="A12" s="5">
        <v>2020</v>
      </c>
      <c r="B12" s="2" t="s">
        <v>752</v>
      </c>
      <c r="C12" s="2" t="s">
        <v>735</v>
      </c>
      <c r="D12" s="2" t="s">
        <v>665</v>
      </c>
      <c r="E12" s="15">
        <v>0</v>
      </c>
      <c r="F12" s="15">
        <v>0</v>
      </c>
      <c r="G12" s="2">
        <v>0</v>
      </c>
      <c r="H12" s="2">
        <v>1416099</v>
      </c>
      <c r="I12" s="2">
        <v>614127615</v>
      </c>
      <c r="J12" s="2">
        <v>0</v>
      </c>
      <c r="K12" s="2">
        <v>142631022</v>
      </c>
      <c r="L12" s="2">
        <v>7114848</v>
      </c>
      <c r="M12" s="2">
        <v>6604614</v>
      </c>
      <c r="N12" s="2">
        <v>68582</v>
      </c>
      <c r="O12" s="2">
        <v>1674421</v>
      </c>
      <c r="P12" s="2">
        <v>240064</v>
      </c>
      <c r="Q12" s="2">
        <v>1418361</v>
      </c>
      <c r="R12" s="2">
        <v>171505</v>
      </c>
      <c r="S12" s="7">
        <v>69.23</v>
      </c>
      <c r="AB12" s="7"/>
      <c r="AC12" s="7"/>
      <c r="AD12" s="7"/>
      <c r="AE12" s="7"/>
      <c r="AF12" s="2">
        <v>148292</v>
      </c>
      <c r="AG12" s="7"/>
      <c r="AH12" s="7"/>
      <c r="AI12" s="7"/>
    </row>
    <row r="13" spans="1:35" x14ac:dyDescent="0.2">
      <c r="A13" s="5">
        <v>2020</v>
      </c>
      <c r="B13" s="2" t="s">
        <v>752</v>
      </c>
      <c r="C13" s="2" t="s">
        <v>736</v>
      </c>
      <c r="D13" s="2" t="s">
        <v>665</v>
      </c>
      <c r="E13" s="15">
        <v>0</v>
      </c>
      <c r="F13" s="15">
        <v>0</v>
      </c>
      <c r="G13" s="2">
        <v>0</v>
      </c>
      <c r="H13" s="2">
        <v>1251966</v>
      </c>
      <c r="I13" s="2">
        <v>609962657</v>
      </c>
      <c r="J13" s="2">
        <v>18772421</v>
      </c>
      <c r="K13" s="2">
        <v>192016817</v>
      </c>
      <c r="L13" s="2">
        <v>8957487</v>
      </c>
      <c r="M13" s="2">
        <v>10503429</v>
      </c>
      <c r="N13" s="2">
        <v>68582</v>
      </c>
      <c r="O13" s="2">
        <v>1339932</v>
      </c>
      <c r="P13" s="2">
        <v>716068</v>
      </c>
      <c r="Q13" s="2">
        <v>1418361</v>
      </c>
      <c r="R13" s="2">
        <v>171505</v>
      </c>
      <c r="S13" s="7">
        <v>73.47</v>
      </c>
      <c r="AB13" s="7"/>
      <c r="AC13" s="7"/>
      <c r="AD13" s="7"/>
      <c r="AE13" s="7"/>
      <c r="AF13" s="2">
        <v>1013094</v>
      </c>
      <c r="AG13" s="7"/>
      <c r="AH13" s="7"/>
      <c r="AI13" s="7"/>
    </row>
    <row r="14" spans="1:35" x14ac:dyDescent="0.2">
      <c r="A14" s="5">
        <v>2020</v>
      </c>
      <c r="B14" s="2" t="s">
        <v>752</v>
      </c>
      <c r="C14" s="2" t="s">
        <v>737</v>
      </c>
      <c r="D14" s="2" t="s">
        <v>665</v>
      </c>
      <c r="E14" s="15">
        <v>0</v>
      </c>
      <c r="F14" s="15">
        <v>0</v>
      </c>
      <c r="G14" s="2">
        <v>0</v>
      </c>
      <c r="H14" s="2">
        <v>920360</v>
      </c>
      <c r="I14" s="2">
        <v>522549596</v>
      </c>
      <c r="J14" s="2">
        <v>37134106</v>
      </c>
      <c r="K14" s="2">
        <v>177074852</v>
      </c>
      <c r="L14" s="2">
        <v>8674791</v>
      </c>
      <c r="M14" s="2">
        <v>4014211</v>
      </c>
      <c r="N14" s="2">
        <v>68582</v>
      </c>
      <c r="O14" s="2">
        <v>808873</v>
      </c>
      <c r="P14" s="2">
        <v>619712</v>
      </c>
      <c r="Q14" s="2">
        <v>1418361</v>
      </c>
      <c r="R14" s="2">
        <v>171505</v>
      </c>
      <c r="S14" s="7">
        <v>75.16</v>
      </c>
      <c r="AB14" s="7"/>
      <c r="AC14" s="7"/>
      <c r="AD14" s="7"/>
      <c r="AE14" s="7"/>
      <c r="AF14" s="2">
        <v>148292</v>
      </c>
      <c r="AG14" s="7"/>
      <c r="AH14" s="7"/>
      <c r="AI14" s="7"/>
    </row>
    <row r="15" spans="1:35" x14ac:dyDescent="0.2">
      <c r="A15" s="5">
        <v>2020</v>
      </c>
      <c r="B15" s="2" t="s">
        <v>750</v>
      </c>
      <c r="C15" s="2" t="s">
        <v>48</v>
      </c>
      <c r="D15" s="2" t="s">
        <v>665</v>
      </c>
      <c r="E15" s="15">
        <v>0</v>
      </c>
      <c r="F15" s="15">
        <v>0</v>
      </c>
      <c r="G15" s="2">
        <v>0</v>
      </c>
      <c r="H15" s="2">
        <v>1015412</v>
      </c>
      <c r="I15" s="2">
        <v>544802063</v>
      </c>
      <c r="J15" s="2">
        <v>28947058</v>
      </c>
      <c r="K15" s="2">
        <v>0</v>
      </c>
      <c r="L15" s="2">
        <v>8942770</v>
      </c>
      <c r="M15" s="2">
        <v>6267999</v>
      </c>
      <c r="N15" s="2">
        <v>96855</v>
      </c>
      <c r="O15" s="2">
        <v>808873</v>
      </c>
      <c r="P15" s="2">
        <v>239959</v>
      </c>
      <c r="Q15" s="2">
        <v>1418361</v>
      </c>
      <c r="R15" s="2">
        <v>171505</v>
      </c>
      <c r="S15" s="7">
        <v>75.89</v>
      </c>
      <c r="AB15" s="7"/>
      <c r="AC15" s="7"/>
      <c r="AD15" s="7"/>
      <c r="AE15" s="7"/>
      <c r="AF15" s="2">
        <v>148292</v>
      </c>
      <c r="AG15" s="7"/>
      <c r="AH15" s="7"/>
      <c r="AI15" s="7"/>
    </row>
    <row r="16" spans="1:35" x14ac:dyDescent="0.2">
      <c r="A16" s="5">
        <v>2020</v>
      </c>
      <c r="B16" s="2" t="s">
        <v>751</v>
      </c>
      <c r="C16" s="2" t="s">
        <v>49</v>
      </c>
      <c r="D16" s="2" t="s">
        <v>665</v>
      </c>
      <c r="E16" s="15">
        <v>0</v>
      </c>
      <c r="F16" s="15">
        <v>0</v>
      </c>
      <c r="G16" s="2">
        <v>0</v>
      </c>
      <c r="H16" s="2">
        <v>7695779</v>
      </c>
      <c r="I16" s="2">
        <v>1560956851</v>
      </c>
      <c r="J16" s="2">
        <v>0</v>
      </c>
      <c r="K16" s="2">
        <v>0</v>
      </c>
      <c r="L16" s="2">
        <v>190420571</v>
      </c>
      <c r="M16" s="2">
        <v>7958455</v>
      </c>
      <c r="N16" s="2">
        <v>68582</v>
      </c>
      <c r="O16" s="2">
        <v>808873</v>
      </c>
      <c r="P16" s="2">
        <v>243471</v>
      </c>
      <c r="Q16" s="2">
        <v>1418361</v>
      </c>
      <c r="R16" s="2">
        <v>171505</v>
      </c>
      <c r="S16" s="7">
        <v>80.98</v>
      </c>
      <c r="AB16" s="7"/>
      <c r="AC16" s="7"/>
      <c r="AD16" s="7"/>
      <c r="AE16" s="7"/>
      <c r="AF16" s="2">
        <v>300073</v>
      </c>
      <c r="AG16" s="7"/>
      <c r="AH16" s="7"/>
      <c r="AI16" s="7"/>
    </row>
    <row r="17" spans="1:35" x14ac:dyDescent="0.2">
      <c r="A17" s="5">
        <v>2020</v>
      </c>
      <c r="B17" s="2" t="s">
        <v>750</v>
      </c>
      <c r="C17" s="2" t="s">
        <v>50</v>
      </c>
      <c r="D17" s="2" t="s">
        <v>665</v>
      </c>
      <c r="E17" s="15">
        <v>0</v>
      </c>
      <c r="F17" s="15">
        <v>0</v>
      </c>
      <c r="G17" s="2">
        <v>0</v>
      </c>
      <c r="H17" s="2">
        <v>1000080</v>
      </c>
      <c r="I17" s="2">
        <v>569499118</v>
      </c>
      <c r="J17" s="2">
        <v>0</v>
      </c>
      <c r="K17" s="2">
        <v>0</v>
      </c>
      <c r="L17" s="2">
        <v>16320267</v>
      </c>
      <c r="M17" s="2">
        <v>3403640</v>
      </c>
      <c r="N17" s="2">
        <v>68582</v>
      </c>
      <c r="O17" s="2">
        <v>808873</v>
      </c>
      <c r="P17" s="2">
        <v>239959</v>
      </c>
      <c r="Q17" s="2">
        <v>1418361</v>
      </c>
      <c r="R17" s="2">
        <v>171505</v>
      </c>
      <c r="S17" s="7">
        <v>78.75</v>
      </c>
      <c r="AB17" s="7"/>
      <c r="AC17" s="7"/>
      <c r="AD17" s="7"/>
      <c r="AE17" s="7"/>
      <c r="AF17" s="2">
        <v>3703606</v>
      </c>
      <c r="AG17" s="7"/>
      <c r="AH17" s="7"/>
      <c r="AI17" s="7"/>
    </row>
    <row r="18" spans="1:35" x14ac:dyDescent="0.2">
      <c r="A18" s="5">
        <v>2020</v>
      </c>
      <c r="B18" s="2" t="s">
        <v>752</v>
      </c>
      <c r="C18" s="2" t="s">
        <v>51</v>
      </c>
      <c r="D18" s="2" t="s">
        <v>665</v>
      </c>
      <c r="E18" s="15">
        <v>0</v>
      </c>
      <c r="F18" s="15">
        <v>0</v>
      </c>
      <c r="G18" s="2">
        <v>0</v>
      </c>
      <c r="H18" s="2">
        <v>504135</v>
      </c>
      <c r="I18" s="2">
        <v>393325325</v>
      </c>
      <c r="J18" s="2">
        <v>42995348</v>
      </c>
      <c r="K18" s="2">
        <v>0</v>
      </c>
      <c r="L18" s="2">
        <v>7869634</v>
      </c>
      <c r="M18" s="2">
        <v>3353176</v>
      </c>
      <c r="N18" s="2">
        <v>68582</v>
      </c>
      <c r="O18" s="2">
        <v>808873</v>
      </c>
      <c r="P18" s="2">
        <v>239959</v>
      </c>
      <c r="Q18" s="2">
        <v>1418361</v>
      </c>
      <c r="R18" s="2">
        <v>171505</v>
      </c>
      <c r="S18" s="7">
        <v>73.63</v>
      </c>
      <c r="AB18" s="7"/>
      <c r="AC18" s="7"/>
      <c r="AD18" s="7"/>
      <c r="AE18" s="7"/>
      <c r="AF18" s="2">
        <v>148292</v>
      </c>
      <c r="AG18" s="7"/>
      <c r="AH18" s="7"/>
      <c r="AI18" s="7"/>
    </row>
    <row r="19" spans="1:35" x14ac:dyDescent="0.2">
      <c r="A19" s="5">
        <v>2020</v>
      </c>
      <c r="B19" s="2" t="s">
        <v>750</v>
      </c>
      <c r="C19" s="2" t="s">
        <v>52</v>
      </c>
      <c r="D19" s="2" t="s">
        <v>665</v>
      </c>
      <c r="E19" s="15">
        <v>0</v>
      </c>
      <c r="F19" s="15">
        <v>0</v>
      </c>
      <c r="G19" s="2">
        <v>0</v>
      </c>
      <c r="H19" s="2">
        <v>773525</v>
      </c>
      <c r="I19" s="2">
        <v>412466823</v>
      </c>
      <c r="J19" s="2">
        <v>0</v>
      </c>
      <c r="K19" s="2">
        <v>0</v>
      </c>
      <c r="L19" s="2">
        <v>6602328</v>
      </c>
      <c r="M19" s="2">
        <v>3447561</v>
      </c>
      <c r="N19" s="2">
        <v>68582</v>
      </c>
      <c r="O19" s="2">
        <v>808873</v>
      </c>
      <c r="P19" s="2">
        <v>239959</v>
      </c>
      <c r="Q19" s="2">
        <v>1418361</v>
      </c>
      <c r="R19" s="2">
        <v>171505</v>
      </c>
      <c r="S19" s="7">
        <v>68.650000000000006</v>
      </c>
      <c r="AB19" s="7"/>
      <c r="AC19" s="7"/>
      <c r="AD19" s="7"/>
      <c r="AE19" s="7"/>
      <c r="AF19" s="2">
        <v>148292</v>
      </c>
      <c r="AG19" s="7"/>
      <c r="AH19" s="7"/>
      <c r="AI19" s="7"/>
    </row>
    <row r="20" spans="1:35" x14ac:dyDescent="0.2">
      <c r="A20" s="5">
        <v>2020</v>
      </c>
      <c r="B20" s="2" t="s">
        <v>751</v>
      </c>
      <c r="C20" s="2" t="s">
        <v>53</v>
      </c>
      <c r="D20" s="2" t="s">
        <v>665</v>
      </c>
      <c r="E20" s="15">
        <v>0</v>
      </c>
      <c r="F20" s="15">
        <v>0</v>
      </c>
      <c r="G20" s="2">
        <v>0</v>
      </c>
      <c r="H20" s="2">
        <v>752294</v>
      </c>
      <c r="I20" s="2">
        <v>395688258</v>
      </c>
      <c r="J20" s="2">
        <v>6845138</v>
      </c>
      <c r="K20" s="2">
        <v>0</v>
      </c>
      <c r="L20" s="2">
        <v>8128163</v>
      </c>
      <c r="M20" s="2">
        <v>3349480</v>
      </c>
      <c r="N20" s="2">
        <v>68582</v>
      </c>
      <c r="O20" s="2">
        <v>808873</v>
      </c>
      <c r="P20" s="2">
        <v>239959</v>
      </c>
      <c r="Q20" s="2">
        <v>1418361</v>
      </c>
      <c r="R20" s="2">
        <v>171505</v>
      </c>
      <c r="S20" s="7">
        <v>75.17</v>
      </c>
      <c r="AB20" s="7"/>
      <c r="AC20" s="7"/>
      <c r="AD20" s="7"/>
      <c r="AE20" s="7"/>
      <c r="AF20" s="2">
        <v>148292</v>
      </c>
      <c r="AG20" s="7"/>
      <c r="AH20" s="7"/>
      <c r="AI20" s="7"/>
    </row>
    <row r="21" spans="1:35" x14ac:dyDescent="0.2">
      <c r="A21" s="5">
        <v>2020</v>
      </c>
      <c r="B21" s="2" t="s">
        <v>752</v>
      </c>
      <c r="C21" s="2" t="s">
        <v>54</v>
      </c>
      <c r="D21" s="2" t="s">
        <v>665</v>
      </c>
      <c r="E21" s="15">
        <v>0</v>
      </c>
      <c r="F21" s="15">
        <v>0</v>
      </c>
      <c r="G21" s="2">
        <v>0</v>
      </c>
      <c r="H21" s="2">
        <v>929423</v>
      </c>
      <c r="I21" s="2">
        <v>478792324</v>
      </c>
      <c r="J21" s="2">
        <v>0</v>
      </c>
      <c r="K21" s="2">
        <v>40865674</v>
      </c>
      <c r="L21" s="2">
        <v>10145527</v>
      </c>
      <c r="M21" s="2">
        <v>3789195</v>
      </c>
      <c r="N21" s="2">
        <v>68582</v>
      </c>
      <c r="O21" s="2">
        <v>1208511</v>
      </c>
      <c r="P21" s="2">
        <v>239959</v>
      </c>
      <c r="Q21" s="2">
        <v>1418361</v>
      </c>
      <c r="R21" s="2">
        <v>171505</v>
      </c>
      <c r="S21" s="7">
        <v>75.22</v>
      </c>
      <c r="AB21" s="7"/>
      <c r="AC21" s="7"/>
      <c r="AD21" s="7"/>
      <c r="AE21" s="7"/>
      <c r="AF21" s="2">
        <v>148292</v>
      </c>
      <c r="AG21" s="7"/>
      <c r="AH21" s="7"/>
      <c r="AI21" s="7"/>
    </row>
    <row r="22" spans="1:35" x14ac:dyDescent="0.2">
      <c r="A22" s="5">
        <v>2020</v>
      </c>
      <c r="B22" s="2" t="s">
        <v>750</v>
      </c>
      <c r="C22" s="2" t="s">
        <v>738</v>
      </c>
      <c r="D22" s="2" t="s">
        <v>665</v>
      </c>
      <c r="E22" s="15">
        <v>0</v>
      </c>
      <c r="F22" s="15">
        <v>0</v>
      </c>
      <c r="G22" s="2">
        <v>0</v>
      </c>
      <c r="H22" s="2">
        <v>396520</v>
      </c>
      <c r="I22" s="2">
        <v>324896653</v>
      </c>
      <c r="J22" s="2">
        <v>0</v>
      </c>
      <c r="K22" s="2">
        <v>49862156</v>
      </c>
      <c r="L22" s="2">
        <v>5100509</v>
      </c>
      <c r="M22" s="2">
        <v>4004226</v>
      </c>
      <c r="N22" s="2">
        <v>68582</v>
      </c>
      <c r="O22" s="2">
        <v>811338</v>
      </c>
      <c r="P22" s="2">
        <v>293003</v>
      </c>
      <c r="Q22" s="2">
        <v>1418361</v>
      </c>
      <c r="R22" s="2">
        <v>171505</v>
      </c>
      <c r="S22" s="7">
        <v>67.59</v>
      </c>
      <c r="AB22" s="7"/>
      <c r="AC22" s="7"/>
      <c r="AD22" s="7"/>
      <c r="AE22" s="7"/>
      <c r="AF22" s="2">
        <v>154584</v>
      </c>
      <c r="AG22" s="7"/>
      <c r="AH22" s="7"/>
      <c r="AI22" s="7"/>
    </row>
    <row r="23" spans="1:35" x14ac:dyDescent="0.2">
      <c r="A23" s="5">
        <v>2020</v>
      </c>
      <c r="B23" s="2" t="s">
        <v>752</v>
      </c>
      <c r="C23" s="2" t="s">
        <v>739</v>
      </c>
      <c r="D23" s="2" t="s">
        <v>665</v>
      </c>
      <c r="E23" s="15">
        <v>0</v>
      </c>
      <c r="F23" s="15">
        <v>0</v>
      </c>
      <c r="G23" s="2">
        <v>0</v>
      </c>
      <c r="H23" s="2">
        <v>2062607</v>
      </c>
      <c r="I23" s="2">
        <v>628496268</v>
      </c>
      <c r="J23" s="2">
        <v>0</v>
      </c>
      <c r="K23" s="2">
        <v>351138751</v>
      </c>
      <c r="L23" s="2">
        <v>5425007</v>
      </c>
      <c r="M23" s="2">
        <v>5313415</v>
      </c>
      <c r="N23" s="2">
        <v>68582</v>
      </c>
      <c r="O23" s="2">
        <v>808873</v>
      </c>
      <c r="P23" s="2">
        <v>385255</v>
      </c>
      <c r="Q23" s="2">
        <v>1418361</v>
      </c>
      <c r="R23" s="2">
        <v>171505</v>
      </c>
      <c r="S23" s="7">
        <v>61.89</v>
      </c>
      <c r="AB23" s="7"/>
      <c r="AC23" s="7"/>
      <c r="AD23" s="7"/>
      <c r="AE23" s="7"/>
      <c r="AF23" s="2">
        <v>148292</v>
      </c>
      <c r="AG23" s="7"/>
      <c r="AH23" s="7"/>
      <c r="AI23" s="7"/>
    </row>
    <row r="24" spans="1:35" x14ac:dyDescent="0.2">
      <c r="A24" s="5">
        <v>2020</v>
      </c>
      <c r="B24" s="2" t="s">
        <v>752</v>
      </c>
      <c r="C24" s="2" t="s">
        <v>740</v>
      </c>
      <c r="D24" s="2" t="s">
        <v>665</v>
      </c>
      <c r="E24" s="15">
        <v>0</v>
      </c>
      <c r="F24" s="15">
        <v>0</v>
      </c>
      <c r="G24" s="2">
        <v>0</v>
      </c>
      <c r="H24" s="2">
        <v>868355</v>
      </c>
      <c r="I24" s="2">
        <v>491293205</v>
      </c>
      <c r="J24" s="2">
        <v>19689111</v>
      </c>
      <c r="K24" s="2">
        <v>124374983</v>
      </c>
      <c r="L24" s="2">
        <v>5910329</v>
      </c>
      <c r="M24" s="2">
        <v>4632485</v>
      </c>
      <c r="N24" s="2">
        <v>68582</v>
      </c>
      <c r="O24" s="2">
        <v>808873</v>
      </c>
      <c r="P24" s="2">
        <v>839898</v>
      </c>
      <c r="Q24" s="2">
        <v>1418361</v>
      </c>
      <c r="R24" s="2">
        <v>171505</v>
      </c>
      <c r="S24" s="7">
        <v>68.87</v>
      </c>
      <c r="AB24" s="7"/>
      <c r="AC24" s="7"/>
      <c r="AD24" s="7"/>
      <c r="AE24" s="7"/>
      <c r="AF24" s="2">
        <v>358190</v>
      </c>
      <c r="AG24" s="7"/>
      <c r="AH24" s="7"/>
      <c r="AI24" s="7"/>
    </row>
    <row r="25" spans="1:35" x14ac:dyDescent="0.2">
      <c r="A25" s="5">
        <v>2020</v>
      </c>
      <c r="B25" s="2" t="s">
        <v>751</v>
      </c>
      <c r="C25" s="2" t="s">
        <v>741</v>
      </c>
      <c r="D25" s="2" t="s">
        <v>665</v>
      </c>
      <c r="E25" s="15">
        <v>0</v>
      </c>
      <c r="F25" s="15">
        <v>0</v>
      </c>
      <c r="G25" s="2">
        <v>0</v>
      </c>
      <c r="H25" s="2">
        <v>2340417</v>
      </c>
      <c r="I25" s="2">
        <v>734027202</v>
      </c>
      <c r="J25" s="2">
        <v>29079769</v>
      </c>
      <c r="K25" s="2">
        <v>185273335</v>
      </c>
      <c r="L25" s="2">
        <v>10218575</v>
      </c>
      <c r="M25" s="2">
        <v>23550957</v>
      </c>
      <c r="N25" s="2">
        <v>68582</v>
      </c>
      <c r="O25" s="2">
        <v>808873</v>
      </c>
      <c r="P25" s="2">
        <v>239959</v>
      </c>
      <c r="Q25" s="2">
        <v>1418361</v>
      </c>
      <c r="R25" s="2">
        <v>171505</v>
      </c>
      <c r="S25" s="7">
        <v>70.239999999999995</v>
      </c>
      <c r="AB25" s="7"/>
      <c r="AC25" s="7"/>
      <c r="AD25" s="7"/>
      <c r="AE25" s="7"/>
      <c r="AF25" s="2">
        <v>148292</v>
      </c>
      <c r="AG25" s="7"/>
      <c r="AH25" s="7"/>
      <c r="AI25" s="7"/>
    </row>
    <row r="26" spans="1:35" x14ac:dyDescent="0.2">
      <c r="A26" s="5">
        <v>2020</v>
      </c>
      <c r="B26" s="2" t="s">
        <v>752</v>
      </c>
      <c r="C26" s="2" t="s">
        <v>742</v>
      </c>
      <c r="D26" s="2" t="s">
        <v>665</v>
      </c>
      <c r="E26" s="15">
        <v>0</v>
      </c>
      <c r="F26" s="15">
        <v>0</v>
      </c>
      <c r="G26" s="2">
        <v>0</v>
      </c>
      <c r="H26" s="2">
        <v>670903</v>
      </c>
      <c r="I26" s="2">
        <v>422251066</v>
      </c>
      <c r="J26" s="2">
        <v>31299175</v>
      </c>
      <c r="K26" s="2">
        <v>107929748</v>
      </c>
      <c r="L26" s="2">
        <v>5753651</v>
      </c>
      <c r="M26" s="2">
        <v>4078016</v>
      </c>
      <c r="N26" s="2">
        <v>68582</v>
      </c>
      <c r="O26" s="2">
        <v>808873</v>
      </c>
      <c r="P26" s="2">
        <v>713759</v>
      </c>
      <c r="Q26" s="2">
        <v>1418361</v>
      </c>
      <c r="R26" s="2">
        <v>171505</v>
      </c>
      <c r="S26" s="7">
        <v>70.63</v>
      </c>
      <c r="AB26" s="7"/>
      <c r="AC26" s="7"/>
      <c r="AD26" s="7"/>
      <c r="AE26" s="7"/>
      <c r="AF26" s="2">
        <v>148292</v>
      </c>
      <c r="AG26" s="7"/>
      <c r="AH26" s="7"/>
      <c r="AI26" s="7"/>
    </row>
    <row r="27" spans="1:35" x14ac:dyDescent="0.2">
      <c r="A27" s="5">
        <v>2020</v>
      </c>
      <c r="B27" s="2" t="s">
        <v>750</v>
      </c>
      <c r="C27" s="2" t="s">
        <v>743</v>
      </c>
      <c r="D27" s="2" t="s">
        <v>665</v>
      </c>
      <c r="E27" s="15">
        <v>0</v>
      </c>
      <c r="F27" s="15">
        <v>0</v>
      </c>
      <c r="G27" s="2">
        <v>0</v>
      </c>
      <c r="H27" s="2">
        <v>1251647</v>
      </c>
      <c r="I27" s="2">
        <v>568210636</v>
      </c>
      <c r="J27" s="2">
        <v>33977871</v>
      </c>
      <c r="K27" s="2">
        <v>120110241</v>
      </c>
      <c r="L27" s="2">
        <v>11811370</v>
      </c>
      <c r="M27" s="2">
        <v>9566040</v>
      </c>
      <c r="N27" s="2">
        <v>68582</v>
      </c>
      <c r="O27" s="2">
        <v>808873</v>
      </c>
      <c r="P27" s="2">
        <v>239959</v>
      </c>
      <c r="Q27" s="2">
        <v>1418361</v>
      </c>
      <c r="R27" s="2">
        <v>171505</v>
      </c>
      <c r="S27" s="7">
        <v>68.36</v>
      </c>
      <c r="AB27" s="7"/>
      <c r="AC27" s="7"/>
      <c r="AD27" s="7"/>
      <c r="AE27" s="7"/>
      <c r="AF27" s="2">
        <v>148292</v>
      </c>
      <c r="AG27" s="7"/>
      <c r="AH27" s="7"/>
      <c r="AI27" s="7"/>
    </row>
    <row r="28" spans="1:35" x14ac:dyDescent="0.2">
      <c r="A28" s="5">
        <v>2020</v>
      </c>
      <c r="B28" s="2" t="s">
        <v>752</v>
      </c>
      <c r="C28" s="2" t="s">
        <v>744</v>
      </c>
      <c r="D28" s="2" t="s">
        <v>665</v>
      </c>
      <c r="E28" s="15">
        <v>0</v>
      </c>
      <c r="F28" s="15">
        <v>0</v>
      </c>
      <c r="G28" s="2">
        <v>0</v>
      </c>
      <c r="H28" s="2">
        <v>728086</v>
      </c>
      <c r="I28" s="2">
        <v>498935494</v>
      </c>
      <c r="J28" s="2">
        <v>0</v>
      </c>
      <c r="K28" s="2">
        <v>230275200</v>
      </c>
      <c r="L28" s="2">
        <v>6095072</v>
      </c>
      <c r="M28" s="2">
        <v>13533025</v>
      </c>
      <c r="N28" s="2">
        <v>326535</v>
      </c>
      <c r="O28" s="2">
        <v>808873</v>
      </c>
      <c r="P28" s="2">
        <v>967401</v>
      </c>
      <c r="Q28" s="2">
        <v>1418361</v>
      </c>
      <c r="R28" s="2">
        <v>171505</v>
      </c>
      <c r="S28" s="7">
        <v>68.25</v>
      </c>
      <c r="AB28" s="7"/>
      <c r="AC28" s="7"/>
      <c r="AD28" s="7"/>
      <c r="AE28" s="7"/>
      <c r="AF28" s="2">
        <v>201501</v>
      </c>
      <c r="AG28" s="7"/>
      <c r="AH28" s="7"/>
      <c r="AI28" s="7"/>
    </row>
    <row r="29" spans="1:35" x14ac:dyDescent="0.2">
      <c r="A29" s="5">
        <v>2020</v>
      </c>
      <c r="B29" s="2" t="s">
        <v>752</v>
      </c>
      <c r="C29" s="2" t="s">
        <v>745</v>
      </c>
      <c r="D29" s="2" t="s">
        <v>665</v>
      </c>
      <c r="E29" s="15">
        <v>0</v>
      </c>
      <c r="F29" s="15">
        <v>0</v>
      </c>
      <c r="G29" s="2">
        <v>0</v>
      </c>
      <c r="H29" s="2">
        <v>1012100</v>
      </c>
      <c r="I29" s="2">
        <v>523820730</v>
      </c>
      <c r="J29" s="2">
        <v>6845138</v>
      </c>
      <c r="K29" s="2">
        <v>289345427</v>
      </c>
      <c r="L29" s="2">
        <v>5843532</v>
      </c>
      <c r="M29" s="2">
        <v>13301542</v>
      </c>
      <c r="N29" s="2">
        <v>68582</v>
      </c>
      <c r="O29" s="2">
        <v>808873</v>
      </c>
      <c r="P29" s="2">
        <v>570994</v>
      </c>
      <c r="Q29" s="2">
        <v>1418361</v>
      </c>
      <c r="R29" s="2">
        <v>171505</v>
      </c>
      <c r="S29" s="7">
        <v>69.849999999999994</v>
      </c>
      <c r="AB29" s="7"/>
      <c r="AC29" s="7"/>
      <c r="AD29" s="7"/>
      <c r="AE29" s="7"/>
      <c r="AF29" s="2">
        <v>148292</v>
      </c>
      <c r="AG29" s="7"/>
      <c r="AH29" s="7"/>
      <c r="AI29" s="7"/>
    </row>
    <row r="30" spans="1:35" x14ac:dyDescent="0.2">
      <c r="A30" s="5">
        <v>2020</v>
      </c>
      <c r="B30" s="2" t="s">
        <v>752</v>
      </c>
      <c r="C30" s="2" t="s">
        <v>746</v>
      </c>
      <c r="D30" s="2" t="s">
        <v>665</v>
      </c>
      <c r="E30" s="15">
        <v>0</v>
      </c>
      <c r="F30" s="15">
        <v>0</v>
      </c>
      <c r="G30" s="2">
        <v>0</v>
      </c>
      <c r="H30" s="2">
        <v>1151517</v>
      </c>
      <c r="I30" s="2">
        <v>481566736</v>
      </c>
      <c r="J30" s="2">
        <v>10079243</v>
      </c>
      <c r="K30" s="2">
        <v>64514260</v>
      </c>
      <c r="L30" s="2">
        <v>7943649</v>
      </c>
      <c r="M30" s="2">
        <v>38101769</v>
      </c>
      <c r="N30" s="2">
        <v>68582</v>
      </c>
      <c r="O30" s="2">
        <v>808873</v>
      </c>
      <c r="P30" s="2">
        <v>1924384</v>
      </c>
      <c r="Q30" s="2">
        <v>1418361</v>
      </c>
      <c r="R30" s="2">
        <v>171505</v>
      </c>
      <c r="S30" s="7">
        <v>71.400000000000006</v>
      </c>
      <c r="AB30" s="7"/>
      <c r="AC30" s="7"/>
      <c r="AD30" s="7"/>
      <c r="AE30" s="7"/>
      <c r="AF30" s="2">
        <v>148292</v>
      </c>
      <c r="AG30" s="7"/>
      <c r="AH30" s="7"/>
      <c r="AI30" s="7"/>
    </row>
    <row r="31" spans="1:35" x14ac:dyDescent="0.2">
      <c r="A31" s="5">
        <v>2020</v>
      </c>
      <c r="B31" s="2" t="s">
        <v>752</v>
      </c>
      <c r="C31" s="2" t="s">
        <v>747</v>
      </c>
      <c r="D31" s="2" t="s">
        <v>665</v>
      </c>
      <c r="E31" s="15">
        <v>0</v>
      </c>
      <c r="F31" s="15">
        <v>0</v>
      </c>
      <c r="G31" s="2">
        <v>0</v>
      </c>
      <c r="H31" s="2">
        <v>1370250</v>
      </c>
      <c r="I31" s="2">
        <v>562859404</v>
      </c>
      <c r="J31" s="2">
        <v>0</v>
      </c>
      <c r="K31" s="2">
        <v>82689984</v>
      </c>
      <c r="L31" s="2">
        <v>6615845</v>
      </c>
      <c r="M31" s="2">
        <v>20089304</v>
      </c>
      <c r="N31" s="2">
        <v>68582</v>
      </c>
      <c r="O31" s="2">
        <v>811916</v>
      </c>
      <c r="P31" s="2">
        <v>349899</v>
      </c>
      <c r="Q31" s="2">
        <v>1418361</v>
      </c>
      <c r="R31" s="2">
        <v>171505</v>
      </c>
      <c r="S31" s="7">
        <v>71.61</v>
      </c>
      <c r="AB31" s="7"/>
      <c r="AC31" s="7"/>
      <c r="AD31" s="7"/>
      <c r="AE31" s="7"/>
      <c r="AF31" s="2">
        <v>148292</v>
      </c>
      <c r="AG31" s="7"/>
      <c r="AH31" s="7"/>
      <c r="AI31" s="7"/>
    </row>
    <row r="32" spans="1:35" x14ac:dyDescent="0.2">
      <c r="A32" s="5">
        <v>2020</v>
      </c>
      <c r="B32" s="2" t="s">
        <v>752</v>
      </c>
      <c r="C32" s="2" t="s">
        <v>748</v>
      </c>
      <c r="D32" s="2" t="s">
        <v>665</v>
      </c>
      <c r="E32" s="15">
        <v>0</v>
      </c>
      <c r="F32" s="15">
        <v>0</v>
      </c>
      <c r="G32" s="2">
        <v>0</v>
      </c>
      <c r="H32" s="2">
        <v>1330874</v>
      </c>
      <c r="I32" s="2">
        <v>393721097</v>
      </c>
      <c r="J32" s="2">
        <v>0</v>
      </c>
      <c r="K32" s="2">
        <v>136386189</v>
      </c>
      <c r="L32" s="2">
        <v>5217931</v>
      </c>
      <c r="M32" s="2">
        <v>3627694</v>
      </c>
      <c r="N32" s="2">
        <v>68582</v>
      </c>
      <c r="O32" s="2">
        <v>808873</v>
      </c>
      <c r="P32" s="2">
        <v>239959</v>
      </c>
      <c r="Q32" s="2">
        <v>1418361</v>
      </c>
      <c r="R32" s="2">
        <v>171505</v>
      </c>
      <c r="S32" s="7">
        <v>62.36</v>
      </c>
      <c r="AB32" s="7"/>
      <c r="AC32" s="7"/>
      <c r="AD32" s="7"/>
      <c r="AE32" s="7"/>
      <c r="AF32" s="2">
        <v>148292</v>
      </c>
      <c r="AG32" s="7"/>
      <c r="AH32" s="7"/>
      <c r="AI32" s="7"/>
    </row>
    <row r="33" spans="1:35" x14ac:dyDescent="0.2">
      <c r="A33" s="5">
        <v>2020</v>
      </c>
      <c r="B33" s="2" t="s">
        <v>752</v>
      </c>
      <c r="C33" s="2" t="s">
        <v>749</v>
      </c>
      <c r="D33" s="2" t="s">
        <v>665</v>
      </c>
      <c r="E33" s="15">
        <v>0</v>
      </c>
      <c r="F33" s="15">
        <v>0</v>
      </c>
      <c r="G33" s="2">
        <v>0</v>
      </c>
      <c r="H33" s="2">
        <v>815671</v>
      </c>
      <c r="I33" s="2">
        <v>333762307</v>
      </c>
      <c r="J33" s="2">
        <v>0</v>
      </c>
      <c r="K33" s="2">
        <v>117397253</v>
      </c>
      <c r="L33" s="2">
        <v>5009418</v>
      </c>
      <c r="M33" s="2">
        <v>3349788</v>
      </c>
      <c r="N33" s="2">
        <v>68582</v>
      </c>
      <c r="O33" s="2">
        <v>808873</v>
      </c>
      <c r="P33" s="2">
        <v>239959</v>
      </c>
      <c r="Q33" s="2">
        <v>1418361</v>
      </c>
      <c r="R33" s="2">
        <v>171505</v>
      </c>
      <c r="S33" s="7">
        <v>61.51</v>
      </c>
      <c r="AB33" s="7"/>
      <c r="AC33" s="7"/>
      <c r="AD33" s="7"/>
      <c r="AE33" s="7"/>
      <c r="AF33" s="2">
        <v>148292</v>
      </c>
      <c r="AG33" s="7"/>
      <c r="AH33" s="7"/>
      <c r="AI33" s="7"/>
    </row>
    <row r="34" spans="1:35" x14ac:dyDescent="0.2">
      <c r="A34" s="5">
        <v>2020</v>
      </c>
      <c r="B34" s="2" t="s">
        <v>752</v>
      </c>
      <c r="C34" s="2" t="s">
        <v>67</v>
      </c>
      <c r="D34" s="2" t="s">
        <v>665</v>
      </c>
      <c r="E34" s="15">
        <v>0</v>
      </c>
      <c r="F34" s="15">
        <v>0</v>
      </c>
      <c r="G34" s="2">
        <v>0</v>
      </c>
      <c r="H34" s="2">
        <v>647251</v>
      </c>
      <c r="I34" s="2">
        <v>408549541</v>
      </c>
      <c r="J34" s="2">
        <v>0</v>
      </c>
      <c r="K34" s="2">
        <v>89308308</v>
      </c>
      <c r="L34" s="2">
        <v>7100450</v>
      </c>
      <c r="M34" s="2">
        <v>3343498</v>
      </c>
      <c r="N34" s="2">
        <v>68582</v>
      </c>
      <c r="O34" s="2">
        <v>808873</v>
      </c>
      <c r="P34" s="2">
        <v>239959</v>
      </c>
      <c r="Q34" s="2">
        <v>1418361</v>
      </c>
      <c r="R34" s="2">
        <v>171505</v>
      </c>
      <c r="S34" s="20">
        <v>69.31</v>
      </c>
      <c r="AB34" s="7"/>
      <c r="AC34" s="7"/>
      <c r="AD34" s="7"/>
      <c r="AE34" s="7"/>
      <c r="AF34" s="2">
        <v>148292</v>
      </c>
      <c r="AG34" s="7"/>
      <c r="AH34" s="7"/>
      <c r="AI34" s="7"/>
    </row>
    <row r="35" spans="1:35" x14ac:dyDescent="0.2">
      <c r="A35" s="5">
        <v>2020</v>
      </c>
      <c r="B35" s="2" t="s">
        <v>750</v>
      </c>
      <c r="C35" s="2" t="s">
        <v>725</v>
      </c>
      <c r="D35" s="2" t="s">
        <v>673</v>
      </c>
      <c r="E35" s="15">
        <v>17446469</v>
      </c>
      <c r="F35" s="15">
        <v>0</v>
      </c>
      <c r="G35" s="2">
        <v>0</v>
      </c>
      <c r="H35" s="2">
        <v>119750624</v>
      </c>
      <c r="K35" s="19"/>
      <c r="S35" s="2"/>
      <c r="T35" s="2">
        <v>0</v>
      </c>
      <c r="U35" s="17">
        <v>12.6</v>
      </c>
      <c r="V35" s="17">
        <v>8.7899999999999991</v>
      </c>
      <c r="W35" s="7">
        <v>0</v>
      </c>
      <c r="X35" s="7">
        <v>0</v>
      </c>
      <c r="Y35" s="7">
        <v>0</v>
      </c>
      <c r="AB35" s="17">
        <v>24.99</v>
      </c>
      <c r="AC35" s="17">
        <v>105.48</v>
      </c>
      <c r="AD35" s="17">
        <v>105.18</v>
      </c>
      <c r="AE35" s="17">
        <v>87.35</v>
      </c>
      <c r="AF35" s="7"/>
      <c r="AG35" s="7">
        <v>94.16</v>
      </c>
      <c r="AH35" s="7">
        <v>76.34</v>
      </c>
      <c r="AI35" s="7">
        <v>62.09</v>
      </c>
    </row>
    <row r="36" spans="1:35" x14ac:dyDescent="0.2">
      <c r="A36" s="5">
        <v>2020</v>
      </c>
      <c r="B36" s="2" t="s">
        <v>750</v>
      </c>
      <c r="C36" s="2" t="s">
        <v>726</v>
      </c>
      <c r="D36" s="2" t="s">
        <v>673</v>
      </c>
      <c r="E36" s="15">
        <v>14762086</v>
      </c>
      <c r="F36" s="15">
        <v>0</v>
      </c>
      <c r="G36" s="2">
        <v>0</v>
      </c>
      <c r="H36" s="2">
        <v>67605303</v>
      </c>
      <c r="S36" s="2"/>
      <c r="T36" s="2">
        <v>0</v>
      </c>
      <c r="U36" s="17">
        <v>13.1</v>
      </c>
      <c r="V36" s="17">
        <v>9.58</v>
      </c>
      <c r="W36" s="7">
        <v>0</v>
      </c>
      <c r="X36" s="7">
        <v>0</v>
      </c>
      <c r="Y36" s="7">
        <v>0</v>
      </c>
      <c r="AB36" s="17">
        <v>15.28</v>
      </c>
      <c r="AC36" s="17">
        <v>104.34</v>
      </c>
      <c r="AD36" s="17">
        <v>102.92</v>
      </c>
      <c r="AE36" s="17">
        <v>119.14</v>
      </c>
      <c r="AF36" s="7"/>
      <c r="AG36" s="7">
        <v>91.9</v>
      </c>
      <c r="AH36" s="7">
        <v>75.150000000000006</v>
      </c>
      <c r="AI36" s="7">
        <v>87.56</v>
      </c>
    </row>
    <row r="37" spans="1:35" x14ac:dyDescent="0.2">
      <c r="A37" s="5">
        <v>2020</v>
      </c>
      <c r="B37" s="2" t="s">
        <v>751</v>
      </c>
      <c r="C37" s="2" t="s">
        <v>727</v>
      </c>
      <c r="D37" s="2" t="s">
        <v>673</v>
      </c>
      <c r="E37" s="15">
        <v>13043068</v>
      </c>
      <c r="F37" s="15">
        <v>0</v>
      </c>
      <c r="G37" s="2">
        <v>0</v>
      </c>
      <c r="H37" s="2">
        <v>271242659</v>
      </c>
      <c r="S37" s="2"/>
      <c r="T37" s="2">
        <v>0</v>
      </c>
      <c r="U37" s="17">
        <v>13.35</v>
      </c>
      <c r="V37" s="17">
        <v>10.09</v>
      </c>
      <c r="W37" s="7">
        <v>0</v>
      </c>
      <c r="X37" s="7">
        <v>0</v>
      </c>
      <c r="Y37" s="7">
        <v>0</v>
      </c>
      <c r="AB37" s="17">
        <v>31.81</v>
      </c>
      <c r="AC37" s="17">
        <v>107.73</v>
      </c>
      <c r="AD37" s="17">
        <v>110.29</v>
      </c>
      <c r="AE37" s="17">
        <v>103.52</v>
      </c>
      <c r="AF37" s="7"/>
      <c r="AG37" s="7">
        <v>95.23</v>
      </c>
      <c r="AH37" s="7">
        <v>77.23</v>
      </c>
      <c r="AI37" s="7">
        <v>70.930000000000007</v>
      </c>
    </row>
    <row r="38" spans="1:35" x14ac:dyDescent="0.2">
      <c r="A38" s="5">
        <v>2020</v>
      </c>
      <c r="B38" s="2" t="s">
        <v>750</v>
      </c>
      <c r="C38" s="2" t="s">
        <v>728</v>
      </c>
      <c r="D38" s="2" t="s">
        <v>673</v>
      </c>
      <c r="E38" s="15">
        <v>13724115</v>
      </c>
      <c r="F38" s="15">
        <v>0</v>
      </c>
      <c r="G38" s="2">
        <v>0</v>
      </c>
      <c r="H38" s="2">
        <v>84526880</v>
      </c>
      <c r="S38" s="2"/>
      <c r="T38" s="2">
        <v>0</v>
      </c>
      <c r="U38" s="17">
        <v>12.76</v>
      </c>
      <c r="V38" s="17">
        <v>9.7899999999999991</v>
      </c>
      <c r="W38" s="7">
        <v>0</v>
      </c>
      <c r="X38" s="7">
        <v>0</v>
      </c>
      <c r="Y38" s="7">
        <v>0</v>
      </c>
      <c r="AB38" s="17">
        <v>21.11</v>
      </c>
      <c r="AC38" s="17">
        <v>102.52</v>
      </c>
      <c r="AD38" s="17">
        <v>106.74</v>
      </c>
      <c r="AE38" s="17">
        <v>113.81</v>
      </c>
      <c r="AF38" s="7"/>
      <c r="AG38" s="7">
        <v>93.95</v>
      </c>
      <c r="AH38" s="7">
        <v>80.92</v>
      </c>
      <c r="AI38" s="7">
        <v>85.95</v>
      </c>
    </row>
    <row r="39" spans="1:35" x14ac:dyDescent="0.2">
      <c r="A39" s="5">
        <v>2020</v>
      </c>
      <c r="B39" s="2" t="s">
        <v>752</v>
      </c>
      <c r="C39" s="2" t="s">
        <v>729</v>
      </c>
      <c r="D39" s="2" t="s">
        <v>673</v>
      </c>
      <c r="E39" s="15">
        <v>24346095</v>
      </c>
      <c r="F39" s="15">
        <v>0</v>
      </c>
      <c r="G39" s="2">
        <v>0</v>
      </c>
      <c r="H39" s="2">
        <v>84090196</v>
      </c>
      <c r="S39" s="2"/>
      <c r="T39" s="2">
        <v>0</v>
      </c>
      <c r="U39" s="17">
        <v>12.73</v>
      </c>
      <c r="V39" s="17">
        <v>9.24</v>
      </c>
      <c r="W39" s="7">
        <v>0</v>
      </c>
      <c r="X39" s="7">
        <v>0</v>
      </c>
      <c r="Y39" s="7">
        <v>0</v>
      </c>
      <c r="AB39" s="17">
        <v>35.69</v>
      </c>
      <c r="AC39" s="17">
        <v>101.71</v>
      </c>
      <c r="AD39" s="17">
        <v>104.98</v>
      </c>
      <c r="AE39" s="17">
        <v>116.14</v>
      </c>
      <c r="AF39" s="7"/>
      <c r="AG39" s="7">
        <v>91.43</v>
      </c>
      <c r="AH39" s="7">
        <v>79.209999999999994</v>
      </c>
      <c r="AI39" s="7">
        <v>87.53</v>
      </c>
    </row>
    <row r="40" spans="1:35" x14ac:dyDescent="0.2">
      <c r="A40" s="5">
        <v>2020</v>
      </c>
      <c r="B40" s="2" t="s">
        <v>750</v>
      </c>
      <c r="C40" s="2" t="s">
        <v>730</v>
      </c>
      <c r="D40" s="2" t="s">
        <v>673</v>
      </c>
      <c r="E40" s="15">
        <v>34881755</v>
      </c>
      <c r="F40" s="15">
        <v>0</v>
      </c>
      <c r="G40" s="2">
        <v>0</v>
      </c>
      <c r="H40" s="2">
        <v>219575671</v>
      </c>
      <c r="S40" s="2"/>
      <c r="T40" s="2">
        <v>0</v>
      </c>
      <c r="U40" s="17">
        <v>13.05</v>
      </c>
      <c r="V40" s="17">
        <v>8.65</v>
      </c>
      <c r="W40" s="7">
        <v>0</v>
      </c>
      <c r="X40" s="7">
        <v>0</v>
      </c>
      <c r="Y40" s="7">
        <v>0</v>
      </c>
      <c r="AB40" s="17">
        <v>35.36</v>
      </c>
      <c r="AC40" s="17">
        <v>102.95</v>
      </c>
      <c r="AD40" s="17">
        <v>112.39</v>
      </c>
      <c r="AE40" s="17">
        <v>103.86</v>
      </c>
      <c r="AF40" s="7"/>
      <c r="AG40" s="7">
        <v>89.66</v>
      </c>
      <c r="AH40" s="7">
        <v>78.2</v>
      </c>
      <c r="AI40" s="7">
        <v>70.7</v>
      </c>
    </row>
    <row r="41" spans="1:35" x14ac:dyDescent="0.2">
      <c r="A41" s="5">
        <v>2020</v>
      </c>
      <c r="B41" s="2" t="s">
        <v>752</v>
      </c>
      <c r="C41" s="2" t="s">
        <v>731</v>
      </c>
      <c r="D41" s="2" t="s">
        <v>673</v>
      </c>
      <c r="E41" s="15">
        <v>17255076</v>
      </c>
      <c r="F41" s="15">
        <v>0</v>
      </c>
      <c r="G41" s="2">
        <v>0</v>
      </c>
      <c r="H41" s="2">
        <v>128777668</v>
      </c>
      <c r="S41" s="2"/>
      <c r="T41" s="2">
        <v>0</v>
      </c>
      <c r="U41" s="17">
        <v>13.32</v>
      </c>
      <c r="V41" s="17">
        <v>8.6199999999999992</v>
      </c>
      <c r="W41" s="7">
        <v>0</v>
      </c>
      <c r="X41" s="7">
        <v>0</v>
      </c>
      <c r="Y41" s="7">
        <v>0</v>
      </c>
      <c r="AB41" s="17">
        <v>26.64</v>
      </c>
      <c r="AC41" s="17">
        <v>107.02</v>
      </c>
      <c r="AD41" s="17">
        <v>111.08</v>
      </c>
      <c r="AE41" s="17">
        <v>114.17</v>
      </c>
      <c r="AF41" s="7"/>
      <c r="AG41" s="7">
        <v>95.87</v>
      </c>
      <c r="AH41" s="7">
        <v>87.44</v>
      </c>
      <c r="AI41" s="7">
        <v>88.45</v>
      </c>
    </row>
    <row r="42" spans="1:35" x14ac:dyDescent="0.2">
      <c r="A42" s="5">
        <v>2020</v>
      </c>
      <c r="B42" s="2" t="s">
        <v>752</v>
      </c>
      <c r="C42" s="2" t="s">
        <v>732</v>
      </c>
      <c r="D42" s="2" t="s">
        <v>673</v>
      </c>
      <c r="E42" s="15">
        <v>6695386</v>
      </c>
      <c r="F42" s="15">
        <v>0</v>
      </c>
      <c r="G42" s="2">
        <v>0</v>
      </c>
      <c r="H42" s="2">
        <v>43531648</v>
      </c>
      <c r="S42" s="2"/>
      <c r="T42" s="2">
        <v>0</v>
      </c>
      <c r="U42" s="17">
        <v>12.57</v>
      </c>
      <c r="V42" s="17">
        <v>5.36</v>
      </c>
      <c r="W42" s="7">
        <v>0</v>
      </c>
      <c r="X42" s="7">
        <v>0</v>
      </c>
      <c r="Y42" s="7">
        <v>0</v>
      </c>
      <c r="AB42" s="17">
        <v>17.98</v>
      </c>
      <c r="AC42" s="17">
        <v>102.72</v>
      </c>
      <c r="AD42" s="17">
        <v>107.91</v>
      </c>
      <c r="AE42" s="17">
        <v>103.5</v>
      </c>
      <c r="AF42" s="7"/>
      <c r="AG42" s="7">
        <v>86.57</v>
      </c>
      <c r="AH42" s="7">
        <v>72.849999999999994</v>
      </c>
      <c r="AI42" s="7">
        <v>68.03</v>
      </c>
    </row>
    <row r="43" spans="1:35" x14ac:dyDescent="0.2">
      <c r="A43" s="5">
        <v>2020</v>
      </c>
      <c r="B43" s="2" t="s">
        <v>750</v>
      </c>
      <c r="C43" s="2" t="s">
        <v>733</v>
      </c>
      <c r="D43" s="2" t="s">
        <v>673</v>
      </c>
      <c r="E43" s="15">
        <v>14070599</v>
      </c>
      <c r="F43" s="15">
        <v>0</v>
      </c>
      <c r="G43" s="2">
        <v>0</v>
      </c>
      <c r="H43" s="2">
        <v>201619110</v>
      </c>
      <c r="S43" s="2"/>
      <c r="T43" s="2">
        <v>0</v>
      </c>
      <c r="U43" s="17">
        <v>12.78</v>
      </c>
      <c r="V43" s="17">
        <v>9.6</v>
      </c>
      <c r="W43" s="7">
        <v>0</v>
      </c>
      <c r="X43" s="7">
        <v>0</v>
      </c>
      <c r="Y43" s="7">
        <v>0</v>
      </c>
      <c r="AB43" s="17">
        <v>26.08</v>
      </c>
      <c r="AC43" s="17">
        <v>103.14</v>
      </c>
      <c r="AD43" s="17">
        <v>104.55</v>
      </c>
      <c r="AE43" s="17">
        <v>88.2</v>
      </c>
      <c r="AF43" s="7"/>
      <c r="AG43" s="7">
        <v>90.81</v>
      </c>
      <c r="AH43" s="7">
        <v>73.55</v>
      </c>
      <c r="AI43" s="7">
        <v>59.96</v>
      </c>
    </row>
    <row r="44" spans="1:35" x14ac:dyDescent="0.2">
      <c r="A44" s="5">
        <v>2020</v>
      </c>
      <c r="B44" s="2" t="s">
        <v>752</v>
      </c>
      <c r="C44" s="2" t="s">
        <v>734</v>
      </c>
      <c r="D44" s="2" t="s">
        <v>673</v>
      </c>
      <c r="E44" s="15">
        <v>18858929</v>
      </c>
      <c r="F44" s="15">
        <v>0</v>
      </c>
      <c r="G44" s="2">
        <v>0</v>
      </c>
      <c r="H44" s="2">
        <v>77926316</v>
      </c>
      <c r="S44" s="2"/>
      <c r="T44" s="2">
        <v>0</v>
      </c>
      <c r="U44" s="17">
        <v>13.24</v>
      </c>
      <c r="V44" s="17">
        <v>9.2799999999999994</v>
      </c>
      <c r="W44" s="7">
        <v>0</v>
      </c>
      <c r="X44" s="7">
        <v>0</v>
      </c>
      <c r="Y44" s="7">
        <v>0</v>
      </c>
      <c r="AB44" s="17">
        <v>28.18</v>
      </c>
      <c r="AC44" s="17">
        <v>102.82</v>
      </c>
      <c r="AD44" s="17">
        <v>102.61</v>
      </c>
      <c r="AE44" s="17">
        <v>84.69</v>
      </c>
      <c r="AF44" s="7"/>
      <c r="AG44" s="7">
        <v>90.31</v>
      </c>
      <c r="AH44" s="7">
        <v>75.84</v>
      </c>
      <c r="AI44" s="7">
        <v>62.7</v>
      </c>
    </row>
    <row r="45" spans="1:35" x14ac:dyDescent="0.2">
      <c r="A45" s="5">
        <v>2020</v>
      </c>
      <c r="B45" s="2" t="s">
        <v>752</v>
      </c>
      <c r="C45" s="2" t="s">
        <v>735</v>
      </c>
      <c r="D45" s="2" t="s">
        <v>673</v>
      </c>
      <c r="E45" s="15">
        <v>29658899</v>
      </c>
      <c r="F45" s="15">
        <v>0</v>
      </c>
      <c r="G45" s="2">
        <v>0</v>
      </c>
      <c r="H45" s="2">
        <v>92644458</v>
      </c>
      <c r="S45" s="2"/>
      <c r="T45" s="2">
        <v>0</v>
      </c>
      <c r="U45" s="17">
        <v>13.06</v>
      </c>
      <c r="V45" s="17">
        <v>8.6199999999999992</v>
      </c>
      <c r="W45" s="7">
        <v>0</v>
      </c>
      <c r="X45" s="7">
        <v>0</v>
      </c>
      <c r="Y45" s="7">
        <v>0</v>
      </c>
      <c r="AB45" s="17">
        <v>27.94</v>
      </c>
      <c r="AC45" s="17">
        <v>103.33</v>
      </c>
      <c r="AD45" s="17">
        <v>103.59</v>
      </c>
      <c r="AE45" s="17">
        <v>106.7</v>
      </c>
      <c r="AF45" s="7"/>
      <c r="AG45" s="7">
        <v>90.03</v>
      </c>
      <c r="AH45" s="7">
        <v>73.23</v>
      </c>
      <c r="AI45" s="7">
        <v>76.52</v>
      </c>
    </row>
    <row r="46" spans="1:35" x14ac:dyDescent="0.2">
      <c r="A46" s="5">
        <v>2020</v>
      </c>
      <c r="B46" s="2" t="s">
        <v>752</v>
      </c>
      <c r="C46" s="2" t="s">
        <v>736</v>
      </c>
      <c r="D46" s="2" t="s">
        <v>673</v>
      </c>
      <c r="E46" s="15">
        <v>28431295</v>
      </c>
      <c r="F46" s="15">
        <v>0</v>
      </c>
      <c r="G46" s="2">
        <v>0</v>
      </c>
      <c r="H46" s="2">
        <v>87192479</v>
      </c>
      <c r="S46" s="2"/>
      <c r="T46" s="2">
        <v>0</v>
      </c>
      <c r="U46" s="17">
        <v>13.69</v>
      </c>
      <c r="V46" s="17">
        <v>9.85</v>
      </c>
      <c r="W46" s="7">
        <v>0</v>
      </c>
      <c r="X46" s="7">
        <v>0</v>
      </c>
      <c r="Y46" s="7">
        <v>0</v>
      </c>
      <c r="AB46" s="17">
        <v>22.6</v>
      </c>
      <c r="AC46" s="17">
        <v>101.55</v>
      </c>
      <c r="AD46" s="17">
        <v>102.88</v>
      </c>
      <c r="AE46" s="17">
        <v>113.93</v>
      </c>
      <c r="AF46" s="7"/>
      <c r="AG46" s="7">
        <v>89.69</v>
      </c>
      <c r="AH46" s="7">
        <v>71.92</v>
      </c>
      <c r="AI46" s="7">
        <v>79.959999999999994</v>
      </c>
    </row>
    <row r="47" spans="1:35" x14ac:dyDescent="0.2">
      <c r="A47" s="5">
        <v>2020</v>
      </c>
      <c r="B47" s="2" t="s">
        <v>752</v>
      </c>
      <c r="C47" s="2" t="s">
        <v>737</v>
      </c>
      <c r="D47" s="2" t="s">
        <v>673</v>
      </c>
      <c r="E47" s="15">
        <v>11787557</v>
      </c>
      <c r="F47" s="15">
        <v>0</v>
      </c>
      <c r="G47" s="2">
        <v>0</v>
      </c>
      <c r="H47" s="2">
        <v>63829389</v>
      </c>
      <c r="S47" s="2"/>
      <c r="T47" s="2">
        <v>0</v>
      </c>
      <c r="U47" s="17">
        <v>13.45</v>
      </c>
      <c r="V47" s="17">
        <v>10.52</v>
      </c>
      <c r="W47" s="7">
        <v>0</v>
      </c>
      <c r="X47" s="7">
        <v>0</v>
      </c>
      <c r="Y47" s="7">
        <v>0</v>
      </c>
      <c r="AB47" s="17">
        <v>23.44</v>
      </c>
      <c r="AC47" s="17">
        <v>102.14</v>
      </c>
      <c r="AD47" s="17">
        <v>101.91</v>
      </c>
      <c r="AE47" s="17">
        <v>117.54</v>
      </c>
      <c r="AF47" s="7"/>
      <c r="AG47" s="7">
        <v>91.07</v>
      </c>
      <c r="AH47" s="7">
        <v>75.27</v>
      </c>
      <c r="AI47" s="7">
        <v>84.83</v>
      </c>
    </row>
    <row r="48" spans="1:35" x14ac:dyDescent="0.2">
      <c r="A48" s="5">
        <v>2020</v>
      </c>
      <c r="B48" s="2" t="s">
        <v>750</v>
      </c>
      <c r="C48" s="2" t="s">
        <v>48</v>
      </c>
      <c r="D48" s="2" t="s">
        <v>673</v>
      </c>
      <c r="E48" s="15">
        <v>15809164</v>
      </c>
      <c r="F48" s="15">
        <v>0</v>
      </c>
      <c r="G48" s="2">
        <v>0</v>
      </c>
      <c r="H48" s="2">
        <v>65306707</v>
      </c>
      <c r="S48" s="2"/>
      <c r="T48" s="2">
        <v>0</v>
      </c>
      <c r="U48" s="17">
        <v>13.62</v>
      </c>
      <c r="V48" s="17">
        <v>10.93</v>
      </c>
      <c r="W48" s="7">
        <v>0</v>
      </c>
      <c r="X48" s="7">
        <v>0</v>
      </c>
      <c r="Y48" s="7">
        <v>0</v>
      </c>
      <c r="AB48" s="17">
        <v>37.979999999999997</v>
      </c>
      <c r="AC48" s="17">
        <v>100.52</v>
      </c>
      <c r="AD48" s="17">
        <v>113.67</v>
      </c>
      <c r="AE48" s="17">
        <v>114.9</v>
      </c>
      <c r="AF48" s="7"/>
      <c r="AG48" s="7">
        <v>88.24</v>
      </c>
      <c r="AH48" s="7">
        <v>78.040000000000006</v>
      </c>
      <c r="AI48" s="7">
        <v>77.72</v>
      </c>
    </row>
    <row r="49" spans="1:35" x14ac:dyDescent="0.2">
      <c r="A49" s="5">
        <v>2020</v>
      </c>
      <c r="B49" s="2" t="s">
        <v>751</v>
      </c>
      <c r="C49" s="2" t="s">
        <v>49</v>
      </c>
      <c r="D49" s="2" t="s">
        <v>673</v>
      </c>
      <c r="E49" s="15">
        <v>4435363</v>
      </c>
      <c r="F49" s="15">
        <v>0</v>
      </c>
      <c r="G49" s="2">
        <v>0</v>
      </c>
      <c r="H49" s="2">
        <v>230320623</v>
      </c>
      <c r="S49" s="2"/>
      <c r="T49" s="2">
        <v>0</v>
      </c>
      <c r="U49" s="17">
        <v>14.74</v>
      </c>
      <c r="V49" s="17">
        <v>11.39</v>
      </c>
      <c r="W49" s="7">
        <v>0</v>
      </c>
      <c r="X49" s="7">
        <v>0</v>
      </c>
      <c r="Y49" s="7">
        <v>0</v>
      </c>
      <c r="AB49" s="17">
        <v>25.67</v>
      </c>
      <c r="AC49" s="17">
        <v>102.48</v>
      </c>
      <c r="AD49" s="17">
        <v>107.52</v>
      </c>
      <c r="AE49" s="17">
        <v>116.04</v>
      </c>
      <c r="AF49" s="7"/>
      <c r="AG49" s="7">
        <v>90.42</v>
      </c>
      <c r="AH49" s="7">
        <v>73.540000000000006</v>
      </c>
      <c r="AI49" s="7">
        <v>79.34</v>
      </c>
    </row>
    <row r="50" spans="1:35" x14ac:dyDescent="0.2">
      <c r="A50" s="5">
        <v>2020</v>
      </c>
      <c r="B50" s="2" t="s">
        <v>750</v>
      </c>
      <c r="C50" s="2" t="s">
        <v>50</v>
      </c>
      <c r="D50" s="2" t="s">
        <v>673</v>
      </c>
      <c r="E50" s="15">
        <v>7633519</v>
      </c>
      <c r="F50" s="15">
        <v>0</v>
      </c>
      <c r="G50" s="2">
        <v>0</v>
      </c>
      <c r="H50" s="2">
        <v>56830461</v>
      </c>
      <c r="S50" s="2"/>
      <c r="T50" s="2">
        <v>0</v>
      </c>
      <c r="U50" s="17">
        <v>14.45</v>
      </c>
      <c r="V50" s="17">
        <v>11.16</v>
      </c>
      <c r="W50" s="7">
        <v>0</v>
      </c>
      <c r="X50" s="7">
        <v>0</v>
      </c>
      <c r="Y50" s="7">
        <v>0</v>
      </c>
      <c r="AB50" s="17">
        <v>31.62</v>
      </c>
      <c r="AC50" s="17">
        <v>95.26</v>
      </c>
      <c r="AD50" s="17">
        <v>107.51</v>
      </c>
      <c r="AE50" s="17">
        <v>117.33</v>
      </c>
      <c r="AF50" s="7"/>
      <c r="AG50" s="7">
        <v>84.73</v>
      </c>
      <c r="AH50" s="7">
        <v>72.02</v>
      </c>
      <c r="AI50" s="7">
        <v>80.66</v>
      </c>
    </row>
    <row r="51" spans="1:35" x14ac:dyDescent="0.2">
      <c r="A51" s="5">
        <v>2020</v>
      </c>
      <c r="B51" s="2" t="s">
        <v>752</v>
      </c>
      <c r="C51" s="2" t="s">
        <v>51</v>
      </c>
      <c r="D51" s="2" t="s">
        <v>673</v>
      </c>
      <c r="E51" s="15">
        <v>10553196</v>
      </c>
      <c r="F51" s="15">
        <v>0</v>
      </c>
      <c r="G51" s="2">
        <v>0</v>
      </c>
      <c r="H51" s="2">
        <v>18517866</v>
      </c>
      <c r="S51" s="2"/>
      <c r="T51" s="2">
        <v>0</v>
      </c>
      <c r="U51" s="17">
        <v>13.16</v>
      </c>
      <c r="V51" s="17">
        <v>10.4</v>
      </c>
      <c r="W51" s="7">
        <v>0</v>
      </c>
      <c r="X51" s="7">
        <v>0</v>
      </c>
      <c r="Y51" s="7">
        <v>0</v>
      </c>
      <c r="AB51" s="17">
        <v>23.59</v>
      </c>
      <c r="AC51" s="17">
        <v>96.29</v>
      </c>
      <c r="AD51" s="17">
        <v>104.97</v>
      </c>
      <c r="AE51" s="17">
        <v>116.48</v>
      </c>
      <c r="AF51" s="7"/>
      <c r="AG51" s="7">
        <v>84.25</v>
      </c>
      <c r="AH51" s="7">
        <v>73.83</v>
      </c>
      <c r="AI51" s="7">
        <v>82</v>
      </c>
    </row>
    <row r="52" spans="1:35" x14ac:dyDescent="0.2">
      <c r="A52" s="5">
        <v>2020</v>
      </c>
      <c r="B52" s="2" t="s">
        <v>750</v>
      </c>
      <c r="C52" s="2" t="s">
        <v>52</v>
      </c>
      <c r="D52" s="2" t="s">
        <v>673</v>
      </c>
      <c r="E52" s="15">
        <v>14578454</v>
      </c>
      <c r="F52" s="15">
        <v>0</v>
      </c>
      <c r="G52" s="2">
        <v>0</v>
      </c>
      <c r="H52" s="2">
        <v>30604111</v>
      </c>
      <c r="S52" s="2"/>
      <c r="T52" s="2">
        <v>0</v>
      </c>
      <c r="U52" s="17">
        <v>12.5</v>
      </c>
      <c r="V52" s="17">
        <v>9.44</v>
      </c>
      <c r="W52" s="7">
        <v>0</v>
      </c>
      <c r="X52" s="7">
        <v>0</v>
      </c>
      <c r="Y52" s="7">
        <v>0</v>
      </c>
      <c r="AB52" s="17">
        <v>33.86</v>
      </c>
      <c r="AC52" s="17">
        <v>104.95</v>
      </c>
      <c r="AD52" s="17">
        <v>105.96</v>
      </c>
      <c r="AE52" s="17">
        <v>114.37</v>
      </c>
      <c r="AF52" s="7"/>
      <c r="AG52" s="7">
        <v>96.06</v>
      </c>
      <c r="AH52" s="7">
        <v>79.52</v>
      </c>
      <c r="AI52" s="7">
        <v>85.78</v>
      </c>
    </row>
    <row r="53" spans="1:35" x14ac:dyDescent="0.2">
      <c r="A53" s="5">
        <v>2020</v>
      </c>
      <c r="B53" s="2" t="s">
        <v>751</v>
      </c>
      <c r="C53" s="2" t="s">
        <v>53</v>
      </c>
      <c r="D53" s="2" t="s">
        <v>673</v>
      </c>
      <c r="E53" s="15">
        <v>7076844</v>
      </c>
      <c r="F53" s="15">
        <v>0</v>
      </c>
      <c r="G53" s="2">
        <v>0</v>
      </c>
      <c r="H53" s="2">
        <v>35434148</v>
      </c>
      <c r="S53" s="2"/>
      <c r="T53" s="2">
        <v>0</v>
      </c>
      <c r="U53" s="17">
        <v>12.72</v>
      </c>
      <c r="V53" s="17">
        <v>10.31</v>
      </c>
      <c r="W53" s="7">
        <v>0</v>
      </c>
      <c r="X53" s="7">
        <v>0</v>
      </c>
      <c r="Y53" s="7">
        <v>0</v>
      </c>
      <c r="AB53" s="17">
        <v>29.83</v>
      </c>
      <c r="AC53" s="17">
        <v>102.08</v>
      </c>
      <c r="AD53" s="17">
        <v>106.61</v>
      </c>
      <c r="AE53" s="17">
        <v>114.61</v>
      </c>
      <c r="AF53" s="7"/>
      <c r="AG53" s="7">
        <v>90.05</v>
      </c>
      <c r="AH53" s="7">
        <v>76.3</v>
      </c>
      <c r="AI53" s="7">
        <v>80.510000000000005</v>
      </c>
    </row>
    <row r="54" spans="1:35" x14ac:dyDescent="0.2">
      <c r="A54" s="5">
        <v>2020</v>
      </c>
      <c r="B54" s="2" t="s">
        <v>752</v>
      </c>
      <c r="C54" s="2" t="s">
        <v>54</v>
      </c>
      <c r="D54" s="2" t="s">
        <v>673</v>
      </c>
      <c r="E54" s="15">
        <v>24807838</v>
      </c>
      <c r="F54" s="15">
        <v>0</v>
      </c>
      <c r="G54" s="2">
        <v>0</v>
      </c>
      <c r="H54" s="2">
        <v>55277242</v>
      </c>
      <c r="S54" s="2"/>
      <c r="T54" s="2">
        <v>0</v>
      </c>
      <c r="U54" s="17">
        <v>14.54</v>
      </c>
      <c r="V54" s="17">
        <v>11</v>
      </c>
      <c r="W54" s="7">
        <v>0</v>
      </c>
      <c r="X54" s="7">
        <v>0</v>
      </c>
      <c r="Y54" s="7">
        <v>0</v>
      </c>
      <c r="AB54" s="17">
        <v>41.37</v>
      </c>
      <c r="AC54" s="17">
        <v>104.7</v>
      </c>
      <c r="AD54" s="17">
        <v>117.18</v>
      </c>
      <c r="AE54" s="17">
        <v>119.16</v>
      </c>
      <c r="AF54" s="7"/>
      <c r="AG54" s="7">
        <v>93.68</v>
      </c>
      <c r="AH54" s="7">
        <v>86.32</v>
      </c>
      <c r="AI54" s="7">
        <v>86.69</v>
      </c>
    </row>
    <row r="55" spans="1:35" x14ac:dyDescent="0.2">
      <c r="A55" s="5">
        <v>2020</v>
      </c>
      <c r="B55" s="2" t="s">
        <v>750</v>
      </c>
      <c r="C55" s="2" t="s">
        <v>738</v>
      </c>
      <c r="D55" s="2" t="s">
        <v>673</v>
      </c>
      <c r="E55" s="15">
        <v>14051251</v>
      </c>
      <c r="F55" s="15">
        <v>0</v>
      </c>
      <c r="G55" s="2">
        <v>0</v>
      </c>
      <c r="H55" s="2">
        <v>16398137</v>
      </c>
      <c r="S55" s="2"/>
      <c r="T55" s="2">
        <v>0</v>
      </c>
      <c r="U55" s="17">
        <v>13.86</v>
      </c>
      <c r="V55" s="17">
        <v>9.0299999999999994</v>
      </c>
      <c r="W55" s="7">
        <v>0</v>
      </c>
      <c r="X55" s="7">
        <v>0</v>
      </c>
      <c r="Y55" s="7">
        <v>0</v>
      </c>
      <c r="AB55" s="17">
        <v>9.98</v>
      </c>
      <c r="AC55" s="17">
        <v>97.92</v>
      </c>
      <c r="AD55" s="17">
        <v>103.95</v>
      </c>
      <c r="AE55" s="17">
        <v>121.55</v>
      </c>
      <c r="AF55" s="7"/>
      <c r="AG55" s="7">
        <v>85.91</v>
      </c>
      <c r="AH55" s="7">
        <v>73.73</v>
      </c>
      <c r="AI55" s="7">
        <v>84.14</v>
      </c>
    </row>
    <row r="56" spans="1:35" x14ac:dyDescent="0.2">
      <c r="A56" s="5">
        <v>2020</v>
      </c>
      <c r="B56" s="2" t="s">
        <v>752</v>
      </c>
      <c r="C56" s="2" t="s">
        <v>739</v>
      </c>
      <c r="D56" s="2" t="s">
        <v>673</v>
      </c>
      <c r="E56" s="15">
        <v>55524315</v>
      </c>
      <c r="F56" s="15">
        <v>0</v>
      </c>
      <c r="G56" s="2">
        <v>4526484</v>
      </c>
      <c r="H56" s="2">
        <v>64965741</v>
      </c>
      <c r="S56" s="2"/>
      <c r="T56" s="2">
        <v>0</v>
      </c>
      <c r="U56" s="17">
        <v>12.23</v>
      </c>
      <c r="V56" s="17">
        <v>5.85</v>
      </c>
      <c r="W56" s="7">
        <v>0</v>
      </c>
      <c r="X56" s="7">
        <v>0</v>
      </c>
      <c r="Y56" s="7">
        <v>0</v>
      </c>
      <c r="AB56" s="17">
        <v>12.72</v>
      </c>
      <c r="AC56" s="17">
        <v>94.55</v>
      </c>
      <c r="AD56" s="17">
        <v>105.62</v>
      </c>
      <c r="AE56" s="17">
        <v>106.83</v>
      </c>
      <c r="AF56" s="7"/>
      <c r="AG56" s="7">
        <v>79.62</v>
      </c>
      <c r="AH56" s="7">
        <v>67.61</v>
      </c>
      <c r="AI56" s="7">
        <v>67.25</v>
      </c>
    </row>
    <row r="57" spans="1:35" x14ac:dyDescent="0.2">
      <c r="A57" s="5">
        <v>2020</v>
      </c>
      <c r="B57" s="2" t="s">
        <v>752</v>
      </c>
      <c r="C57" s="2" t="s">
        <v>740</v>
      </c>
      <c r="D57" s="2" t="s">
        <v>673</v>
      </c>
      <c r="E57" s="15">
        <v>32607890</v>
      </c>
      <c r="F57" s="15">
        <v>0</v>
      </c>
      <c r="G57" s="2">
        <v>0</v>
      </c>
      <c r="H57" s="2">
        <v>68001401</v>
      </c>
      <c r="S57" s="2"/>
      <c r="T57" s="2">
        <v>0</v>
      </c>
      <c r="U57" s="17">
        <v>13.28</v>
      </c>
      <c r="V57" s="17">
        <v>9.5399999999999991</v>
      </c>
      <c r="W57" s="7">
        <v>0</v>
      </c>
      <c r="X57" s="7">
        <v>0</v>
      </c>
      <c r="Y57" s="7">
        <v>0</v>
      </c>
      <c r="AB57" s="17">
        <v>32.26</v>
      </c>
      <c r="AC57" s="17">
        <v>103.34</v>
      </c>
      <c r="AD57" s="17">
        <v>105.21</v>
      </c>
      <c r="AE57" s="17">
        <v>117.12</v>
      </c>
      <c r="AF57" s="7"/>
      <c r="AG57" s="7">
        <v>92.06</v>
      </c>
      <c r="AH57" s="7">
        <v>77.23</v>
      </c>
      <c r="AI57" s="7">
        <v>84.1</v>
      </c>
    </row>
    <row r="58" spans="1:35" x14ac:dyDescent="0.2">
      <c r="A58" s="5">
        <v>2020</v>
      </c>
      <c r="B58" s="2" t="s">
        <v>751</v>
      </c>
      <c r="C58" s="2" t="s">
        <v>741</v>
      </c>
      <c r="D58" s="2" t="s">
        <v>673</v>
      </c>
      <c r="E58" s="15">
        <v>32859519</v>
      </c>
      <c r="F58" s="15">
        <v>0</v>
      </c>
      <c r="G58" s="2">
        <v>315000</v>
      </c>
      <c r="H58" s="2">
        <v>118804819</v>
      </c>
      <c r="S58" s="2"/>
      <c r="T58" s="2">
        <v>0</v>
      </c>
      <c r="U58" s="17">
        <v>12.6</v>
      </c>
      <c r="V58" s="17">
        <v>8.5399999999999991</v>
      </c>
      <c r="W58" s="7">
        <v>0</v>
      </c>
      <c r="X58" s="7">
        <v>0</v>
      </c>
      <c r="Y58" s="7">
        <v>0</v>
      </c>
      <c r="AB58" s="17">
        <v>33.840000000000003</v>
      </c>
      <c r="AC58" s="17">
        <v>104.1</v>
      </c>
      <c r="AD58" s="17">
        <v>104.47</v>
      </c>
      <c r="AE58" s="17">
        <v>99.43</v>
      </c>
      <c r="AF58" s="7"/>
      <c r="AG58" s="7">
        <v>90.47</v>
      </c>
      <c r="AH58" s="7">
        <v>71.97</v>
      </c>
      <c r="AI58" s="7">
        <v>67.64</v>
      </c>
    </row>
    <row r="59" spans="1:35" x14ac:dyDescent="0.2">
      <c r="A59" s="5">
        <v>2020</v>
      </c>
      <c r="B59" s="2" t="s">
        <v>752</v>
      </c>
      <c r="C59" s="2" t="s">
        <v>742</v>
      </c>
      <c r="D59" s="2" t="s">
        <v>673</v>
      </c>
      <c r="E59" s="15">
        <v>38197454</v>
      </c>
      <c r="F59" s="15">
        <v>0</v>
      </c>
      <c r="G59" s="2">
        <v>0</v>
      </c>
      <c r="H59" s="2">
        <v>48243301</v>
      </c>
      <c r="S59" s="2"/>
      <c r="T59" s="2">
        <v>0</v>
      </c>
      <c r="U59" s="17">
        <v>13.47</v>
      </c>
      <c r="V59" s="17">
        <v>9.43</v>
      </c>
      <c r="W59" s="7">
        <v>0</v>
      </c>
      <c r="X59" s="7">
        <v>0</v>
      </c>
      <c r="Y59" s="7">
        <v>0</v>
      </c>
      <c r="AB59" s="17">
        <v>21.63</v>
      </c>
      <c r="AC59" s="17">
        <v>102.45</v>
      </c>
      <c r="AD59" s="17">
        <v>101.1</v>
      </c>
      <c r="AE59" s="17">
        <v>112.62</v>
      </c>
      <c r="AF59" s="7"/>
      <c r="AG59" s="7">
        <v>88.57</v>
      </c>
      <c r="AH59" s="7">
        <v>70.56</v>
      </c>
      <c r="AI59" s="7">
        <v>79.59</v>
      </c>
    </row>
    <row r="60" spans="1:35" x14ac:dyDescent="0.2">
      <c r="A60" s="5">
        <v>2020</v>
      </c>
      <c r="B60" s="2" t="s">
        <v>750</v>
      </c>
      <c r="C60" s="2" t="s">
        <v>743</v>
      </c>
      <c r="D60" s="2" t="s">
        <v>673</v>
      </c>
      <c r="E60" s="15">
        <v>9782046</v>
      </c>
      <c r="F60" s="15">
        <v>0</v>
      </c>
      <c r="G60" s="2">
        <v>0</v>
      </c>
      <c r="H60" s="2">
        <v>79965624</v>
      </c>
      <c r="S60" s="2"/>
      <c r="T60" s="2">
        <v>0</v>
      </c>
      <c r="U60" s="17">
        <v>12.63</v>
      </c>
      <c r="V60" s="17">
        <v>8.06</v>
      </c>
      <c r="W60" s="7">
        <v>0</v>
      </c>
      <c r="X60" s="7">
        <v>0</v>
      </c>
      <c r="Y60" s="7">
        <v>0</v>
      </c>
      <c r="AB60" s="17">
        <v>28.03</v>
      </c>
      <c r="AC60" s="17">
        <v>106.78</v>
      </c>
      <c r="AD60" s="17">
        <v>108.01</v>
      </c>
      <c r="AE60" s="17">
        <v>90.4</v>
      </c>
      <c r="AF60" s="7"/>
      <c r="AG60" s="7">
        <v>94.37</v>
      </c>
      <c r="AH60" s="7">
        <v>75.099999999999994</v>
      </c>
      <c r="AI60" s="7">
        <v>61.34</v>
      </c>
    </row>
    <row r="61" spans="1:35" x14ac:dyDescent="0.2">
      <c r="A61" s="5">
        <v>2020</v>
      </c>
      <c r="B61" s="2" t="s">
        <v>752</v>
      </c>
      <c r="C61" s="2" t="s">
        <v>744</v>
      </c>
      <c r="D61" s="2" t="s">
        <v>673</v>
      </c>
      <c r="E61" s="15">
        <v>13075132</v>
      </c>
      <c r="F61" s="15">
        <v>0</v>
      </c>
      <c r="G61" s="2">
        <v>0</v>
      </c>
      <c r="H61" s="2">
        <v>66006552</v>
      </c>
      <c r="S61" s="2"/>
      <c r="T61" s="2">
        <v>0</v>
      </c>
      <c r="U61" s="17">
        <v>13.03</v>
      </c>
      <c r="V61" s="17">
        <v>9.01</v>
      </c>
      <c r="W61" s="7">
        <v>0</v>
      </c>
      <c r="X61" s="7">
        <v>0</v>
      </c>
      <c r="Y61" s="7">
        <v>0</v>
      </c>
      <c r="AB61" s="17">
        <v>35.729999999999997</v>
      </c>
      <c r="AC61" s="17">
        <v>106.1</v>
      </c>
      <c r="AD61" s="17">
        <v>101.68</v>
      </c>
      <c r="AE61" s="17">
        <v>102.03</v>
      </c>
      <c r="AF61" s="7"/>
      <c r="AG61" s="7">
        <v>95.75</v>
      </c>
      <c r="AH61" s="7">
        <v>74.19</v>
      </c>
      <c r="AI61" s="7">
        <v>72.09</v>
      </c>
    </row>
    <row r="62" spans="1:35" x14ac:dyDescent="0.2">
      <c r="A62" s="5">
        <v>2020</v>
      </c>
      <c r="B62" s="2" t="s">
        <v>752</v>
      </c>
      <c r="C62" s="2" t="s">
        <v>745</v>
      </c>
      <c r="D62" s="2" t="s">
        <v>673</v>
      </c>
      <c r="E62" s="15">
        <v>40990282</v>
      </c>
      <c r="F62" s="15">
        <v>0</v>
      </c>
      <c r="G62" s="2">
        <v>0</v>
      </c>
      <c r="H62" s="2">
        <v>60766290</v>
      </c>
      <c r="S62" s="2"/>
      <c r="T62" s="2">
        <v>0</v>
      </c>
      <c r="U62" s="17">
        <v>12.87</v>
      </c>
      <c r="V62" s="17">
        <v>9.3699999999999992</v>
      </c>
      <c r="W62" s="7">
        <v>0</v>
      </c>
      <c r="X62" s="7">
        <v>0</v>
      </c>
      <c r="Y62" s="7">
        <v>0</v>
      </c>
      <c r="AB62" s="17">
        <v>26.66</v>
      </c>
      <c r="AC62" s="17">
        <v>104.2</v>
      </c>
      <c r="AD62" s="17">
        <v>109.45</v>
      </c>
      <c r="AE62" s="17">
        <v>87.77</v>
      </c>
      <c r="AF62" s="7"/>
      <c r="AG62" s="7">
        <v>92.98</v>
      </c>
      <c r="AH62" s="7">
        <v>80.53</v>
      </c>
      <c r="AI62" s="7">
        <v>62.42</v>
      </c>
    </row>
    <row r="63" spans="1:35" x14ac:dyDescent="0.2">
      <c r="A63" s="5">
        <v>2020</v>
      </c>
      <c r="B63" s="2" t="s">
        <v>752</v>
      </c>
      <c r="C63" s="2" t="s">
        <v>746</v>
      </c>
      <c r="D63" s="2" t="s">
        <v>673</v>
      </c>
      <c r="E63" s="15">
        <v>15020001</v>
      </c>
      <c r="F63" s="15">
        <v>0</v>
      </c>
      <c r="G63" s="2">
        <v>0</v>
      </c>
      <c r="H63" s="2">
        <v>48431627</v>
      </c>
      <c r="S63" s="2"/>
      <c r="T63" s="2">
        <v>0</v>
      </c>
      <c r="U63" s="17">
        <v>13</v>
      </c>
      <c r="V63" s="17">
        <v>8.75</v>
      </c>
      <c r="W63" s="7">
        <v>0</v>
      </c>
      <c r="X63" s="7">
        <v>0</v>
      </c>
      <c r="Y63" s="7">
        <v>0</v>
      </c>
      <c r="AB63" s="17">
        <v>29.24</v>
      </c>
      <c r="AC63" s="17">
        <v>94.71</v>
      </c>
      <c r="AD63" s="17">
        <v>107.47</v>
      </c>
      <c r="AE63" s="17">
        <v>81.290000000000006</v>
      </c>
      <c r="AF63" s="7"/>
      <c r="AG63" s="7">
        <v>86.02</v>
      </c>
      <c r="AH63" s="7">
        <v>83.15</v>
      </c>
      <c r="AI63" s="7">
        <v>61.14</v>
      </c>
    </row>
    <row r="64" spans="1:35" x14ac:dyDescent="0.2">
      <c r="A64" s="5">
        <v>2020</v>
      </c>
      <c r="B64" s="2" t="s">
        <v>752</v>
      </c>
      <c r="C64" s="2" t="s">
        <v>747</v>
      </c>
      <c r="D64" s="2" t="s">
        <v>673</v>
      </c>
      <c r="E64" s="15">
        <v>18662624</v>
      </c>
      <c r="F64" s="15">
        <v>0</v>
      </c>
      <c r="G64" s="2">
        <v>0</v>
      </c>
      <c r="H64" s="2">
        <v>72557064</v>
      </c>
      <c r="S64" s="2"/>
      <c r="T64" s="2">
        <v>0</v>
      </c>
      <c r="U64" s="17">
        <v>13.04</v>
      </c>
      <c r="V64" s="17">
        <v>8.4</v>
      </c>
      <c r="W64" s="7">
        <v>0</v>
      </c>
      <c r="X64" s="7">
        <v>0</v>
      </c>
      <c r="Y64" s="7">
        <v>0</v>
      </c>
      <c r="AB64" s="17">
        <v>25.3</v>
      </c>
      <c r="AC64" s="17">
        <v>98.1</v>
      </c>
      <c r="AD64" s="17">
        <v>109.15</v>
      </c>
      <c r="AE64" s="17">
        <v>90.62</v>
      </c>
      <c r="AF64" s="7"/>
      <c r="AG64" s="7">
        <v>88.63</v>
      </c>
      <c r="AH64" s="7">
        <v>81.61</v>
      </c>
      <c r="AI64" s="7">
        <v>67.28</v>
      </c>
    </row>
    <row r="65" spans="1:35" x14ac:dyDescent="0.2">
      <c r="A65" s="5">
        <v>2020</v>
      </c>
      <c r="B65" s="2" t="s">
        <v>752</v>
      </c>
      <c r="C65" s="2" t="s">
        <v>748</v>
      </c>
      <c r="D65" s="2" t="s">
        <v>673</v>
      </c>
      <c r="E65" s="15">
        <v>27315630</v>
      </c>
      <c r="F65" s="15">
        <v>0</v>
      </c>
      <c r="G65" s="2">
        <v>911400</v>
      </c>
      <c r="H65" s="2">
        <v>47792339</v>
      </c>
      <c r="S65" s="2"/>
      <c r="T65" s="2">
        <v>0</v>
      </c>
      <c r="U65" s="17">
        <v>13.03</v>
      </c>
      <c r="V65" s="17">
        <v>6.58</v>
      </c>
      <c r="W65" s="7">
        <v>0</v>
      </c>
      <c r="X65" s="7">
        <v>0</v>
      </c>
      <c r="Y65" s="7">
        <v>0</v>
      </c>
      <c r="AB65" s="17">
        <v>34.409999999999997</v>
      </c>
      <c r="AC65" s="17">
        <v>89.17</v>
      </c>
      <c r="AD65" s="17">
        <v>105.71</v>
      </c>
      <c r="AE65" s="17">
        <v>79.81</v>
      </c>
      <c r="AF65" s="7"/>
      <c r="AG65" s="7">
        <v>77.489999999999995</v>
      </c>
      <c r="AH65" s="7">
        <v>72.8</v>
      </c>
      <c r="AI65" s="7">
        <v>55.75</v>
      </c>
    </row>
    <row r="66" spans="1:35" x14ac:dyDescent="0.2">
      <c r="A66" s="5">
        <v>2020</v>
      </c>
      <c r="B66" s="2" t="s">
        <v>752</v>
      </c>
      <c r="C66" s="2" t="s">
        <v>749</v>
      </c>
      <c r="D66" s="2" t="s">
        <v>673</v>
      </c>
      <c r="E66" s="15">
        <v>37464482</v>
      </c>
      <c r="F66" s="15">
        <v>0</v>
      </c>
      <c r="G66" s="2">
        <v>2235434</v>
      </c>
      <c r="H66" s="2">
        <v>29105466</v>
      </c>
      <c r="S66" s="2"/>
      <c r="T66" s="2">
        <v>0</v>
      </c>
      <c r="U66" s="17">
        <v>12.94</v>
      </c>
      <c r="V66" s="17">
        <v>6.49</v>
      </c>
      <c r="W66" s="7">
        <v>0</v>
      </c>
      <c r="X66" s="7">
        <v>0</v>
      </c>
      <c r="Y66" s="7">
        <v>0</v>
      </c>
      <c r="AB66" s="17">
        <v>14.9</v>
      </c>
      <c r="AC66" s="17">
        <v>94.98</v>
      </c>
      <c r="AD66" s="17">
        <v>101.76</v>
      </c>
      <c r="AE66" s="17">
        <v>105.31</v>
      </c>
      <c r="AF66" s="7"/>
      <c r="AG66" s="7">
        <v>80.81</v>
      </c>
      <c r="AH66" s="7">
        <v>68.819999999999993</v>
      </c>
      <c r="AI66" s="7">
        <v>71.42</v>
      </c>
    </row>
    <row r="67" spans="1:35" x14ac:dyDescent="0.2">
      <c r="A67" s="5">
        <v>2020</v>
      </c>
      <c r="B67" s="2" t="s">
        <v>752</v>
      </c>
      <c r="C67" s="2" t="s">
        <v>67</v>
      </c>
      <c r="D67" s="2" t="s">
        <v>673</v>
      </c>
      <c r="E67" s="15">
        <v>11147262</v>
      </c>
      <c r="F67" s="15">
        <v>0</v>
      </c>
      <c r="G67" s="2">
        <v>0</v>
      </c>
      <c r="H67" s="2">
        <v>44430718</v>
      </c>
      <c r="S67" s="2"/>
      <c r="T67" s="2">
        <v>0</v>
      </c>
      <c r="U67" s="17">
        <v>13.74</v>
      </c>
      <c r="V67" s="17">
        <v>8.61</v>
      </c>
      <c r="W67" s="7">
        <v>0</v>
      </c>
      <c r="X67" s="7">
        <v>0</v>
      </c>
      <c r="Y67" s="7">
        <v>0</v>
      </c>
      <c r="AB67" s="17">
        <v>29.89</v>
      </c>
      <c r="AC67" s="17">
        <v>103.32</v>
      </c>
      <c r="AD67" s="17">
        <v>108.33</v>
      </c>
      <c r="AE67" s="17">
        <v>120.37</v>
      </c>
      <c r="AF67" s="7"/>
      <c r="AG67" s="7">
        <v>90</v>
      </c>
      <c r="AH67" s="7">
        <v>72.61</v>
      </c>
      <c r="AI67" s="7">
        <v>81.63</v>
      </c>
    </row>
    <row r="68" spans="1:35" x14ac:dyDescent="0.2">
      <c r="A68" s="5">
        <v>2020</v>
      </c>
      <c r="B68" s="2" t="s">
        <v>750</v>
      </c>
      <c r="C68" s="2" t="s">
        <v>725</v>
      </c>
      <c r="D68" s="2" t="s">
        <v>674</v>
      </c>
      <c r="E68" s="15">
        <v>12099332</v>
      </c>
      <c r="F68" s="15">
        <v>5566841</v>
      </c>
      <c r="G68" s="2">
        <v>0</v>
      </c>
      <c r="H68" s="2">
        <v>31323773</v>
      </c>
      <c r="S68" s="2"/>
      <c r="T68" s="17">
        <v>68.260000000000005</v>
      </c>
      <c r="AB68" s="7"/>
      <c r="AC68" s="7"/>
      <c r="AD68" s="7"/>
      <c r="AE68" s="7"/>
      <c r="AF68" s="7"/>
      <c r="AG68" s="7"/>
      <c r="AH68" s="7"/>
      <c r="AI68" s="7"/>
    </row>
    <row r="69" spans="1:35" x14ac:dyDescent="0.2">
      <c r="A69" s="5">
        <v>2020</v>
      </c>
      <c r="B69" s="2" t="s">
        <v>750</v>
      </c>
      <c r="C69" s="2" t="s">
        <v>726</v>
      </c>
      <c r="D69" s="2" t="s">
        <v>674</v>
      </c>
      <c r="E69" s="15">
        <v>27147768</v>
      </c>
      <c r="F69" s="15">
        <v>3692398</v>
      </c>
      <c r="G69" s="2">
        <v>0</v>
      </c>
      <c r="H69" s="2">
        <v>19053270</v>
      </c>
      <c r="S69" s="2"/>
      <c r="T69" s="17">
        <v>69</v>
      </c>
      <c r="AB69" s="7"/>
      <c r="AC69" s="7"/>
      <c r="AD69" s="7"/>
      <c r="AE69" s="7"/>
      <c r="AF69" s="7"/>
      <c r="AG69" s="7"/>
      <c r="AH69" s="7"/>
      <c r="AI69" s="7"/>
    </row>
    <row r="70" spans="1:35" x14ac:dyDescent="0.2">
      <c r="A70" s="5">
        <v>2020</v>
      </c>
      <c r="B70" s="2" t="s">
        <v>751</v>
      </c>
      <c r="C70" s="2" t="s">
        <v>727</v>
      </c>
      <c r="D70" s="2" t="s">
        <v>674</v>
      </c>
      <c r="E70" s="15">
        <v>24091266</v>
      </c>
      <c r="F70" s="15">
        <v>14907528</v>
      </c>
      <c r="G70" s="2">
        <v>0</v>
      </c>
      <c r="H70" s="2">
        <v>54037884</v>
      </c>
      <c r="S70" s="2"/>
      <c r="T70" s="17">
        <v>71.73</v>
      </c>
      <c r="AB70" s="7"/>
      <c r="AC70" s="7"/>
      <c r="AD70" s="7"/>
      <c r="AE70" s="7"/>
      <c r="AF70" s="7"/>
      <c r="AG70" s="7"/>
      <c r="AH70" s="7"/>
      <c r="AI70" s="7"/>
    </row>
    <row r="71" spans="1:35" x14ac:dyDescent="0.2">
      <c r="A71" s="5">
        <v>2020</v>
      </c>
      <c r="B71" s="2" t="s">
        <v>750</v>
      </c>
      <c r="C71" s="2" t="s">
        <v>728</v>
      </c>
      <c r="D71" s="2" t="s">
        <v>674</v>
      </c>
      <c r="E71" s="15">
        <v>19679810</v>
      </c>
      <c r="F71" s="15">
        <v>3131729</v>
      </c>
      <c r="G71" s="2">
        <v>0</v>
      </c>
      <c r="H71" s="2">
        <v>21140591</v>
      </c>
      <c r="S71" s="2"/>
      <c r="T71" s="17">
        <v>71.400000000000006</v>
      </c>
      <c r="AB71" s="7"/>
      <c r="AC71" s="7"/>
      <c r="AD71" s="7"/>
      <c r="AE71" s="7"/>
      <c r="AF71" s="7"/>
      <c r="AG71" s="7"/>
      <c r="AH71" s="7"/>
      <c r="AI71" s="7"/>
    </row>
    <row r="72" spans="1:35" x14ac:dyDescent="0.2">
      <c r="A72" s="5">
        <v>2020</v>
      </c>
      <c r="B72" s="2" t="s">
        <v>752</v>
      </c>
      <c r="C72" s="2" t="s">
        <v>729</v>
      </c>
      <c r="D72" s="2" t="s">
        <v>674</v>
      </c>
      <c r="E72" s="15">
        <v>6208428</v>
      </c>
      <c r="F72" s="15">
        <v>3213256</v>
      </c>
      <c r="G72" s="2">
        <v>0</v>
      </c>
      <c r="H72" s="2">
        <v>16538404</v>
      </c>
      <c r="S72" s="2"/>
      <c r="T72" s="17">
        <v>69.930000000000007</v>
      </c>
      <c r="AB72" s="7"/>
      <c r="AC72" s="7"/>
      <c r="AD72" s="7"/>
      <c r="AE72" s="7"/>
      <c r="AF72" s="7"/>
      <c r="AG72" s="7"/>
      <c r="AH72" s="7"/>
      <c r="AI72" s="7"/>
    </row>
    <row r="73" spans="1:35" x14ac:dyDescent="0.2">
      <c r="A73" s="5">
        <v>2020</v>
      </c>
      <c r="B73" s="2" t="s">
        <v>750</v>
      </c>
      <c r="C73" s="2" t="s">
        <v>730</v>
      </c>
      <c r="D73" s="2" t="s">
        <v>674</v>
      </c>
      <c r="E73" s="15">
        <v>18976050</v>
      </c>
      <c r="F73" s="15">
        <v>1822763</v>
      </c>
      <c r="G73" s="2">
        <v>0</v>
      </c>
      <c r="H73" s="2">
        <v>41771454</v>
      </c>
      <c r="S73" s="2"/>
      <c r="T73" s="17">
        <v>68.8</v>
      </c>
      <c r="AB73" s="7"/>
      <c r="AC73" s="7"/>
      <c r="AD73" s="7"/>
      <c r="AE73" s="7"/>
      <c r="AF73" s="7"/>
      <c r="AG73" s="7"/>
      <c r="AH73" s="7"/>
      <c r="AI73" s="7"/>
    </row>
    <row r="74" spans="1:35" x14ac:dyDescent="0.2">
      <c r="A74" s="5">
        <v>2020</v>
      </c>
      <c r="B74" s="2" t="s">
        <v>752</v>
      </c>
      <c r="C74" s="2" t="s">
        <v>731</v>
      </c>
      <c r="D74" s="2" t="s">
        <v>674</v>
      </c>
      <c r="E74" s="15">
        <v>11518351</v>
      </c>
      <c r="F74" s="15">
        <v>13010581</v>
      </c>
      <c r="G74" s="2">
        <v>0</v>
      </c>
      <c r="H74" s="2">
        <v>32222949</v>
      </c>
      <c r="S74" s="2"/>
      <c r="T74" s="17">
        <v>62.6</v>
      </c>
      <c r="AB74" s="7"/>
      <c r="AC74" s="7"/>
      <c r="AD74" s="7"/>
      <c r="AE74" s="7"/>
      <c r="AF74" s="7"/>
      <c r="AG74" s="7"/>
      <c r="AH74" s="7"/>
      <c r="AI74" s="7"/>
    </row>
    <row r="75" spans="1:35" x14ac:dyDescent="0.2">
      <c r="A75" s="5">
        <v>2020</v>
      </c>
      <c r="B75" s="2" t="s">
        <v>752</v>
      </c>
      <c r="C75" s="2" t="s">
        <v>732</v>
      </c>
      <c r="D75" s="2" t="s">
        <v>674</v>
      </c>
      <c r="E75" s="15">
        <v>3080638</v>
      </c>
      <c r="F75" s="15">
        <v>39946903</v>
      </c>
      <c r="G75" s="2">
        <v>0</v>
      </c>
      <c r="H75" s="2">
        <v>12644536</v>
      </c>
      <c r="S75" s="2"/>
      <c r="T75" s="17">
        <v>69.75</v>
      </c>
      <c r="AB75" s="7"/>
      <c r="AC75" s="7"/>
      <c r="AD75" s="7"/>
      <c r="AE75" s="7"/>
      <c r="AF75" s="7"/>
      <c r="AG75" s="7"/>
      <c r="AH75" s="7"/>
      <c r="AI75" s="7"/>
    </row>
    <row r="76" spans="1:35" x14ac:dyDescent="0.2">
      <c r="A76" s="5">
        <v>2020</v>
      </c>
      <c r="B76" s="2" t="s">
        <v>750</v>
      </c>
      <c r="C76" s="2" t="s">
        <v>733</v>
      </c>
      <c r="D76" s="2" t="s">
        <v>674</v>
      </c>
      <c r="E76" s="15">
        <v>20919482</v>
      </c>
      <c r="F76" s="15">
        <v>36193150</v>
      </c>
      <c r="G76" s="2">
        <v>0</v>
      </c>
      <c r="H76" s="2">
        <v>44935674</v>
      </c>
      <c r="S76" s="2"/>
      <c r="T76" s="17">
        <v>71.22</v>
      </c>
      <c r="AB76" s="7"/>
      <c r="AC76" s="7"/>
      <c r="AD76" s="7"/>
      <c r="AE76" s="7"/>
      <c r="AF76" s="7"/>
      <c r="AG76" s="7"/>
      <c r="AH76" s="7"/>
      <c r="AI76" s="7"/>
    </row>
    <row r="77" spans="1:35" x14ac:dyDescent="0.2">
      <c r="A77" s="5">
        <v>2020</v>
      </c>
      <c r="B77" s="2" t="s">
        <v>752</v>
      </c>
      <c r="C77" s="2" t="s">
        <v>734</v>
      </c>
      <c r="D77" s="2" t="s">
        <v>674</v>
      </c>
      <c r="E77" s="15">
        <v>26646973</v>
      </c>
      <c r="F77" s="15">
        <v>3147221</v>
      </c>
      <c r="G77" s="2">
        <v>0</v>
      </c>
      <c r="H77" s="2">
        <v>19274634</v>
      </c>
      <c r="S77" s="2"/>
      <c r="T77" s="17">
        <v>64.91</v>
      </c>
      <c r="AB77" s="7"/>
      <c r="AC77" s="7"/>
      <c r="AD77" s="7"/>
      <c r="AE77" s="7"/>
      <c r="AF77" s="7"/>
      <c r="AG77" s="7"/>
      <c r="AH77" s="7"/>
      <c r="AI77" s="7"/>
    </row>
    <row r="78" spans="1:35" x14ac:dyDescent="0.2">
      <c r="A78" s="5">
        <v>2020</v>
      </c>
      <c r="B78" s="2" t="s">
        <v>752</v>
      </c>
      <c r="C78" s="2" t="s">
        <v>735</v>
      </c>
      <c r="D78" s="2" t="s">
        <v>674</v>
      </c>
      <c r="E78" s="15">
        <v>23164851</v>
      </c>
      <c r="F78" s="15">
        <v>2963604</v>
      </c>
      <c r="G78" s="2">
        <v>0</v>
      </c>
      <c r="H78" s="2">
        <v>25166497</v>
      </c>
      <c r="S78" s="2"/>
      <c r="T78" s="17">
        <v>67.150000000000006</v>
      </c>
      <c r="AB78" s="7"/>
      <c r="AC78" s="7"/>
      <c r="AD78" s="7"/>
      <c r="AE78" s="7"/>
      <c r="AF78" s="7"/>
      <c r="AG78" s="7"/>
      <c r="AH78" s="7"/>
      <c r="AI78" s="7"/>
    </row>
    <row r="79" spans="1:35" x14ac:dyDescent="0.2">
      <c r="A79" s="5">
        <v>2020</v>
      </c>
      <c r="B79" s="2" t="s">
        <v>752</v>
      </c>
      <c r="C79" s="2" t="s">
        <v>736</v>
      </c>
      <c r="D79" s="2" t="s">
        <v>674</v>
      </c>
      <c r="E79" s="15">
        <v>8979625</v>
      </c>
      <c r="F79" s="15">
        <v>1635874</v>
      </c>
      <c r="G79" s="2">
        <v>0</v>
      </c>
      <c r="H79" s="2">
        <v>20718723</v>
      </c>
      <c r="S79" s="2"/>
      <c r="T79" s="17">
        <v>68.63</v>
      </c>
      <c r="AB79" s="7"/>
      <c r="AC79" s="7"/>
      <c r="AD79" s="7"/>
      <c r="AE79" s="7"/>
      <c r="AF79" s="7"/>
      <c r="AG79" s="7"/>
      <c r="AH79" s="7"/>
      <c r="AI79" s="7"/>
    </row>
    <row r="80" spans="1:35" x14ac:dyDescent="0.2">
      <c r="A80" s="5">
        <v>2020</v>
      </c>
      <c r="B80" s="2" t="s">
        <v>752</v>
      </c>
      <c r="C80" s="2" t="s">
        <v>737</v>
      </c>
      <c r="D80" s="2" t="s">
        <v>674</v>
      </c>
      <c r="E80" s="15">
        <v>17834327</v>
      </c>
      <c r="F80" s="15">
        <v>2425942</v>
      </c>
      <c r="G80" s="2">
        <v>0</v>
      </c>
      <c r="H80" s="2">
        <v>22164703</v>
      </c>
      <c r="S80" s="2"/>
      <c r="T80" s="17">
        <v>70.08</v>
      </c>
      <c r="AB80" s="7"/>
      <c r="AC80" s="7"/>
      <c r="AD80" s="7"/>
      <c r="AE80" s="7"/>
      <c r="AF80" s="7"/>
      <c r="AG80" s="7"/>
      <c r="AH80" s="7"/>
      <c r="AI80" s="7"/>
    </row>
    <row r="81" spans="1:35" x14ac:dyDescent="0.2">
      <c r="A81" s="5">
        <v>2020</v>
      </c>
      <c r="B81" s="2" t="s">
        <v>750</v>
      </c>
      <c r="C81" s="2" t="s">
        <v>48</v>
      </c>
      <c r="D81" s="2" t="s">
        <v>674</v>
      </c>
      <c r="E81" s="15">
        <v>14667111</v>
      </c>
      <c r="F81" s="15">
        <v>2389416</v>
      </c>
      <c r="G81" s="2">
        <v>0</v>
      </c>
      <c r="H81" s="2">
        <v>7570653</v>
      </c>
      <c r="S81" s="2"/>
      <c r="T81" s="17">
        <v>72.38</v>
      </c>
      <c r="AB81" s="7"/>
      <c r="AC81" s="7"/>
      <c r="AD81" s="7"/>
      <c r="AE81" s="7"/>
      <c r="AF81" s="7"/>
      <c r="AG81" s="7"/>
      <c r="AH81" s="7"/>
      <c r="AI81" s="7"/>
    </row>
    <row r="82" spans="1:35" x14ac:dyDescent="0.2">
      <c r="A82" s="5">
        <v>2020</v>
      </c>
      <c r="B82" s="2" t="s">
        <v>751</v>
      </c>
      <c r="C82" s="2" t="s">
        <v>49</v>
      </c>
      <c r="D82" s="2" t="s">
        <v>674</v>
      </c>
      <c r="E82" s="15">
        <v>20646527</v>
      </c>
      <c r="F82" s="15">
        <v>2447463</v>
      </c>
      <c r="G82" s="2">
        <v>0</v>
      </c>
      <c r="H82" s="2">
        <v>31056150</v>
      </c>
      <c r="S82" s="2"/>
      <c r="T82" s="17">
        <v>73.14</v>
      </c>
      <c r="AB82" s="7"/>
      <c r="AC82" s="7"/>
      <c r="AD82" s="7"/>
      <c r="AE82" s="7"/>
      <c r="AF82" s="7"/>
      <c r="AG82" s="7"/>
      <c r="AH82" s="7"/>
      <c r="AI82" s="7"/>
    </row>
    <row r="83" spans="1:35" x14ac:dyDescent="0.2">
      <c r="A83" s="5">
        <v>2020</v>
      </c>
      <c r="B83" s="2" t="s">
        <v>750</v>
      </c>
      <c r="C83" s="2" t="s">
        <v>50</v>
      </c>
      <c r="D83" s="2" t="s">
        <v>674</v>
      </c>
      <c r="E83" s="15">
        <v>11538600</v>
      </c>
      <c r="F83" s="15">
        <v>1863414</v>
      </c>
      <c r="G83" s="2">
        <v>0</v>
      </c>
      <c r="H83" s="2">
        <v>14807038</v>
      </c>
      <c r="S83" s="2"/>
      <c r="T83" s="17">
        <v>73.55</v>
      </c>
      <c r="AB83" s="7"/>
      <c r="AC83" s="7"/>
      <c r="AD83" s="7"/>
      <c r="AE83" s="7"/>
      <c r="AF83" s="7"/>
      <c r="AG83" s="7"/>
      <c r="AH83" s="7"/>
      <c r="AI83" s="7"/>
    </row>
    <row r="84" spans="1:35" x14ac:dyDescent="0.2">
      <c r="A84" s="5">
        <v>2020</v>
      </c>
      <c r="B84" s="2" t="s">
        <v>752</v>
      </c>
      <c r="C84" s="2" t="s">
        <v>51</v>
      </c>
      <c r="D84" s="2" t="s">
        <v>674</v>
      </c>
      <c r="E84" s="15">
        <v>11710091</v>
      </c>
      <c r="F84" s="15">
        <v>1778758</v>
      </c>
      <c r="G84" s="2">
        <v>0</v>
      </c>
      <c r="H84" s="2">
        <v>5325229</v>
      </c>
      <c r="S84" s="2"/>
      <c r="T84" s="17">
        <v>69.010000000000005</v>
      </c>
      <c r="AB84" s="7"/>
      <c r="AC84" s="7"/>
      <c r="AD84" s="7"/>
      <c r="AE84" s="7"/>
      <c r="AF84" s="7"/>
      <c r="AG84" s="7"/>
      <c r="AH84" s="7"/>
      <c r="AI84" s="7"/>
    </row>
    <row r="85" spans="1:35" x14ac:dyDescent="0.2">
      <c r="A85" s="5">
        <v>2020</v>
      </c>
      <c r="B85" s="2" t="s">
        <v>750</v>
      </c>
      <c r="C85" s="2" t="s">
        <v>52</v>
      </c>
      <c r="D85" s="2" t="s">
        <v>674</v>
      </c>
      <c r="E85" s="15">
        <v>8671172</v>
      </c>
      <c r="F85" s="15">
        <v>506166</v>
      </c>
      <c r="G85" s="2">
        <v>0</v>
      </c>
      <c r="H85" s="2">
        <v>7128510</v>
      </c>
      <c r="S85" s="2"/>
      <c r="T85" s="17">
        <v>63.27</v>
      </c>
      <c r="AB85" s="7"/>
      <c r="AC85" s="7"/>
      <c r="AD85" s="7"/>
      <c r="AE85" s="7"/>
      <c r="AF85" s="7"/>
      <c r="AG85" s="7"/>
      <c r="AH85" s="7"/>
      <c r="AI85" s="7"/>
    </row>
    <row r="86" spans="1:35" x14ac:dyDescent="0.2">
      <c r="A86" s="5">
        <v>2020</v>
      </c>
      <c r="B86" s="2" t="s">
        <v>751</v>
      </c>
      <c r="C86" s="2" t="s">
        <v>53</v>
      </c>
      <c r="D86" s="2" t="s">
        <v>674</v>
      </c>
      <c r="E86" s="15">
        <v>25706291</v>
      </c>
      <c r="F86" s="15">
        <v>1451268</v>
      </c>
      <c r="G86" s="2">
        <v>0</v>
      </c>
      <c r="H86" s="2">
        <v>8613297</v>
      </c>
      <c r="S86" s="2"/>
      <c r="T86" s="17">
        <v>70.87</v>
      </c>
      <c r="AB86" s="7"/>
      <c r="AC86" s="7"/>
      <c r="AD86" s="7"/>
      <c r="AE86" s="7"/>
      <c r="AF86" s="7"/>
      <c r="AG86" s="7"/>
      <c r="AH86" s="7"/>
      <c r="AI86" s="7"/>
    </row>
    <row r="87" spans="1:35" x14ac:dyDescent="0.2">
      <c r="A87" s="5">
        <v>2020</v>
      </c>
      <c r="B87" s="2" t="s">
        <v>752</v>
      </c>
      <c r="C87" s="2" t="s">
        <v>54</v>
      </c>
      <c r="D87" s="2" t="s">
        <v>674</v>
      </c>
      <c r="E87" s="15">
        <v>9090702</v>
      </c>
      <c r="F87" s="15">
        <v>2536365</v>
      </c>
      <c r="G87" s="2">
        <v>0</v>
      </c>
      <c r="H87" s="2">
        <v>9167573</v>
      </c>
      <c r="S87" s="2"/>
      <c r="T87" s="17">
        <v>69.41</v>
      </c>
      <c r="AB87" s="7"/>
      <c r="AC87" s="7"/>
      <c r="AD87" s="7"/>
      <c r="AE87" s="7"/>
      <c r="AF87" s="7"/>
      <c r="AG87" s="7"/>
      <c r="AH87" s="7"/>
      <c r="AI87" s="7"/>
    </row>
    <row r="88" spans="1:35" x14ac:dyDescent="0.2">
      <c r="A88" s="5">
        <v>2020</v>
      </c>
      <c r="B88" s="2" t="s">
        <v>750</v>
      </c>
      <c r="C88" s="2" t="s">
        <v>738</v>
      </c>
      <c r="D88" s="2" t="s">
        <v>674</v>
      </c>
      <c r="E88" s="15">
        <v>7385847</v>
      </c>
      <c r="F88" s="15">
        <v>1354443</v>
      </c>
      <c r="G88" s="2">
        <v>0</v>
      </c>
      <c r="H88" s="2">
        <v>9153238</v>
      </c>
      <c r="S88" s="2"/>
      <c r="T88" s="17">
        <v>65.739999999999995</v>
      </c>
      <c r="AB88" s="7"/>
      <c r="AC88" s="7"/>
      <c r="AD88" s="7"/>
      <c r="AE88" s="7"/>
      <c r="AF88" s="7"/>
      <c r="AG88" s="7"/>
      <c r="AH88" s="7"/>
      <c r="AI88" s="7"/>
    </row>
    <row r="89" spans="1:35" x14ac:dyDescent="0.2">
      <c r="A89" s="5">
        <v>2020</v>
      </c>
      <c r="B89" s="2" t="s">
        <v>752</v>
      </c>
      <c r="C89" s="2" t="s">
        <v>739</v>
      </c>
      <c r="D89" s="2" t="s">
        <v>674</v>
      </c>
      <c r="E89" s="15">
        <v>71679582</v>
      </c>
      <c r="F89" s="15">
        <v>5728619</v>
      </c>
      <c r="G89" s="2">
        <v>37900615</v>
      </c>
      <c r="H89" s="2">
        <v>42727436</v>
      </c>
      <c r="S89" s="2"/>
      <c r="T89" s="17">
        <v>68.739999999999995</v>
      </c>
      <c r="AB89" s="7"/>
      <c r="AC89" s="7"/>
      <c r="AD89" s="7"/>
      <c r="AE89" s="7"/>
      <c r="AF89" s="7"/>
      <c r="AG89" s="7"/>
      <c r="AH89" s="7"/>
      <c r="AI89" s="7"/>
    </row>
    <row r="90" spans="1:35" x14ac:dyDescent="0.2">
      <c r="A90" s="5">
        <v>2020</v>
      </c>
      <c r="B90" s="2" t="s">
        <v>752</v>
      </c>
      <c r="C90" s="2" t="s">
        <v>740</v>
      </c>
      <c r="D90" s="2" t="s">
        <v>674</v>
      </c>
      <c r="E90" s="15">
        <v>20539141</v>
      </c>
      <c r="F90" s="15">
        <v>1101211</v>
      </c>
      <c r="G90" s="2">
        <v>0</v>
      </c>
      <c r="H90" s="2">
        <v>14377866</v>
      </c>
      <c r="S90" s="2"/>
      <c r="T90" s="17">
        <v>69.27</v>
      </c>
      <c r="AB90" s="7"/>
      <c r="AC90" s="7"/>
      <c r="AD90" s="7"/>
      <c r="AE90" s="7"/>
      <c r="AF90" s="7"/>
      <c r="AG90" s="7"/>
      <c r="AH90" s="7"/>
      <c r="AI90" s="7"/>
    </row>
    <row r="91" spans="1:35" x14ac:dyDescent="0.2">
      <c r="A91" s="5">
        <v>2020</v>
      </c>
      <c r="B91" s="2" t="s">
        <v>751</v>
      </c>
      <c r="C91" s="2" t="s">
        <v>741</v>
      </c>
      <c r="D91" s="2" t="s">
        <v>674</v>
      </c>
      <c r="E91" s="15">
        <v>32850160</v>
      </c>
      <c r="F91" s="15">
        <v>4063738</v>
      </c>
      <c r="G91" s="2">
        <v>0</v>
      </c>
      <c r="H91" s="2">
        <v>24894487</v>
      </c>
      <c r="S91" s="2"/>
      <c r="T91" s="17">
        <v>68.680000000000007</v>
      </c>
      <c r="AB91" s="7"/>
      <c r="AC91" s="7"/>
      <c r="AD91" s="7"/>
      <c r="AE91" s="7"/>
      <c r="AF91" s="7"/>
      <c r="AG91" s="7"/>
      <c r="AH91" s="7"/>
      <c r="AI91" s="7"/>
    </row>
    <row r="92" spans="1:35" x14ac:dyDescent="0.2">
      <c r="A92" s="5">
        <v>2020</v>
      </c>
      <c r="B92" s="2" t="s">
        <v>752</v>
      </c>
      <c r="C92" s="2" t="s">
        <v>742</v>
      </c>
      <c r="D92" s="2" t="s">
        <v>674</v>
      </c>
      <c r="E92" s="15">
        <v>14064711</v>
      </c>
      <c r="F92" s="15">
        <v>1912712</v>
      </c>
      <c r="G92" s="2">
        <v>0</v>
      </c>
      <c r="H92" s="2">
        <v>14495078</v>
      </c>
      <c r="S92" s="2"/>
      <c r="T92" s="17">
        <v>71.27</v>
      </c>
      <c r="AB92" s="7"/>
      <c r="AC92" s="7"/>
      <c r="AD92" s="7"/>
      <c r="AE92" s="7"/>
      <c r="AF92" s="7"/>
      <c r="AG92" s="7"/>
      <c r="AH92" s="7"/>
      <c r="AI92" s="7"/>
    </row>
    <row r="93" spans="1:35" x14ac:dyDescent="0.2">
      <c r="A93" s="5">
        <v>2020</v>
      </c>
      <c r="B93" s="2" t="s">
        <v>750</v>
      </c>
      <c r="C93" s="2" t="s">
        <v>743</v>
      </c>
      <c r="D93" s="2" t="s">
        <v>674</v>
      </c>
      <c r="E93" s="15">
        <v>6174298</v>
      </c>
      <c r="F93" s="15">
        <v>2315626</v>
      </c>
      <c r="G93" s="2">
        <v>0</v>
      </c>
      <c r="H93" s="2">
        <v>17073225</v>
      </c>
      <c r="S93" s="2"/>
      <c r="T93" s="17">
        <v>66.959999999999994</v>
      </c>
      <c r="AB93" s="7"/>
      <c r="AC93" s="7"/>
      <c r="AD93" s="7"/>
      <c r="AE93" s="7"/>
      <c r="AF93" s="7"/>
      <c r="AG93" s="7"/>
      <c r="AH93" s="7"/>
      <c r="AI93" s="7"/>
    </row>
    <row r="94" spans="1:35" x14ac:dyDescent="0.2">
      <c r="A94" s="5">
        <v>2020</v>
      </c>
      <c r="B94" s="2" t="s">
        <v>752</v>
      </c>
      <c r="C94" s="2" t="s">
        <v>744</v>
      </c>
      <c r="D94" s="2" t="s">
        <v>674</v>
      </c>
      <c r="E94" s="15">
        <v>46272856</v>
      </c>
      <c r="F94" s="15">
        <v>1553268</v>
      </c>
      <c r="G94" s="2">
        <v>0</v>
      </c>
      <c r="H94" s="2">
        <v>17944312</v>
      </c>
      <c r="S94" s="2"/>
      <c r="T94" s="17">
        <v>67.09</v>
      </c>
      <c r="AB94" s="7"/>
      <c r="AC94" s="7"/>
      <c r="AD94" s="7"/>
      <c r="AE94" s="7"/>
      <c r="AF94" s="7"/>
      <c r="AG94" s="7"/>
      <c r="AH94" s="7"/>
      <c r="AI94" s="7"/>
    </row>
    <row r="95" spans="1:35" x14ac:dyDescent="0.2">
      <c r="A95" s="5">
        <v>2020</v>
      </c>
      <c r="B95" s="2" t="s">
        <v>752</v>
      </c>
      <c r="C95" s="2" t="s">
        <v>745</v>
      </c>
      <c r="D95" s="2" t="s">
        <v>674</v>
      </c>
      <c r="E95" s="15">
        <v>21900429</v>
      </c>
      <c r="F95" s="15">
        <v>1462782</v>
      </c>
      <c r="G95" s="2">
        <v>0</v>
      </c>
      <c r="H95" s="2">
        <v>19736525</v>
      </c>
      <c r="S95" s="2"/>
      <c r="T95" s="17">
        <v>67.17</v>
      </c>
      <c r="AB95" s="7"/>
      <c r="AC95" s="7"/>
      <c r="AD95" s="7"/>
      <c r="AE95" s="7"/>
      <c r="AF95" s="7"/>
      <c r="AG95" s="7"/>
      <c r="AH95" s="7"/>
      <c r="AI95" s="7"/>
    </row>
    <row r="96" spans="1:35" x14ac:dyDescent="0.2">
      <c r="A96" s="5">
        <v>2020</v>
      </c>
      <c r="B96" s="2" t="s">
        <v>752</v>
      </c>
      <c r="C96" s="2" t="s">
        <v>746</v>
      </c>
      <c r="D96" s="2" t="s">
        <v>674</v>
      </c>
      <c r="E96" s="15">
        <v>34659436</v>
      </c>
      <c r="F96" s="15">
        <v>1948820</v>
      </c>
      <c r="G96" s="2">
        <v>0</v>
      </c>
      <c r="H96" s="2">
        <v>14612781</v>
      </c>
      <c r="S96" s="2"/>
      <c r="T96" s="17">
        <v>68.709999999999994</v>
      </c>
      <c r="AB96" s="7"/>
      <c r="AC96" s="7"/>
      <c r="AD96" s="7"/>
      <c r="AE96" s="7"/>
      <c r="AF96" s="7"/>
      <c r="AG96" s="7"/>
      <c r="AH96" s="7"/>
      <c r="AI96" s="7"/>
    </row>
    <row r="97" spans="1:35" x14ac:dyDescent="0.2">
      <c r="A97" s="5">
        <v>2020</v>
      </c>
      <c r="B97" s="2" t="s">
        <v>752</v>
      </c>
      <c r="C97" s="2" t="s">
        <v>747</v>
      </c>
      <c r="D97" s="2" t="s">
        <v>674</v>
      </c>
      <c r="E97" s="15">
        <v>13128351</v>
      </c>
      <c r="F97" s="15">
        <v>3740107</v>
      </c>
      <c r="G97" s="2">
        <v>0</v>
      </c>
      <c r="H97" s="2">
        <v>21570052</v>
      </c>
      <c r="S97" s="2"/>
      <c r="T97" s="17">
        <v>69.459999999999994</v>
      </c>
      <c r="AB97" s="7"/>
      <c r="AC97" s="7"/>
      <c r="AD97" s="7"/>
      <c r="AE97" s="7"/>
      <c r="AF97" s="7"/>
      <c r="AG97" s="7"/>
      <c r="AH97" s="7"/>
      <c r="AI97" s="7"/>
    </row>
    <row r="98" spans="1:35" x14ac:dyDescent="0.2">
      <c r="A98" s="5">
        <v>2020</v>
      </c>
      <c r="B98" s="2" t="s">
        <v>752</v>
      </c>
      <c r="C98" s="2" t="s">
        <v>748</v>
      </c>
      <c r="D98" s="2" t="s">
        <v>674</v>
      </c>
      <c r="E98" s="15">
        <v>28337737</v>
      </c>
      <c r="F98" s="15">
        <v>1259276</v>
      </c>
      <c r="G98" s="2">
        <v>0</v>
      </c>
      <c r="H98" s="2">
        <v>13962792</v>
      </c>
      <c r="S98" s="2"/>
      <c r="T98" s="17">
        <v>69.430000000000007</v>
      </c>
      <c r="AB98" s="7"/>
      <c r="AC98" s="7"/>
      <c r="AD98" s="7"/>
      <c r="AE98" s="7"/>
      <c r="AF98" s="7"/>
      <c r="AG98" s="7"/>
      <c r="AH98" s="7"/>
      <c r="AI98" s="7"/>
    </row>
    <row r="99" spans="1:35" x14ac:dyDescent="0.2">
      <c r="A99" s="5">
        <v>2020</v>
      </c>
      <c r="B99" s="2" t="s">
        <v>752</v>
      </c>
      <c r="C99" s="2" t="s">
        <v>749</v>
      </c>
      <c r="D99" s="2" t="s">
        <v>674</v>
      </c>
      <c r="E99" s="15">
        <v>8677510</v>
      </c>
      <c r="F99" s="15">
        <v>2400774</v>
      </c>
      <c r="G99" s="2">
        <v>30165477</v>
      </c>
      <c r="H99" s="2">
        <v>11483576</v>
      </c>
      <c r="S99" s="2"/>
      <c r="T99" s="17">
        <v>68.959999999999994</v>
      </c>
      <c r="AB99" s="7"/>
      <c r="AC99" s="7"/>
      <c r="AD99" s="7"/>
      <c r="AE99" s="7"/>
      <c r="AF99" s="7"/>
      <c r="AG99" s="7"/>
      <c r="AH99" s="7"/>
      <c r="AI99" s="7"/>
    </row>
    <row r="100" spans="1:35" x14ac:dyDescent="0.2">
      <c r="A100" s="5">
        <v>2020</v>
      </c>
      <c r="B100" s="2" t="s">
        <v>752</v>
      </c>
      <c r="C100" s="2" t="s">
        <v>67</v>
      </c>
      <c r="D100" s="2" t="s">
        <v>674</v>
      </c>
      <c r="E100" s="15">
        <v>24240332</v>
      </c>
      <c r="F100" s="15">
        <v>1915558</v>
      </c>
      <c r="G100" s="2">
        <v>0</v>
      </c>
      <c r="H100" s="2">
        <v>8793483</v>
      </c>
      <c r="S100" s="2"/>
      <c r="T100" s="17">
        <v>71.19</v>
      </c>
      <c r="AB100" s="7"/>
      <c r="AC100" s="7"/>
      <c r="AD100" s="7"/>
      <c r="AE100" s="7"/>
      <c r="AF100" s="7"/>
      <c r="AG100" s="7"/>
      <c r="AH100" s="7"/>
      <c r="AI100" s="7"/>
    </row>
    <row r="101" spans="1:35" x14ac:dyDescent="0.2">
      <c r="A101" s="5">
        <v>2020</v>
      </c>
      <c r="B101" s="2" t="s">
        <v>750</v>
      </c>
      <c r="C101" s="2" t="s">
        <v>725</v>
      </c>
      <c r="D101" s="2" t="s">
        <v>675</v>
      </c>
      <c r="E101" s="15">
        <v>0</v>
      </c>
      <c r="F101" s="15">
        <v>0</v>
      </c>
      <c r="G101" s="2">
        <v>0</v>
      </c>
      <c r="H101" s="2">
        <v>0</v>
      </c>
      <c r="S101" s="2"/>
      <c r="T101" s="2"/>
      <c r="AB101" s="7"/>
      <c r="AC101" s="7"/>
      <c r="AD101" s="7"/>
      <c r="AE101" s="7"/>
      <c r="AF101" s="7"/>
      <c r="AG101" s="7"/>
      <c r="AH101" s="7"/>
      <c r="AI101" s="7"/>
    </row>
    <row r="102" spans="1:35" x14ac:dyDescent="0.2">
      <c r="A102" s="5">
        <v>2020</v>
      </c>
      <c r="B102" s="2" t="s">
        <v>750</v>
      </c>
      <c r="C102" s="2" t="s">
        <v>726</v>
      </c>
      <c r="D102" s="2" t="s">
        <v>675</v>
      </c>
      <c r="E102" s="15">
        <v>0</v>
      </c>
      <c r="F102" s="15">
        <v>0</v>
      </c>
      <c r="G102" s="2">
        <v>0</v>
      </c>
      <c r="H102" s="2">
        <v>0</v>
      </c>
      <c r="S102" s="2"/>
      <c r="T102" s="2"/>
      <c r="AB102" s="7"/>
      <c r="AC102" s="7"/>
      <c r="AD102" s="7"/>
      <c r="AE102" s="7"/>
      <c r="AF102" s="7"/>
      <c r="AG102" s="7"/>
      <c r="AH102" s="7"/>
      <c r="AI102" s="7"/>
    </row>
    <row r="103" spans="1:35" x14ac:dyDescent="0.2">
      <c r="A103" s="5">
        <v>2020</v>
      </c>
      <c r="B103" s="2" t="s">
        <v>751</v>
      </c>
      <c r="C103" s="2" t="s">
        <v>727</v>
      </c>
      <c r="D103" s="2" t="s">
        <v>675</v>
      </c>
      <c r="E103" s="15">
        <v>0</v>
      </c>
      <c r="F103" s="15">
        <v>0</v>
      </c>
      <c r="G103" s="2">
        <v>0</v>
      </c>
      <c r="H103" s="2">
        <v>0</v>
      </c>
      <c r="S103" s="2"/>
      <c r="T103" s="2"/>
      <c r="AB103" s="7"/>
      <c r="AC103" s="7"/>
      <c r="AD103" s="7"/>
      <c r="AE103" s="7"/>
      <c r="AF103" s="7"/>
      <c r="AG103" s="7"/>
      <c r="AH103" s="7"/>
      <c r="AI103" s="7"/>
    </row>
    <row r="104" spans="1:35" x14ac:dyDescent="0.2">
      <c r="A104" s="5">
        <v>2020</v>
      </c>
      <c r="B104" s="2" t="s">
        <v>750</v>
      </c>
      <c r="C104" s="2" t="s">
        <v>728</v>
      </c>
      <c r="D104" s="2" t="s">
        <v>675</v>
      </c>
      <c r="E104" s="15">
        <v>0</v>
      </c>
      <c r="F104" s="15">
        <v>0</v>
      </c>
      <c r="G104" s="2">
        <v>0</v>
      </c>
      <c r="H104" s="2">
        <v>0</v>
      </c>
      <c r="S104" s="2"/>
      <c r="T104" s="2"/>
      <c r="AB104" s="7"/>
      <c r="AC104" s="7"/>
      <c r="AD104" s="7"/>
      <c r="AE104" s="7"/>
      <c r="AF104" s="7"/>
      <c r="AG104" s="7"/>
      <c r="AH104" s="7"/>
      <c r="AI104" s="7"/>
    </row>
    <row r="105" spans="1:35" x14ac:dyDescent="0.2">
      <c r="A105" s="5">
        <v>2020</v>
      </c>
      <c r="B105" s="2" t="s">
        <v>752</v>
      </c>
      <c r="C105" s="2" t="s">
        <v>729</v>
      </c>
      <c r="D105" s="2" t="s">
        <v>675</v>
      </c>
      <c r="E105" s="15">
        <v>0</v>
      </c>
      <c r="F105" s="15">
        <v>0</v>
      </c>
      <c r="G105" s="2">
        <v>0</v>
      </c>
      <c r="H105" s="2">
        <v>0</v>
      </c>
      <c r="S105" s="2"/>
      <c r="T105" s="2"/>
      <c r="AB105" s="7"/>
      <c r="AC105" s="7"/>
      <c r="AD105" s="7"/>
      <c r="AE105" s="7"/>
      <c r="AF105" s="7"/>
      <c r="AG105" s="7"/>
      <c r="AH105" s="7"/>
      <c r="AI105" s="7"/>
    </row>
    <row r="106" spans="1:35" x14ac:dyDescent="0.2">
      <c r="A106" s="5">
        <v>2020</v>
      </c>
      <c r="B106" s="2" t="s">
        <v>750</v>
      </c>
      <c r="C106" s="2" t="s">
        <v>730</v>
      </c>
      <c r="D106" s="2" t="s">
        <v>675</v>
      </c>
      <c r="E106" s="15">
        <v>0</v>
      </c>
      <c r="F106" s="15">
        <v>0</v>
      </c>
      <c r="G106" s="2">
        <v>0</v>
      </c>
      <c r="H106" s="2">
        <v>0</v>
      </c>
      <c r="S106" s="2"/>
      <c r="T106" s="2"/>
      <c r="AB106" s="7"/>
      <c r="AC106" s="7"/>
      <c r="AD106" s="7"/>
      <c r="AE106" s="7"/>
      <c r="AF106" s="7"/>
      <c r="AG106" s="7"/>
      <c r="AH106" s="7"/>
      <c r="AI106" s="7"/>
    </row>
    <row r="107" spans="1:35" x14ac:dyDescent="0.2">
      <c r="A107" s="5">
        <v>2020</v>
      </c>
      <c r="B107" s="2" t="s">
        <v>752</v>
      </c>
      <c r="C107" s="2" t="s">
        <v>731</v>
      </c>
      <c r="D107" s="2" t="s">
        <v>675</v>
      </c>
      <c r="E107" s="15">
        <v>0</v>
      </c>
      <c r="F107" s="15">
        <v>0</v>
      </c>
      <c r="G107" s="2">
        <v>0</v>
      </c>
      <c r="H107" s="2">
        <v>0</v>
      </c>
      <c r="S107" s="2"/>
      <c r="T107" s="2"/>
      <c r="AB107" s="7"/>
      <c r="AC107" s="7"/>
      <c r="AD107" s="7"/>
      <c r="AE107" s="7"/>
      <c r="AF107" s="7"/>
      <c r="AG107" s="7"/>
      <c r="AH107" s="7"/>
      <c r="AI107" s="7"/>
    </row>
    <row r="108" spans="1:35" x14ac:dyDescent="0.2">
      <c r="A108" s="5">
        <v>2020</v>
      </c>
      <c r="B108" s="2" t="s">
        <v>752</v>
      </c>
      <c r="C108" s="2" t="s">
        <v>732</v>
      </c>
      <c r="D108" s="2" t="s">
        <v>675</v>
      </c>
      <c r="E108" s="15">
        <v>0</v>
      </c>
      <c r="F108" s="15">
        <v>0</v>
      </c>
      <c r="G108" s="2">
        <v>0</v>
      </c>
      <c r="H108" s="2">
        <v>0</v>
      </c>
      <c r="S108" s="2"/>
      <c r="T108" s="2"/>
      <c r="AB108" s="7"/>
      <c r="AC108" s="7"/>
      <c r="AD108" s="7"/>
      <c r="AE108" s="7"/>
      <c r="AF108" s="7"/>
      <c r="AG108" s="7"/>
      <c r="AH108" s="7"/>
      <c r="AI108" s="7"/>
    </row>
    <row r="109" spans="1:35" x14ac:dyDescent="0.2">
      <c r="A109" s="5">
        <v>2020</v>
      </c>
      <c r="B109" s="2" t="s">
        <v>750</v>
      </c>
      <c r="C109" s="2" t="s">
        <v>733</v>
      </c>
      <c r="D109" s="2" t="s">
        <v>675</v>
      </c>
      <c r="E109" s="15">
        <v>0</v>
      </c>
      <c r="F109" s="15">
        <v>0</v>
      </c>
      <c r="G109" s="2">
        <v>0</v>
      </c>
      <c r="H109" s="2">
        <v>0</v>
      </c>
      <c r="S109" s="2"/>
      <c r="T109" s="2"/>
      <c r="AB109" s="7"/>
      <c r="AC109" s="7"/>
      <c r="AD109" s="7"/>
      <c r="AE109" s="7"/>
      <c r="AF109" s="7"/>
      <c r="AG109" s="7"/>
      <c r="AH109" s="7"/>
      <c r="AI109" s="7"/>
    </row>
    <row r="110" spans="1:35" x14ac:dyDescent="0.2">
      <c r="A110" s="5">
        <v>2020</v>
      </c>
      <c r="B110" s="2" t="s">
        <v>752</v>
      </c>
      <c r="C110" s="2" t="s">
        <v>734</v>
      </c>
      <c r="D110" s="2" t="s">
        <v>675</v>
      </c>
      <c r="E110" s="15">
        <v>0</v>
      </c>
      <c r="F110" s="15">
        <v>0</v>
      </c>
      <c r="G110" s="2">
        <v>0</v>
      </c>
      <c r="H110" s="2">
        <v>0</v>
      </c>
      <c r="S110" s="2"/>
      <c r="T110" s="2"/>
      <c r="AB110" s="7"/>
      <c r="AC110" s="7"/>
      <c r="AD110" s="7"/>
      <c r="AE110" s="7"/>
      <c r="AF110" s="7"/>
      <c r="AG110" s="7"/>
      <c r="AH110" s="7"/>
      <c r="AI110" s="7"/>
    </row>
    <row r="111" spans="1:35" x14ac:dyDescent="0.2">
      <c r="A111" s="5">
        <v>2020</v>
      </c>
      <c r="B111" s="2" t="s">
        <v>752</v>
      </c>
      <c r="C111" s="2" t="s">
        <v>735</v>
      </c>
      <c r="D111" s="2" t="s">
        <v>675</v>
      </c>
      <c r="E111" s="15">
        <v>0</v>
      </c>
      <c r="F111" s="15">
        <v>0</v>
      </c>
      <c r="G111" s="2">
        <v>0</v>
      </c>
      <c r="H111" s="2">
        <v>0</v>
      </c>
      <c r="S111" s="2"/>
      <c r="T111" s="2"/>
      <c r="AB111" s="7"/>
      <c r="AC111" s="7"/>
      <c r="AD111" s="7"/>
      <c r="AE111" s="7"/>
      <c r="AF111" s="7"/>
      <c r="AG111" s="7"/>
      <c r="AH111" s="7"/>
      <c r="AI111" s="7"/>
    </row>
    <row r="112" spans="1:35" x14ac:dyDescent="0.2">
      <c r="A112" s="5">
        <v>2020</v>
      </c>
      <c r="B112" s="2" t="s">
        <v>752</v>
      </c>
      <c r="C112" s="2" t="s">
        <v>736</v>
      </c>
      <c r="D112" s="2" t="s">
        <v>675</v>
      </c>
      <c r="E112" s="15">
        <v>0</v>
      </c>
      <c r="F112" s="15">
        <v>0</v>
      </c>
      <c r="G112" s="2">
        <v>0</v>
      </c>
      <c r="H112" s="2">
        <v>0</v>
      </c>
      <c r="S112" s="2"/>
      <c r="T112" s="2"/>
      <c r="AB112" s="7"/>
      <c r="AC112" s="7"/>
      <c r="AD112" s="7"/>
      <c r="AE112" s="7"/>
      <c r="AF112" s="7"/>
      <c r="AG112" s="7"/>
      <c r="AH112" s="7"/>
      <c r="AI112" s="7"/>
    </row>
    <row r="113" spans="1:35" x14ac:dyDescent="0.2">
      <c r="A113" s="5">
        <v>2020</v>
      </c>
      <c r="B113" s="2" t="s">
        <v>752</v>
      </c>
      <c r="C113" s="2" t="s">
        <v>737</v>
      </c>
      <c r="D113" s="2" t="s">
        <v>675</v>
      </c>
      <c r="E113" s="15">
        <v>0</v>
      </c>
      <c r="F113" s="15">
        <v>0</v>
      </c>
      <c r="G113" s="2">
        <v>0</v>
      </c>
      <c r="H113" s="2">
        <v>0</v>
      </c>
      <c r="S113" s="2"/>
      <c r="T113" s="2"/>
      <c r="AB113" s="7"/>
      <c r="AC113" s="7"/>
      <c r="AD113" s="7"/>
      <c r="AE113" s="7"/>
      <c r="AF113" s="7"/>
      <c r="AG113" s="7"/>
      <c r="AH113" s="7"/>
      <c r="AI113" s="7"/>
    </row>
    <row r="114" spans="1:35" x14ac:dyDescent="0.2">
      <c r="A114" s="5">
        <v>2020</v>
      </c>
      <c r="B114" s="2" t="s">
        <v>750</v>
      </c>
      <c r="C114" s="2" t="s">
        <v>48</v>
      </c>
      <c r="D114" s="2" t="s">
        <v>675</v>
      </c>
      <c r="E114" s="15">
        <v>0</v>
      </c>
      <c r="F114" s="15">
        <v>0</v>
      </c>
      <c r="G114" s="2">
        <v>0</v>
      </c>
      <c r="H114" s="2">
        <v>0</v>
      </c>
      <c r="S114" s="2"/>
      <c r="T114" s="2"/>
      <c r="AB114" s="7"/>
      <c r="AC114" s="7"/>
      <c r="AD114" s="7"/>
      <c r="AE114" s="7"/>
      <c r="AF114" s="7"/>
      <c r="AG114" s="7"/>
      <c r="AH114" s="7"/>
      <c r="AI114" s="7"/>
    </row>
    <row r="115" spans="1:35" x14ac:dyDescent="0.2">
      <c r="A115" s="5">
        <v>2020</v>
      </c>
      <c r="B115" s="2" t="s">
        <v>751</v>
      </c>
      <c r="C115" s="2" t="s">
        <v>49</v>
      </c>
      <c r="D115" s="2" t="s">
        <v>675</v>
      </c>
      <c r="E115" s="15">
        <v>0</v>
      </c>
      <c r="F115" s="15">
        <v>0</v>
      </c>
      <c r="G115" s="2">
        <v>0</v>
      </c>
      <c r="H115" s="2">
        <v>0</v>
      </c>
      <c r="S115" s="2"/>
      <c r="T115" s="2"/>
      <c r="AB115" s="7"/>
      <c r="AC115" s="7"/>
      <c r="AD115" s="7"/>
      <c r="AE115" s="7"/>
      <c r="AF115" s="7"/>
      <c r="AG115" s="7"/>
      <c r="AH115" s="7"/>
      <c r="AI115" s="7"/>
    </row>
    <row r="116" spans="1:35" x14ac:dyDescent="0.2">
      <c r="A116" s="5">
        <v>2020</v>
      </c>
      <c r="B116" s="2" t="s">
        <v>750</v>
      </c>
      <c r="C116" s="2" t="s">
        <v>50</v>
      </c>
      <c r="D116" s="2" t="s">
        <v>675</v>
      </c>
      <c r="E116" s="15">
        <v>0</v>
      </c>
      <c r="F116" s="15">
        <v>0</v>
      </c>
      <c r="G116" s="2">
        <v>0</v>
      </c>
      <c r="H116" s="2">
        <v>0</v>
      </c>
      <c r="S116" s="2"/>
      <c r="T116" s="2"/>
      <c r="AB116" s="7"/>
      <c r="AC116" s="7"/>
      <c r="AD116" s="7"/>
      <c r="AE116" s="7"/>
      <c r="AF116" s="7"/>
      <c r="AG116" s="7"/>
      <c r="AH116" s="7"/>
      <c r="AI116" s="7"/>
    </row>
    <row r="117" spans="1:35" x14ac:dyDescent="0.2">
      <c r="A117" s="5">
        <v>2020</v>
      </c>
      <c r="B117" s="2" t="s">
        <v>752</v>
      </c>
      <c r="C117" s="2" t="s">
        <v>51</v>
      </c>
      <c r="D117" s="2" t="s">
        <v>675</v>
      </c>
      <c r="E117" s="15">
        <v>0</v>
      </c>
      <c r="F117" s="15">
        <v>0</v>
      </c>
      <c r="G117" s="2">
        <v>0</v>
      </c>
      <c r="H117" s="2">
        <v>0</v>
      </c>
      <c r="S117" s="2"/>
      <c r="T117" s="2"/>
      <c r="AB117" s="7"/>
      <c r="AC117" s="7"/>
      <c r="AD117" s="7"/>
      <c r="AE117" s="7"/>
      <c r="AF117" s="7"/>
      <c r="AG117" s="7"/>
      <c r="AH117" s="7"/>
      <c r="AI117" s="7"/>
    </row>
    <row r="118" spans="1:35" x14ac:dyDescent="0.2">
      <c r="A118" s="5">
        <v>2020</v>
      </c>
      <c r="B118" s="2" t="s">
        <v>750</v>
      </c>
      <c r="C118" s="2" t="s">
        <v>52</v>
      </c>
      <c r="D118" s="2" t="s">
        <v>675</v>
      </c>
      <c r="E118" s="15">
        <v>0</v>
      </c>
      <c r="F118" s="15">
        <v>0</v>
      </c>
      <c r="G118" s="2">
        <v>0</v>
      </c>
      <c r="H118" s="2">
        <v>0</v>
      </c>
      <c r="S118" s="2"/>
      <c r="T118" s="2"/>
      <c r="AB118" s="7"/>
      <c r="AC118" s="7"/>
      <c r="AD118" s="7"/>
      <c r="AE118" s="7"/>
      <c r="AF118" s="7"/>
      <c r="AG118" s="7"/>
      <c r="AH118" s="7"/>
      <c r="AI118" s="7"/>
    </row>
    <row r="119" spans="1:35" x14ac:dyDescent="0.2">
      <c r="A119" s="5">
        <v>2020</v>
      </c>
      <c r="B119" s="2" t="s">
        <v>751</v>
      </c>
      <c r="C119" s="2" t="s">
        <v>53</v>
      </c>
      <c r="D119" s="2" t="s">
        <v>675</v>
      </c>
      <c r="E119" s="15">
        <v>8900</v>
      </c>
      <c r="F119" s="15">
        <v>0</v>
      </c>
      <c r="G119" s="2">
        <v>0</v>
      </c>
      <c r="H119" s="2">
        <v>0</v>
      </c>
      <c r="S119" s="2"/>
      <c r="T119" s="2"/>
      <c r="AB119" s="7"/>
      <c r="AC119" s="7"/>
      <c r="AD119" s="7"/>
      <c r="AE119" s="7"/>
      <c r="AF119" s="7"/>
      <c r="AG119" s="7"/>
      <c r="AH119" s="7"/>
      <c r="AI119" s="7"/>
    </row>
    <row r="120" spans="1:35" x14ac:dyDescent="0.2">
      <c r="A120" s="5">
        <v>2020</v>
      </c>
      <c r="B120" s="2" t="s">
        <v>752</v>
      </c>
      <c r="C120" s="2" t="s">
        <v>54</v>
      </c>
      <c r="D120" s="2" t="s">
        <v>675</v>
      </c>
      <c r="E120" s="15">
        <v>0</v>
      </c>
      <c r="F120" s="15">
        <v>0</v>
      </c>
      <c r="G120" s="2">
        <v>0</v>
      </c>
      <c r="H120" s="2">
        <v>0</v>
      </c>
      <c r="S120" s="2"/>
      <c r="T120" s="2"/>
      <c r="AB120" s="7"/>
      <c r="AC120" s="7"/>
      <c r="AD120" s="7"/>
      <c r="AE120" s="7"/>
      <c r="AF120" s="7"/>
      <c r="AG120" s="7"/>
      <c r="AH120" s="7"/>
      <c r="AI120" s="7"/>
    </row>
    <row r="121" spans="1:35" x14ac:dyDescent="0.2">
      <c r="A121" s="5">
        <v>2020</v>
      </c>
      <c r="B121" s="2" t="s">
        <v>750</v>
      </c>
      <c r="C121" s="2" t="s">
        <v>738</v>
      </c>
      <c r="D121" s="2" t="s">
        <v>675</v>
      </c>
      <c r="E121" s="15">
        <v>0</v>
      </c>
      <c r="F121" s="15">
        <v>0</v>
      </c>
      <c r="G121" s="2">
        <v>0</v>
      </c>
      <c r="H121" s="2">
        <v>0</v>
      </c>
      <c r="S121" s="2"/>
      <c r="T121" s="2"/>
      <c r="AB121" s="7"/>
      <c r="AC121" s="7"/>
      <c r="AD121" s="7"/>
      <c r="AE121" s="7"/>
      <c r="AF121" s="7"/>
      <c r="AG121" s="7"/>
      <c r="AH121" s="7"/>
      <c r="AI121" s="7"/>
    </row>
    <row r="122" spans="1:35" x14ac:dyDescent="0.2">
      <c r="A122" s="5">
        <v>2020</v>
      </c>
      <c r="B122" s="2" t="s">
        <v>752</v>
      </c>
      <c r="C122" s="2" t="s">
        <v>739</v>
      </c>
      <c r="D122" s="2" t="s">
        <v>675</v>
      </c>
      <c r="E122" s="15">
        <v>0</v>
      </c>
      <c r="F122" s="15">
        <v>0</v>
      </c>
      <c r="G122" s="2">
        <v>0</v>
      </c>
      <c r="H122" s="2">
        <v>0</v>
      </c>
      <c r="S122" s="2"/>
      <c r="T122" s="2"/>
      <c r="AB122" s="7"/>
      <c r="AC122" s="7"/>
      <c r="AD122" s="7"/>
      <c r="AE122" s="7"/>
      <c r="AF122" s="7"/>
      <c r="AG122" s="7"/>
      <c r="AH122" s="7"/>
      <c r="AI122" s="7"/>
    </row>
    <row r="123" spans="1:35" x14ac:dyDescent="0.2">
      <c r="A123" s="5">
        <v>2020</v>
      </c>
      <c r="B123" s="2" t="s">
        <v>752</v>
      </c>
      <c r="C123" s="2" t="s">
        <v>740</v>
      </c>
      <c r="D123" s="2" t="s">
        <v>675</v>
      </c>
      <c r="E123" s="15">
        <v>0</v>
      </c>
      <c r="F123" s="15">
        <v>0</v>
      </c>
      <c r="G123" s="2">
        <v>0</v>
      </c>
      <c r="H123" s="2">
        <v>0</v>
      </c>
      <c r="S123" s="2"/>
      <c r="T123" s="2"/>
      <c r="AB123" s="7"/>
      <c r="AC123" s="7"/>
      <c r="AD123" s="7"/>
      <c r="AE123" s="7"/>
      <c r="AF123" s="7"/>
      <c r="AG123" s="7"/>
      <c r="AH123" s="7"/>
      <c r="AI123" s="7"/>
    </row>
    <row r="124" spans="1:35" x14ac:dyDescent="0.2">
      <c r="A124" s="5">
        <v>2020</v>
      </c>
      <c r="B124" s="2" t="s">
        <v>751</v>
      </c>
      <c r="C124" s="2" t="s">
        <v>741</v>
      </c>
      <c r="D124" s="2" t="s">
        <v>675</v>
      </c>
      <c r="E124" s="15">
        <v>0</v>
      </c>
      <c r="F124" s="15">
        <v>0</v>
      </c>
      <c r="G124" s="2">
        <v>0</v>
      </c>
      <c r="H124" s="2">
        <v>0</v>
      </c>
      <c r="S124" s="2"/>
      <c r="T124" s="2"/>
      <c r="AB124" s="7"/>
      <c r="AC124" s="7"/>
      <c r="AD124" s="7"/>
      <c r="AE124" s="7"/>
      <c r="AF124" s="7"/>
      <c r="AG124" s="7"/>
      <c r="AH124" s="7"/>
      <c r="AI124" s="7"/>
    </row>
    <row r="125" spans="1:35" x14ac:dyDescent="0.2">
      <c r="A125" s="5">
        <v>2020</v>
      </c>
      <c r="B125" s="2" t="s">
        <v>752</v>
      </c>
      <c r="C125" s="2" t="s">
        <v>742</v>
      </c>
      <c r="D125" s="2" t="s">
        <v>675</v>
      </c>
      <c r="E125" s="15">
        <v>0</v>
      </c>
      <c r="F125" s="15">
        <v>0</v>
      </c>
      <c r="G125" s="2">
        <v>0</v>
      </c>
      <c r="H125" s="2">
        <v>0</v>
      </c>
      <c r="S125" s="2"/>
      <c r="T125" s="2"/>
      <c r="AB125" s="7"/>
      <c r="AC125" s="7"/>
      <c r="AD125" s="7"/>
      <c r="AE125" s="7"/>
      <c r="AF125" s="7"/>
      <c r="AG125" s="7"/>
      <c r="AH125" s="7"/>
      <c r="AI125" s="7"/>
    </row>
    <row r="126" spans="1:35" x14ac:dyDescent="0.2">
      <c r="A126" s="5">
        <v>2020</v>
      </c>
      <c r="B126" s="2" t="s">
        <v>750</v>
      </c>
      <c r="C126" s="2" t="s">
        <v>743</v>
      </c>
      <c r="D126" s="2" t="s">
        <v>675</v>
      </c>
      <c r="E126" s="15">
        <v>0</v>
      </c>
      <c r="F126" s="15">
        <v>0</v>
      </c>
      <c r="G126" s="2">
        <v>0</v>
      </c>
      <c r="H126" s="2">
        <v>0</v>
      </c>
      <c r="S126" s="2"/>
      <c r="T126" s="2"/>
      <c r="AB126" s="7"/>
      <c r="AC126" s="7"/>
      <c r="AD126" s="7"/>
      <c r="AE126" s="7"/>
      <c r="AF126" s="7"/>
      <c r="AG126" s="7"/>
      <c r="AH126" s="7"/>
      <c r="AI126" s="7"/>
    </row>
    <row r="127" spans="1:35" x14ac:dyDescent="0.2">
      <c r="A127" s="5">
        <v>2020</v>
      </c>
      <c r="B127" s="2" t="s">
        <v>752</v>
      </c>
      <c r="C127" s="2" t="s">
        <v>744</v>
      </c>
      <c r="D127" s="2" t="s">
        <v>675</v>
      </c>
      <c r="E127" s="15">
        <v>0</v>
      </c>
      <c r="F127" s="15">
        <v>0</v>
      </c>
      <c r="G127" s="2">
        <v>0</v>
      </c>
      <c r="H127" s="2">
        <v>0</v>
      </c>
      <c r="S127" s="2"/>
      <c r="T127" s="2"/>
      <c r="AB127" s="7"/>
      <c r="AC127" s="7"/>
      <c r="AD127" s="7"/>
      <c r="AE127" s="7"/>
      <c r="AF127" s="7"/>
      <c r="AG127" s="7"/>
      <c r="AH127" s="7"/>
      <c r="AI127" s="7"/>
    </row>
    <row r="128" spans="1:35" x14ac:dyDescent="0.2">
      <c r="A128" s="5">
        <v>2020</v>
      </c>
      <c r="B128" s="2" t="s">
        <v>752</v>
      </c>
      <c r="C128" s="2" t="s">
        <v>745</v>
      </c>
      <c r="D128" s="2" t="s">
        <v>675</v>
      </c>
      <c r="E128" s="15">
        <v>0</v>
      </c>
      <c r="F128" s="15">
        <v>0</v>
      </c>
      <c r="G128" s="2">
        <v>0</v>
      </c>
      <c r="H128" s="2">
        <v>0</v>
      </c>
      <c r="S128" s="2"/>
      <c r="T128" s="2"/>
      <c r="AB128" s="7"/>
      <c r="AC128" s="7"/>
      <c r="AD128" s="7"/>
      <c r="AE128" s="7"/>
      <c r="AF128" s="7"/>
      <c r="AG128" s="7"/>
      <c r="AH128" s="7"/>
      <c r="AI128" s="7"/>
    </row>
    <row r="129" spans="1:35" x14ac:dyDescent="0.2">
      <c r="A129" s="5">
        <v>2020</v>
      </c>
      <c r="B129" s="2" t="s">
        <v>752</v>
      </c>
      <c r="C129" s="2" t="s">
        <v>746</v>
      </c>
      <c r="D129" s="2" t="s">
        <v>675</v>
      </c>
      <c r="E129" s="15">
        <v>0</v>
      </c>
      <c r="F129" s="15">
        <v>0</v>
      </c>
      <c r="G129" s="2">
        <v>0</v>
      </c>
      <c r="H129" s="2">
        <v>0</v>
      </c>
      <c r="S129" s="2"/>
      <c r="T129" s="2"/>
      <c r="AB129" s="7"/>
      <c r="AC129" s="7"/>
      <c r="AD129" s="7"/>
      <c r="AE129" s="7"/>
      <c r="AF129" s="7"/>
      <c r="AG129" s="7"/>
      <c r="AH129" s="7"/>
      <c r="AI129" s="7"/>
    </row>
    <row r="130" spans="1:35" x14ac:dyDescent="0.2">
      <c r="A130" s="5">
        <v>2020</v>
      </c>
      <c r="B130" s="2" t="s">
        <v>752</v>
      </c>
      <c r="C130" s="2" t="s">
        <v>747</v>
      </c>
      <c r="D130" s="2" t="s">
        <v>675</v>
      </c>
      <c r="E130" s="15">
        <v>0</v>
      </c>
      <c r="F130" s="15">
        <v>0</v>
      </c>
      <c r="G130" s="2">
        <v>0</v>
      </c>
      <c r="H130" s="2">
        <v>0</v>
      </c>
      <c r="S130" s="2"/>
      <c r="T130" s="2"/>
      <c r="AB130" s="7"/>
      <c r="AC130" s="7"/>
      <c r="AD130" s="7"/>
      <c r="AE130" s="7"/>
      <c r="AF130" s="7"/>
      <c r="AG130" s="7"/>
      <c r="AH130" s="7"/>
      <c r="AI130" s="7"/>
    </row>
    <row r="131" spans="1:35" x14ac:dyDescent="0.2">
      <c r="A131" s="5">
        <v>2020</v>
      </c>
      <c r="B131" s="2" t="s">
        <v>752</v>
      </c>
      <c r="C131" s="2" t="s">
        <v>748</v>
      </c>
      <c r="D131" s="2" t="s">
        <v>675</v>
      </c>
      <c r="E131" s="15">
        <v>0</v>
      </c>
      <c r="F131" s="15">
        <v>0</v>
      </c>
      <c r="G131" s="2">
        <v>0</v>
      </c>
      <c r="H131" s="2">
        <v>0</v>
      </c>
      <c r="S131" s="2"/>
      <c r="T131" s="2"/>
      <c r="AB131" s="7"/>
      <c r="AC131" s="7"/>
      <c r="AD131" s="7"/>
      <c r="AE131" s="7"/>
      <c r="AF131" s="7"/>
      <c r="AG131" s="7"/>
      <c r="AH131" s="7"/>
      <c r="AI131" s="7"/>
    </row>
    <row r="132" spans="1:35" x14ac:dyDescent="0.2">
      <c r="A132" s="5">
        <v>2020</v>
      </c>
      <c r="B132" s="2" t="s">
        <v>752</v>
      </c>
      <c r="C132" s="2" t="s">
        <v>749</v>
      </c>
      <c r="D132" s="2" t="s">
        <v>675</v>
      </c>
      <c r="E132" s="15">
        <v>0</v>
      </c>
      <c r="F132" s="15">
        <v>0</v>
      </c>
      <c r="G132" s="2">
        <v>0</v>
      </c>
      <c r="H132" s="2">
        <v>0</v>
      </c>
      <c r="S132" s="2"/>
      <c r="T132" s="2"/>
      <c r="AB132" s="7"/>
      <c r="AC132" s="7"/>
      <c r="AD132" s="7"/>
      <c r="AE132" s="7"/>
      <c r="AF132" s="7"/>
      <c r="AG132" s="7"/>
      <c r="AH132" s="7"/>
      <c r="AI132" s="7"/>
    </row>
    <row r="133" spans="1:35" x14ac:dyDescent="0.2">
      <c r="A133" s="5">
        <v>2020</v>
      </c>
      <c r="B133" s="2" t="s">
        <v>752</v>
      </c>
      <c r="C133" s="2" t="s">
        <v>67</v>
      </c>
      <c r="D133" s="2" t="s">
        <v>675</v>
      </c>
      <c r="E133" s="15">
        <v>0</v>
      </c>
      <c r="F133" s="15">
        <v>0</v>
      </c>
      <c r="G133" s="2">
        <v>0</v>
      </c>
      <c r="H133" s="2">
        <v>0</v>
      </c>
      <c r="S133" s="2"/>
      <c r="T133" s="2"/>
      <c r="AB133" s="7"/>
      <c r="AC133" s="7"/>
      <c r="AD133" s="7"/>
      <c r="AE133" s="7"/>
      <c r="AF133" s="7"/>
      <c r="AG133" s="7"/>
      <c r="AH133" s="7"/>
      <c r="AI133" s="7"/>
    </row>
    <row r="134" spans="1:35" x14ac:dyDescent="0.2">
      <c r="A134" s="5">
        <v>2020</v>
      </c>
      <c r="B134" s="2" t="s">
        <v>750</v>
      </c>
      <c r="C134" s="2" t="s">
        <v>725</v>
      </c>
      <c r="D134" s="2" t="s">
        <v>676</v>
      </c>
      <c r="E134" s="15">
        <v>0</v>
      </c>
      <c r="F134" s="15">
        <v>0</v>
      </c>
      <c r="G134" s="2">
        <v>0</v>
      </c>
      <c r="H134" s="2">
        <v>0</v>
      </c>
      <c r="S134" s="2"/>
      <c r="T134" s="2"/>
      <c r="AB134" s="7"/>
      <c r="AC134" s="7"/>
      <c r="AD134" s="7"/>
      <c r="AE134" s="7"/>
      <c r="AF134" s="7"/>
      <c r="AG134" s="7"/>
      <c r="AH134" s="7"/>
      <c r="AI134" s="7"/>
    </row>
    <row r="135" spans="1:35" x14ac:dyDescent="0.2">
      <c r="A135" s="5">
        <v>2020</v>
      </c>
      <c r="B135" s="2" t="s">
        <v>750</v>
      </c>
      <c r="C135" s="2" t="s">
        <v>726</v>
      </c>
      <c r="D135" s="2" t="s">
        <v>676</v>
      </c>
      <c r="E135" s="15">
        <v>0</v>
      </c>
      <c r="F135" s="15">
        <v>0</v>
      </c>
      <c r="G135" s="2">
        <v>0</v>
      </c>
      <c r="H135" s="2">
        <v>0</v>
      </c>
      <c r="S135" s="2"/>
      <c r="T135" s="2"/>
      <c r="AB135" s="7"/>
      <c r="AC135" s="7"/>
      <c r="AD135" s="7"/>
      <c r="AE135" s="7"/>
      <c r="AF135" s="7"/>
      <c r="AG135" s="7"/>
      <c r="AH135" s="7"/>
      <c r="AI135" s="7"/>
    </row>
    <row r="136" spans="1:35" x14ac:dyDescent="0.2">
      <c r="A136" s="5">
        <v>2020</v>
      </c>
      <c r="B136" s="2" t="s">
        <v>751</v>
      </c>
      <c r="C136" s="2" t="s">
        <v>727</v>
      </c>
      <c r="D136" s="2" t="s">
        <v>676</v>
      </c>
      <c r="E136" s="15">
        <v>0</v>
      </c>
      <c r="F136" s="15">
        <v>0</v>
      </c>
      <c r="G136" s="2">
        <v>0</v>
      </c>
      <c r="H136" s="2">
        <v>0</v>
      </c>
      <c r="S136" s="2"/>
      <c r="T136" s="2"/>
      <c r="AB136" s="7"/>
      <c r="AC136" s="7"/>
      <c r="AD136" s="7"/>
      <c r="AE136" s="7"/>
      <c r="AF136" s="7"/>
      <c r="AG136" s="7"/>
      <c r="AH136" s="7"/>
      <c r="AI136" s="7"/>
    </row>
    <row r="137" spans="1:35" x14ac:dyDescent="0.2">
      <c r="A137" s="5">
        <v>2020</v>
      </c>
      <c r="B137" s="2" t="s">
        <v>750</v>
      </c>
      <c r="C137" s="2" t="s">
        <v>728</v>
      </c>
      <c r="D137" s="2" t="s">
        <v>676</v>
      </c>
      <c r="E137" s="15">
        <v>0</v>
      </c>
      <c r="F137" s="15">
        <v>0</v>
      </c>
      <c r="G137" s="2">
        <v>0</v>
      </c>
      <c r="H137" s="2">
        <v>0</v>
      </c>
      <c r="S137" s="2"/>
      <c r="T137" s="2"/>
      <c r="AB137" s="7"/>
      <c r="AC137" s="7"/>
      <c r="AD137" s="7"/>
      <c r="AE137" s="7"/>
      <c r="AF137" s="7"/>
      <c r="AG137" s="7"/>
      <c r="AH137" s="7"/>
      <c r="AI137" s="7"/>
    </row>
    <row r="138" spans="1:35" x14ac:dyDescent="0.2">
      <c r="A138" s="5">
        <v>2020</v>
      </c>
      <c r="B138" s="2" t="s">
        <v>752</v>
      </c>
      <c r="C138" s="2" t="s">
        <v>729</v>
      </c>
      <c r="D138" s="2" t="s">
        <v>676</v>
      </c>
      <c r="E138" s="15">
        <v>0</v>
      </c>
      <c r="F138" s="15">
        <v>0</v>
      </c>
      <c r="G138" s="2">
        <v>0</v>
      </c>
      <c r="H138" s="2">
        <v>0</v>
      </c>
      <c r="S138" s="2"/>
      <c r="T138" s="2"/>
      <c r="AB138" s="7"/>
      <c r="AC138" s="7"/>
      <c r="AD138" s="7"/>
      <c r="AE138" s="7"/>
      <c r="AF138" s="7"/>
      <c r="AG138" s="7"/>
      <c r="AH138" s="7"/>
      <c r="AI138" s="7"/>
    </row>
    <row r="139" spans="1:35" x14ac:dyDescent="0.2">
      <c r="A139" s="5">
        <v>2020</v>
      </c>
      <c r="B139" s="2" t="s">
        <v>750</v>
      </c>
      <c r="C139" s="2" t="s">
        <v>730</v>
      </c>
      <c r="D139" s="2" t="s">
        <v>676</v>
      </c>
      <c r="E139" s="15">
        <v>0</v>
      </c>
      <c r="F139" s="15">
        <v>0</v>
      </c>
      <c r="G139" s="2">
        <v>0</v>
      </c>
      <c r="H139" s="2">
        <v>0</v>
      </c>
      <c r="S139" s="2"/>
      <c r="T139" s="2"/>
      <c r="AB139" s="7"/>
      <c r="AC139" s="7"/>
      <c r="AD139" s="7"/>
      <c r="AE139" s="7"/>
      <c r="AF139" s="7"/>
      <c r="AG139" s="7"/>
      <c r="AH139" s="7"/>
      <c r="AI139" s="7"/>
    </row>
    <row r="140" spans="1:35" x14ac:dyDescent="0.2">
      <c r="A140" s="5">
        <v>2020</v>
      </c>
      <c r="B140" s="2" t="s">
        <v>752</v>
      </c>
      <c r="C140" s="2" t="s">
        <v>731</v>
      </c>
      <c r="D140" s="2" t="s">
        <v>676</v>
      </c>
      <c r="E140" s="15">
        <v>8000000</v>
      </c>
      <c r="F140" s="15">
        <v>0</v>
      </c>
      <c r="G140" s="2">
        <v>0</v>
      </c>
      <c r="H140" s="2">
        <v>0</v>
      </c>
      <c r="S140" s="2"/>
      <c r="T140" s="2"/>
      <c r="AB140" s="7"/>
      <c r="AC140" s="7"/>
      <c r="AD140" s="7"/>
      <c r="AE140" s="7"/>
      <c r="AF140" s="7"/>
      <c r="AG140" s="7"/>
      <c r="AH140" s="7"/>
      <c r="AI140" s="7"/>
    </row>
    <row r="141" spans="1:35" x14ac:dyDescent="0.2">
      <c r="A141" s="5">
        <v>2020</v>
      </c>
      <c r="B141" s="2" t="s">
        <v>752</v>
      </c>
      <c r="C141" s="2" t="s">
        <v>732</v>
      </c>
      <c r="D141" s="2" t="s">
        <v>676</v>
      </c>
      <c r="E141" s="15">
        <v>0</v>
      </c>
      <c r="F141" s="15">
        <v>0</v>
      </c>
      <c r="G141" s="2">
        <v>3536052</v>
      </c>
      <c r="H141" s="2">
        <v>0</v>
      </c>
      <c r="S141" s="2"/>
      <c r="T141" s="2"/>
      <c r="AB141" s="7"/>
      <c r="AC141" s="7"/>
      <c r="AD141" s="7"/>
      <c r="AE141" s="7"/>
      <c r="AF141" s="7"/>
      <c r="AG141" s="7"/>
      <c r="AH141" s="7"/>
      <c r="AI141" s="7"/>
    </row>
    <row r="142" spans="1:35" x14ac:dyDescent="0.2">
      <c r="A142" s="5">
        <v>2020</v>
      </c>
      <c r="B142" s="2" t="s">
        <v>750</v>
      </c>
      <c r="C142" s="2" t="s">
        <v>733</v>
      </c>
      <c r="D142" s="2" t="s">
        <v>676</v>
      </c>
      <c r="E142" s="15">
        <v>0</v>
      </c>
      <c r="F142" s="15">
        <v>0</v>
      </c>
      <c r="G142" s="2">
        <v>0</v>
      </c>
      <c r="H142" s="2">
        <v>0</v>
      </c>
      <c r="S142" s="2"/>
      <c r="T142" s="2"/>
      <c r="AB142" s="7"/>
      <c r="AC142" s="7"/>
      <c r="AD142" s="7"/>
      <c r="AE142" s="7"/>
      <c r="AF142" s="7"/>
      <c r="AG142" s="7"/>
      <c r="AH142" s="7"/>
      <c r="AI142" s="7"/>
    </row>
    <row r="143" spans="1:35" x14ac:dyDescent="0.2">
      <c r="A143" s="5">
        <v>2020</v>
      </c>
      <c r="B143" s="2" t="s">
        <v>752</v>
      </c>
      <c r="C143" s="2" t="s">
        <v>734</v>
      </c>
      <c r="D143" s="2" t="s">
        <v>676</v>
      </c>
      <c r="E143" s="15">
        <v>0</v>
      </c>
      <c r="F143" s="15">
        <v>0</v>
      </c>
      <c r="G143" s="2">
        <v>0</v>
      </c>
      <c r="H143" s="2">
        <v>0</v>
      </c>
      <c r="S143" s="2"/>
      <c r="T143" s="2"/>
      <c r="AB143" s="7"/>
      <c r="AC143" s="7"/>
      <c r="AD143" s="7"/>
      <c r="AE143" s="7"/>
      <c r="AF143" s="7"/>
      <c r="AG143" s="7"/>
      <c r="AH143" s="7"/>
      <c r="AI143" s="7"/>
    </row>
    <row r="144" spans="1:35" x14ac:dyDescent="0.2">
      <c r="A144" s="5">
        <v>2020</v>
      </c>
      <c r="B144" s="2" t="s">
        <v>752</v>
      </c>
      <c r="C144" s="2" t="s">
        <v>735</v>
      </c>
      <c r="D144" s="2" t="s">
        <v>676</v>
      </c>
      <c r="E144" s="15">
        <v>23311398</v>
      </c>
      <c r="F144" s="15">
        <v>0</v>
      </c>
      <c r="G144" s="2">
        <v>0</v>
      </c>
      <c r="H144" s="2">
        <v>0</v>
      </c>
      <c r="S144" s="2"/>
      <c r="T144" s="2"/>
      <c r="AB144" s="7"/>
      <c r="AC144" s="7"/>
      <c r="AD144" s="7"/>
      <c r="AE144" s="7"/>
      <c r="AF144" s="7"/>
      <c r="AG144" s="7"/>
      <c r="AH144" s="7"/>
      <c r="AI144" s="7"/>
    </row>
    <row r="145" spans="1:35" x14ac:dyDescent="0.2">
      <c r="A145" s="5">
        <v>2020</v>
      </c>
      <c r="B145" s="2" t="s">
        <v>752</v>
      </c>
      <c r="C145" s="2" t="s">
        <v>736</v>
      </c>
      <c r="D145" s="2" t="s">
        <v>676</v>
      </c>
      <c r="E145" s="15">
        <v>6507180</v>
      </c>
      <c r="F145" s="15">
        <v>9154486</v>
      </c>
      <c r="G145" s="2">
        <v>0</v>
      </c>
      <c r="H145" s="2">
        <v>0</v>
      </c>
      <c r="S145" s="2"/>
      <c r="T145" s="2"/>
      <c r="AB145" s="7"/>
      <c r="AC145" s="7"/>
      <c r="AD145" s="7"/>
      <c r="AE145" s="7"/>
      <c r="AF145" s="7"/>
      <c r="AG145" s="7"/>
      <c r="AH145" s="7"/>
      <c r="AI145" s="7"/>
    </row>
    <row r="146" spans="1:35" x14ac:dyDescent="0.2">
      <c r="A146" s="5">
        <v>2020</v>
      </c>
      <c r="B146" s="2" t="s">
        <v>752</v>
      </c>
      <c r="C146" s="2" t="s">
        <v>737</v>
      </c>
      <c r="D146" s="2" t="s">
        <v>676</v>
      </c>
      <c r="E146" s="15">
        <v>0</v>
      </c>
      <c r="F146" s="15">
        <v>0</v>
      </c>
      <c r="G146" s="2">
        <v>0</v>
      </c>
      <c r="H146" s="2">
        <v>0</v>
      </c>
      <c r="S146" s="2"/>
      <c r="T146" s="2"/>
      <c r="AB146" s="7"/>
      <c r="AC146" s="7"/>
      <c r="AD146" s="7"/>
      <c r="AE146" s="7"/>
      <c r="AF146" s="7"/>
      <c r="AG146" s="7"/>
      <c r="AH146" s="7"/>
      <c r="AI146" s="7"/>
    </row>
    <row r="147" spans="1:35" x14ac:dyDescent="0.2">
      <c r="A147" s="5">
        <v>2020</v>
      </c>
      <c r="B147" s="2" t="s">
        <v>750</v>
      </c>
      <c r="C147" s="2" t="s">
        <v>48</v>
      </c>
      <c r="D147" s="2" t="s">
        <v>676</v>
      </c>
      <c r="E147" s="15">
        <v>0</v>
      </c>
      <c r="F147" s="15">
        <v>0</v>
      </c>
      <c r="G147" s="2">
        <v>0</v>
      </c>
      <c r="H147" s="2">
        <v>0</v>
      </c>
      <c r="S147" s="2"/>
      <c r="T147" s="2"/>
      <c r="AB147" s="7"/>
      <c r="AC147" s="7"/>
      <c r="AD147" s="7"/>
      <c r="AE147" s="7"/>
      <c r="AF147" s="7"/>
      <c r="AG147" s="7"/>
      <c r="AH147" s="7"/>
      <c r="AI147" s="7"/>
    </row>
    <row r="148" spans="1:35" x14ac:dyDescent="0.2">
      <c r="A148" s="5">
        <v>2020</v>
      </c>
      <c r="B148" s="2" t="s">
        <v>751</v>
      </c>
      <c r="C148" s="2" t="s">
        <v>49</v>
      </c>
      <c r="D148" s="2" t="s">
        <v>676</v>
      </c>
      <c r="E148" s="15">
        <v>35936700</v>
      </c>
      <c r="F148" s="15">
        <v>0</v>
      </c>
      <c r="G148" s="2">
        <v>0</v>
      </c>
      <c r="H148" s="2">
        <v>0</v>
      </c>
      <c r="S148" s="2"/>
      <c r="T148" s="2"/>
      <c r="AB148" s="7"/>
      <c r="AC148" s="7"/>
      <c r="AD148" s="7"/>
      <c r="AE148" s="7"/>
      <c r="AF148" s="7"/>
      <c r="AG148" s="7"/>
      <c r="AH148" s="7"/>
      <c r="AI148" s="7"/>
    </row>
    <row r="149" spans="1:35" x14ac:dyDescent="0.2">
      <c r="A149" s="5">
        <v>2020</v>
      </c>
      <c r="B149" s="2" t="s">
        <v>750</v>
      </c>
      <c r="C149" s="2" t="s">
        <v>50</v>
      </c>
      <c r="D149" s="2" t="s">
        <v>676</v>
      </c>
      <c r="E149" s="15">
        <v>0</v>
      </c>
      <c r="F149" s="15">
        <v>0</v>
      </c>
      <c r="G149" s="2">
        <v>0</v>
      </c>
      <c r="H149" s="2">
        <v>0</v>
      </c>
      <c r="S149" s="2"/>
      <c r="T149" s="2"/>
      <c r="AB149" s="7"/>
      <c r="AC149" s="7"/>
      <c r="AD149" s="7"/>
      <c r="AE149" s="7"/>
      <c r="AF149" s="7"/>
      <c r="AG149" s="7"/>
      <c r="AH149" s="7"/>
      <c r="AI149" s="7"/>
    </row>
    <row r="150" spans="1:35" x14ac:dyDescent="0.2">
      <c r="A150" s="5">
        <v>2020</v>
      </c>
      <c r="B150" s="2" t="s">
        <v>752</v>
      </c>
      <c r="C150" s="2" t="s">
        <v>51</v>
      </c>
      <c r="D150" s="2" t="s">
        <v>676</v>
      </c>
      <c r="E150" s="15">
        <v>8057816</v>
      </c>
      <c r="F150" s="15">
        <v>0</v>
      </c>
      <c r="G150" s="2">
        <v>0</v>
      </c>
      <c r="H150" s="2">
        <v>0</v>
      </c>
      <c r="S150" s="2"/>
      <c r="T150" s="2"/>
      <c r="AB150" s="7"/>
      <c r="AC150" s="7"/>
      <c r="AD150" s="7"/>
      <c r="AE150" s="7"/>
      <c r="AF150" s="7"/>
      <c r="AG150" s="7"/>
      <c r="AH150" s="7"/>
      <c r="AI150" s="7"/>
    </row>
    <row r="151" spans="1:35" x14ac:dyDescent="0.2">
      <c r="A151" s="5">
        <v>2020</v>
      </c>
      <c r="B151" s="2" t="s">
        <v>750</v>
      </c>
      <c r="C151" s="2" t="s">
        <v>52</v>
      </c>
      <c r="D151" s="2" t="s">
        <v>676</v>
      </c>
      <c r="E151" s="15">
        <v>0</v>
      </c>
      <c r="F151" s="15">
        <v>0</v>
      </c>
      <c r="G151" s="2">
        <v>0</v>
      </c>
      <c r="H151" s="2">
        <v>0</v>
      </c>
      <c r="S151" s="2"/>
      <c r="T151" s="2"/>
      <c r="AB151" s="7"/>
      <c r="AC151" s="7"/>
      <c r="AD151" s="7"/>
      <c r="AE151" s="7"/>
      <c r="AF151" s="7"/>
      <c r="AG151" s="7"/>
      <c r="AH151" s="7"/>
      <c r="AI151" s="7"/>
    </row>
    <row r="152" spans="1:35" x14ac:dyDescent="0.2">
      <c r="A152" s="5">
        <v>2020</v>
      </c>
      <c r="B152" s="2" t="s">
        <v>751</v>
      </c>
      <c r="C152" s="2" t="s">
        <v>53</v>
      </c>
      <c r="D152" s="2" t="s">
        <v>676</v>
      </c>
      <c r="E152" s="15">
        <v>11653414</v>
      </c>
      <c r="F152" s="15">
        <v>205400</v>
      </c>
      <c r="G152" s="2">
        <v>0</v>
      </c>
      <c r="H152" s="2">
        <v>0</v>
      </c>
      <c r="S152" s="2"/>
      <c r="T152" s="2"/>
      <c r="AB152" s="7"/>
      <c r="AC152" s="7"/>
      <c r="AD152" s="7"/>
      <c r="AE152" s="7"/>
      <c r="AF152" s="7"/>
      <c r="AG152" s="7"/>
      <c r="AH152" s="7"/>
      <c r="AI152" s="7"/>
    </row>
    <row r="153" spans="1:35" x14ac:dyDescent="0.2">
      <c r="A153" s="5">
        <v>2020</v>
      </c>
      <c r="B153" s="2" t="s">
        <v>752</v>
      </c>
      <c r="C153" s="2" t="s">
        <v>54</v>
      </c>
      <c r="D153" s="2" t="s">
        <v>676</v>
      </c>
      <c r="E153" s="15">
        <v>0</v>
      </c>
      <c r="F153" s="15">
        <v>0</v>
      </c>
      <c r="G153" s="2">
        <v>0</v>
      </c>
      <c r="H153" s="2">
        <v>0</v>
      </c>
      <c r="S153" s="2"/>
      <c r="T153" s="2"/>
      <c r="AB153" s="7"/>
      <c r="AC153" s="7"/>
      <c r="AD153" s="7"/>
      <c r="AE153" s="7"/>
      <c r="AF153" s="7"/>
      <c r="AG153" s="7"/>
      <c r="AH153" s="7"/>
      <c r="AI153" s="7"/>
    </row>
    <row r="154" spans="1:35" x14ac:dyDescent="0.2">
      <c r="A154" s="5">
        <v>2020</v>
      </c>
      <c r="B154" s="2" t="s">
        <v>750</v>
      </c>
      <c r="C154" s="2" t="s">
        <v>738</v>
      </c>
      <c r="D154" s="2" t="s">
        <v>676</v>
      </c>
      <c r="E154" s="15">
        <v>4802942</v>
      </c>
      <c r="F154" s="15">
        <v>0</v>
      </c>
      <c r="G154" s="2">
        <v>0</v>
      </c>
      <c r="H154" s="2">
        <v>0</v>
      </c>
      <c r="S154" s="2"/>
      <c r="T154" s="2"/>
      <c r="AB154" s="7"/>
      <c r="AC154" s="7"/>
      <c r="AD154" s="7"/>
      <c r="AE154" s="7"/>
      <c r="AF154" s="7"/>
      <c r="AG154" s="7"/>
      <c r="AH154" s="7"/>
      <c r="AI154" s="7"/>
    </row>
    <row r="155" spans="1:35" x14ac:dyDescent="0.2">
      <c r="A155" s="5">
        <v>2020</v>
      </c>
      <c r="B155" s="2" t="s">
        <v>752</v>
      </c>
      <c r="C155" s="2" t="s">
        <v>739</v>
      </c>
      <c r="D155" s="2" t="s">
        <v>676</v>
      </c>
      <c r="E155" s="15">
        <v>21124225</v>
      </c>
      <c r="F155" s="15">
        <v>8347137</v>
      </c>
      <c r="G155" s="2">
        <v>4677323</v>
      </c>
      <c r="H155" s="2">
        <v>0</v>
      </c>
      <c r="S155" s="2"/>
      <c r="T155" s="2"/>
      <c r="AB155" s="7"/>
      <c r="AC155" s="7"/>
      <c r="AD155" s="7"/>
      <c r="AE155" s="7"/>
      <c r="AF155" s="7"/>
      <c r="AG155" s="7"/>
      <c r="AH155" s="7"/>
      <c r="AI155" s="7"/>
    </row>
    <row r="156" spans="1:35" x14ac:dyDescent="0.2">
      <c r="A156" s="5">
        <v>2020</v>
      </c>
      <c r="B156" s="2" t="s">
        <v>752</v>
      </c>
      <c r="C156" s="2" t="s">
        <v>740</v>
      </c>
      <c r="D156" s="2" t="s">
        <v>676</v>
      </c>
      <c r="E156" s="15">
        <v>0</v>
      </c>
      <c r="F156" s="15">
        <v>0</v>
      </c>
      <c r="G156" s="2">
        <v>0</v>
      </c>
      <c r="H156" s="2">
        <v>0</v>
      </c>
      <c r="S156" s="2"/>
      <c r="T156" s="2"/>
      <c r="AB156" s="7"/>
      <c r="AC156" s="7"/>
      <c r="AD156" s="7"/>
      <c r="AE156" s="7"/>
      <c r="AF156" s="7"/>
      <c r="AG156" s="7"/>
      <c r="AH156" s="7"/>
      <c r="AI156" s="7"/>
    </row>
    <row r="157" spans="1:35" x14ac:dyDescent="0.2">
      <c r="A157" s="5">
        <v>2020</v>
      </c>
      <c r="B157" s="2" t="s">
        <v>751</v>
      </c>
      <c r="C157" s="2" t="s">
        <v>741</v>
      </c>
      <c r="D157" s="2" t="s">
        <v>676</v>
      </c>
      <c r="E157" s="15">
        <v>0</v>
      </c>
      <c r="F157" s="15">
        <v>0</v>
      </c>
      <c r="G157" s="2">
        <v>3565390</v>
      </c>
      <c r="H157" s="2">
        <v>0</v>
      </c>
      <c r="S157" s="2"/>
      <c r="T157" s="2"/>
      <c r="AB157" s="7"/>
      <c r="AC157" s="7"/>
      <c r="AD157" s="7"/>
      <c r="AE157" s="7"/>
      <c r="AF157" s="7"/>
      <c r="AG157" s="7"/>
      <c r="AH157" s="7"/>
      <c r="AI157" s="7"/>
    </row>
    <row r="158" spans="1:35" x14ac:dyDescent="0.2">
      <c r="A158" s="5">
        <v>2020</v>
      </c>
      <c r="B158" s="2" t="s">
        <v>752</v>
      </c>
      <c r="C158" s="2" t="s">
        <v>742</v>
      </c>
      <c r="D158" s="2" t="s">
        <v>676</v>
      </c>
      <c r="E158" s="15">
        <v>0</v>
      </c>
      <c r="F158" s="15">
        <v>0</v>
      </c>
      <c r="G158" s="2">
        <v>0</v>
      </c>
      <c r="H158" s="2">
        <v>0</v>
      </c>
      <c r="S158" s="2"/>
      <c r="T158" s="2"/>
      <c r="AB158" s="7"/>
      <c r="AC158" s="7"/>
      <c r="AD158" s="7"/>
      <c r="AE158" s="7"/>
      <c r="AF158" s="7"/>
      <c r="AG158" s="7"/>
      <c r="AH158" s="7"/>
      <c r="AI158" s="7"/>
    </row>
    <row r="159" spans="1:35" x14ac:dyDescent="0.2">
      <c r="A159" s="5">
        <v>2020</v>
      </c>
      <c r="B159" s="2" t="s">
        <v>750</v>
      </c>
      <c r="C159" s="2" t="s">
        <v>743</v>
      </c>
      <c r="D159" s="2" t="s">
        <v>676</v>
      </c>
      <c r="E159" s="15">
        <v>0</v>
      </c>
      <c r="F159" s="15">
        <v>0</v>
      </c>
      <c r="G159" s="2">
        <v>0</v>
      </c>
      <c r="H159" s="2">
        <v>0</v>
      </c>
      <c r="S159" s="2"/>
      <c r="T159" s="2"/>
      <c r="AB159" s="7"/>
      <c r="AC159" s="7"/>
      <c r="AD159" s="7"/>
      <c r="AE159" s="7"/>
      <c r="AF159" s="7"/>
      <c r="AG159" s="7"/>
      <c r="AH159" s="7"/>
      <c r="AI159" s="7"/>
    </row>
    <row r="160" spans="1:35" x14ac:dyDescent="0.2">
      <c r="A160" s="5">
        <v>2020</v>
      </c>
      <c r="B160" s="2" t="s">
        <v>752</v>
      </c>
      <c r="C160" s="2" t="s">
        <v>744</v>
      </c>
      <c r="D160" s="2" t="s">
        <v>676</v>
      </c>
      <c r="E160" s="15">
        <v>0</v>
      </c>
      <c r="F160" s="15">
        <v>0</v>
      </c>
      <c r="G160" s="2">
        <v>0</v>
      </c>
      <c r="H160" s="2">
        <v>0</v>
      </c>
      <c r="S160" s="2"/>
      <c r="T160" s="2"/>
      <c r="AB160" s="7"/>
      <c r="AC160" s="7"/>
      <c r="AD160" s="7"/>
      <c r="AE160" s="7"/>
      <c r="AF160" s="7"/>
      <c r="AG160" s="7"/>
      <c r="AH160" s="7"/>
      <c r="AI160" s="7"/>
    </row>
    <row r="161" spans="1:35" x14ac:dyDescent="0.2">
      <c r="A161" s="5">
        <v>2020</v>
      </c>
      <c r="B161" s="2" t="s">
        <v>752</v>
      </c>
      <c r="C161" s="2" t="s">
        <v>745</v>
      </c>
      <c r="D161" s="2" t="s">
        <v>676</v>
      </c>
      <c r="E161" s="15">
        <v>0</v>
      </c>
      <c r="F161" s="15">
        <v>0</v>
      </c>
      <c r="G161" s="2">
        <v>0</v>
      </c>
      <c r="H161" s="2">
        <v>0</v>
      </c>
      <c r="S161" s="2"/>
      <c r="T161" s="2"/>
      <c r="AB161" s="7"/>
      <c r="AC161" s="7"/>
      <c r="AD161" s="7"/>
      <c r="AE161" s="7"/>
      <c r="AF161" s="7"/>
      <c r="AG161" s="7"/>
      <c r="AH161" s="7"/>
      <c r="AI161" s="7"/>
    </row>
    <row r="162" spans="1:35" x14ac:dyDescent="0.2">
      <c r="A162" s="5">
        <v>2020</v>
      </c>
      <c r="B162" s="2" t="s">
        <v>752</v>
      </c>
      <c r="C162" s="2" t="s">
        <v>746</v>
      </c>
      <c r="D162" s="2" t="s">
        <v>676</v>
      </c>
      <c r="E162" s="15">
        <v>0</v>
      </c>
      <c r="F162" s="15">
        <v>0</v>
      </c>
      <c r="G162" s="2">
        <v>0</v>
      </c>
      <c r="H162" s="2">
        <v>0</v>
      </c>
      <c r="S162" s="2"/>
      <c r="T162" s="2"/>
      <c r="AB162" s="7"/>
      <c r="AC162" s="7"/>
      <c r="AD162" s="7"/>
      <c r="AE162" s="7"/>
      <c r="AF162" s="7"/>
      <c r="AG162" s="7"/>
      <c r="AH162" s="7"/>
      <c r="AI162" s="7"/>
    </row>
    <row r="163" spans="1:35" x14ac:dyDescent="0.2">
      <c r="A163" s="5">
        <v>2020</v>
      </c>
      <c r="B163" s="2" t="s">
        <v>752</v>
      </c>
      <c r="C163" s="2" t="s">
        <v>747</v>
      </c>
      <c r="D163" s="2" t="s">
        <v>676</v>
      </c>
      <c r="E163" s="15">
        <v>0</v>
      </c>
      <c r="F163" s="15">
        <v>0</v>
      </c>
      <c r="G163" s="2">
        <v>0</v>
      </c>
      <c r="H163" s="2">
        <v>0</v>
      </c>
      <c r="S163" s="2"/>
      <c r="T163" s="2"/>
      <c r="AB163" s="7"/>
      <c r="AC163" s="7"/>
      <c r="AD163" s="7"/>
      <c r="AE163" s="7"/>
      <c r="AF163" s="7"/>
      <c r="AG163" s="7"/>
      <c r="AH163" s="7"/>
      <c r="AI163" s="7"/>
    </row>
    <row r="164" spans="1:35" x14ac:dyDescent="0.2">
      <c r="A164" s="5">
        <v>2020</v>
      </c>
      <c r="B164" s="2" t="s">
        <v>752</v>
      </c>
      <c r="C164" s="2" t="s">
        <v>748</v>
      </c>
      <c r="D164" s="2" t="s">
        <v>676</v>
      </c>
      <c r="E164" s="15">
        <v>19594000</v>
      </c>
      <c r="F164" s="15">
        <v>0</v>
      </c>
      <c r="G164" s="2">
        <v>4178229</v>
      </c>
      <c r="H164" s="2">
        <v>0</v>
      </c>
      <c r="S164" s="2"/>
      <c r="T164" s="2"/>
      <c r="AB164" s="7"/>
      <c r="AC164" s="7"/>
      <c r="AD164" s="7"/>
      <c r="AE164" s="7"/>
      <c r="AF164" s="7"/>
      <c r="AG164" s="7"/>
      <c r="AH164" s="7"/>
      <c r="AI164" s="7"/>
    </row>
    <row r="165" spans="1:35" x14ac:dyDescent="0.2">
      <c r="A165" s="5">
        <v>2020</v>
      </c>
      <c r="B165" s="2" t="s">
        <v>752</v>
      </c>
      <c r="C165" s="2" t="s">
        <v>749</v>
      </c>
      <c r="D165" s="2" t="s">
        <v>676</v>
      </c>
      <c r="E165" s="15">
        <v>0</v>
      </c>
      <c r="F165" s="15">
        <v>0</v>
      </c>
      <c r="G165" s="2">
        <v>3634899</v>
      </c>
      <c r="H165" s="2">
        <v>0</v>
      </c>
      <c r="S165" s="2"/>
      <c r="T165" s="2"/>
      <c r="AB165" s="7"/>
      <c r="AC165" s="7"/>
      <c r="AD165" s="7"/>
      <c r="AE165" s="7"/>
      <c r="AF165" s="7"/>
      <c r="AG165" s="7"/>
      <c r="AH165" s="7"/>
      <c r="AI165" s="7"/>
    </row>
    <row r="166" spans="1:35" x14ac:dyDescent="0.2">
      <c r="A166" s="5">
        <v>2020</v>
      </c>
      <c r="B166" s="2" t="s">
        <v>752</v>
      </c>
      <c r="C166" s="2" t="s">
        <v>67</v>
      </c>
      <c r="D166" s="2" t="s">
        <v>676</v>
      </c>
      <c r="E166" s="15">
        <v>6721225</v>
      </c>
      <c r="F166" s="15">
        <v>0</v>
      </c>
      <c r="G166" s="2">
        <v>0</v>
      </c>
      <c r="H166" s="2">
        <v>0</v>
      </c>
      <c r="S166" s="2"/>
      <c r="T166" s="2"/>
      <c r="AB166" s="7"/>
      <c r="AC166" s="7"/>
      <c r="AD166" s="7"/>
      <c r="AE166" s="7"/>
      <c r="AF166" s="7"/>
      <c r="AG166" s="7"/>
      <c r="AH166" s="7"/>
      <c r="AI166" s="7"/>
    </row>
    <row r="167" spans="1:35" x14ac:dyDescent="0.2">
      <c r="A167" s="5">
        <v>2020</v>
      </c>
      <c r="B167" s="2" t="s">
        <v>750</v>
      </c>
      <c r="C167" s="2" t="s">
        <v>725</v>
      </c>
      <c r="D167" s="2" t="s">
        <v>677</v>
      </c>
      <c r="E167" s="15">
        <v>0</v>
      </c>
      <c r="F167" s="15">
        <v>4812277</v>
      </c>
      <c r="G167" s="2">
        <v>0</v>
      </c>
      <c r="H167" s="2">
        <v>0</v>
      </c>
      <c r="S167" s="2"/>
      <c r="T167" s="2"/>
      <c r="AB167" s="7"/>
      <c r="AC167" s="7"/>
      <c r="AD167" s="7"/>
      <c r="AE167" s="7"/>
      <c r="AF167" s="7"/>
      <c r="AG167" s="7"/>
      <c r="AH167" s="7"/>
      <c r="AI167" s="7"/>
    </row>
    <row r="168" spans="1:35" x14ac:dyDescent="0.2">
      <c r="A168" s="5">
        <v>2020</v>
      </c>
      <c r="B168" s="2" t="s">
        <v>750</v>
      </c>
      <c r="C168" s="2" t="s">
        <v>726</v>
      </c>
      <c r="D168" s="2" t="s">
        <v>677</v>
      </c>
      <c r="E168" s="15">
        <v>0</v>
      </c>
      <c r="F168" s="15">
        <v>3706476</v>
      </c>
      <c r="G168" s="2">
        <v>0</v>
      </c>
      <c r="H168" s="2">
        <v>0</v>
      </c>
      <c r="S168" s="2"/>
      <c r="T168" s="2"/>
      <c r="AB168" s="7"/>
      <c r="AC168" s="7"/>
      <c r="AD168" s="7"/>
      <c r="AE168" s="7"/>
      <c r="AF168" s="7"/>
      <c r="AG168" s="7"/>
      <c r="AH168" s="7"/>
      <c r="AI168" s="7"/>
    </row>
    <row r="169" spans="1:35" x14ac:dyDescent="0.2">
      <c r="A169" s="5">
        <v>2020</v>
      </c>
      <c r="B169" s="2" t="s">
        <v>751</v>
      </c>
      <c r="C169" s="2" t="s">
        <v>727</v>
      </c>
      <c r="D169" s="2" t="s">
        <v>677</v>
      </c>
      <c r="E169" s="15">
        <v>0</v>
      </c>
      <c r="F169" s="15">
        <v>7097000</v>
      </c>
      <c r="G169" s="2">
        <v>0</v>
      </c>
      <c r="H169" s="2">
        <v>0</v>
      </c>
      <c r="S169" s="2"/>
      <c r="T169" s="2"/>
      <c r="AB169" s="7"/>
      <c r="AC169" s="7"/>
      <c r="AD169" s="7"/>
      <c r="AE169" s="7"/>
      <c r="AF169" s="7"/>
      <c r="AG169" s="7"/>
      <c r="AH169" s="7"/>
      <c r="AI169" s="7"/>
    </row>
    <row r="170" spans="1:35" x14ac:dyDescent="0.2">
      <c r="A170" s="5">
        <v>2020</v>
      </c>
      <c r="B170" s="2" t="s">
        <v>750</v>
      </c>
      <c r="C170" s="2" t="s">
        <v>728</v>
      </c>
      <c r="D170" s="2" t="s">
        <v>677</v>
      </c>
      <c r="E170" s="15">
        <v>0</v>
      </c>
      <c r="F170" s="15">
        <v>6794917</v>
      </c>
      <c r="G170" s="2">
        <v>0</v>
      </c>
      <c r="H170" s="2">
        <v>0</v>
      </c>
      <c r="S170" s="2"/>
      <c r="T170" s="2"/>
      <c r="AB170" s="7"/>
      <c r="AC170" s="7"/>
      <c r="AD170" s="7"/>
      <c r="AE170" s="7"/>
      <c r="AF170" s="7"/>
      <c r="AG170" s="7"/>
      <c r="AH170" s="7"/>
      <c r="AI170" s="7"/>
    </row>
    <row r="171" spans="1:35" x14ac:dyDescent="0.2">
      <c r="A171" s="5">
        <v>2020</v>
      </c>
      <c r="B171" s="2" t="s">
        <v>752</v>
      </c>
      <c r="C171" s="2" t="s">
        <v>729</v>
      </c>
      <c r="D171" s="2" t="s">
        <v>677</v>
      </c>
      <c r="E171" s="15">
        <v>0</v>
      </c>
      <c r="F171" s="15">
        <v>4667235</v>
      </c>
      <c r="G171" s="2">
        <v>0</v>
      </c>
      <c r="H171" s="2">
        <v>0</v>
      </c>
      <c r="S171" s="2"/>
      <c r="T171" s="2"/>
      <c r="AB171" s="7"/>
      <c r="AC171" s="7"/>
      <c r="AD171" s="7"/>
      <c r="AE171" s="7"/>
      <c r="AF171" s="7"/>
      <c r="AG171" s="7"/>
      <c r="AH171" s="7"/>
      <c r="AI171" s="7"/>
    </row>
    <row r="172" spans="1:35" x14ac:dyDescent="0.2">
      <c r="A172" s="5">
        <v>2020</v>
      </c>
      <c r="B172" s="2" t="s">
        <v>750</v>
      </c>
      <c r="C172" s="2" t="s">
        <v>730</v>
      </c>
      <c r="D172" s="2" t="s">
        <v>677</v>
      </c>
      <c r="E172" s="15">
        <v>0</v>
      </c>
      <c r="F172" s="15">
        <v>3710081</v>
      </c>
      <c r="G172" s="2">
        <v>0</v>
      </c>
      <c r="H172" s="2">
        <v>0</v>
      </c>
      <c r="S172" s="2"/>
      <c r="T172" s="2"/>
      <c r="AB172" s="7"/>
      <c r="AC172" s="7"/>
      <c r="AD172" s="7"/>
      <c r="AE172" s="7"/>
      <c r="AF172" s="7"/>
      <c r="AG172" s="7"/>
      <c r="AH172" s="7"/>
      <c r="AI172" s="7"/>
    </row>
    <row r="173" spans="1:35" x14ac:dyDescent="0.2">
      <c r="A173" s="5">
        <v>2020</v>
      </c>
      <c r="B173" s="2" t="s">
        <v>752</v>
      </c>
      <c r="C173" s="2" t="s">
        <v>731</v>
      </c>
      <c r="D173" s="2" t="s">
        <v>677</v>
      </c>
      <c r="E173" s="15">
        <v>0</v>
      </c>
      <c r="F173" s="15">
        <v>5320355</v>
      </c>
      <c r="G173" s="2">
        <v>0</v>
      </c>
      <c r="H173" s="2">
        <v>0</v>
      </c>
      <c r="S173" s="2"/>
      <c r="T173" s="2"/>
      <c r="AB173" s="7"/>
      <c r="AC173" s="7"/>
      <c r="AD173" s="7"/>
      <c r="AE173" s="7"/>
      <c r="AF173" s="7"/>
      <c r="AG173" s="7"/>
      <c r="AH173" s="7"/>
      <c r="AI173" s="7"/>
    </row>
    <row r="174" spans="1:35" x14ac:dyDescent="0.2">
      <c r="A174" s="5">
        <v>2020</v>
      </c>
      <c r="B174" s="2" t="s">
        <v>752</v>
      </c>
      <c r="C174" s="2" t="s">
        <v>732</v>
      </c>
      <c r="D174" s="2" t="s">
        <v>677</v>
      </c>
      <c r="E174" s="15">
        <v>0</v>
      </c>
      <c r="F174" s="15">
        <v>6236097</v>
      </c>
      <c r="G174" s="2">
        <v>0</v>
      </c>
      <c r="H174" s="2">
        <v>0</v>
      </c>
      <c r="S174" s="2"/>
      <c r="T174" s="2"/>
      <c r="AB174" s="7"/>
      <c r="AC174" s="7"/>
      <c r="AD174" s="7"/>
      <c r="AE174" s="7"/>
      <c r="AF174" s="7"/>
      <c r="AG174" s="7"/>
      <c r="AH174" s="7"/>
      <c r="AI174" s="7"/>
    </row>
    <row r="175" spans="1:35" x14ac:dyDescent="0.2">
      <c r="A175" s="5">
        <v>2020</v>
      </c>
      <c r="B175" s="2" t="s">
        <v>750</v>
      </c>
      <c r="C175" s="2" t="s">
        <v>733</v>
      </c>
      <c r="D175" s="2" t="s">
        <v>677</v>
      </c>
      <c r="E175" s="15">
        <v>0</v>
      </c>
      <c r="F175" s="15">
        <v>2052500</v>
      </c>
      <c r="G175" s="2">
        <v>0</v>
      </c>
      <c r="H175" s="2">
        <v>0</v>
      </c>
      <c r="S175" s="2"/>
      <c r="T175" s="2"/>
      <c r="AB175" s="7"/>
      <c r="AC175" s="7"/>
      <c r="AD175" s="7"/>
      <c r="AE175" s="7"/>
      <c r="AF175" s="7"/>
      <c r="AG175" s="7"/>
      <c r="AH175" s="7"/>
      <c r="AI175" s="7"/>
    </row>
    <row r="176" spans="1:35" x14ac:dyDescent="0.2">
      <c r="A176" s="5">
        <v>2020</v>
      </c>
      <c r="B176" s="2" t="s">
        <v>752</v>
      </c>
      <c r="C176" s="2" t="s">
        <v>734</v>
      </c>
      <c r="D176" s="2" t="s">
        <v>677</v>
      </c>
      <c r="E176" s="15">
        <v>0</v>
      </c>
      <c r="F176" s="15">
        <v>5929349</v>
      </c>
      <c r="G176" s="2">
        <v>0</v>
      </c>
      <c r="H176" s="2">
        <v>0</v>
      </c>
      <c r="S176" s="2"/>
      <c r="T176" s="2"/>
      <c r="AB176" s="7"/>
      <c r="AC176" s="7"/>
      <c r="AD176" s="7"/>
      <c r="AE176" s="7"/>
      <c r="AF176" s="7"/>
      <c r="AG176" s="7"/>
      <c r="AH176" s="7"/>
      <c r="AI176" s="7"/>
    </row>
    <row r="177" spans="1:35" x14ac:dyDescent="0.2">
      <c r="A177" s="5">
        <v>2020</v>
      </c>
      <c r="B177" s="2" t="s">
        <v>752</v>
      </c>
      <c r="C177" s="2" t="s">
        <v>735</v>
      </c>
      <c r="D177" s="2" t="s">
        <v>677</v>
      </c>
      <c r="E177" s="15">
        <v>0</v>
      </c>
      <c r="F177" s="15">
        <v>6738272</v>
      </c>
      <c r="G177" s="2">
        <v>0</v>
      </c>
      <c r="H177" s="2">
        <v>0</v>
      </c>
      <c r="S177" s="2"/>
      <c r="T177" s="2"/>
      <c r="AB177" s="7"/>
      <c r="AC177" s="7"/>
      <c r="AD177" s="7"/>
      <c r="AE177" s="7"/>
      <c r="AF177" s="7"/>
      <c r="AG177" s="7"/>
      <c r="AH177" s="7"/>
      <c r="AI177" s="7"/>
    </row>
    <row r="178" spans="1:35" x14ac:dyDescent="0.2">
      <c r="A178" s="5">
        <v>2020</v>
      </c>
      <c r="B178" s="2" t="s">
        <v>752</v>
      </c>
      <c r="C178" s="2" t="s">
        <v>736</v>
      </c>
      <c r="D178" s="2" t="s">
        <v>677</v>
      </c>
      <c r="E178" s="15">
        <v>0</v>
      </c>
      <c r="F178" s="15">
        <v>2654041</v>
      </c>
      <c r="G178" s="2">
        <v>0</v>
      </c>
      <c r="H178" s="2">
        <v>0</v>
      </c>
      <c r="S178" s="2"/>
      <c r="T178" s="2"/>
      <c r="AB178" s="7"/>
      <c r="AC178" s="7"/>
      <c r="AD178" s="7"/>
      <c r="AE178" s="7"/>
      <c r="AF178" s="7"/>
      <c r="AG178" s="7"/>
      <c r="AH178" s="7"/>
      <c r="AI178" s="7"/>
    </row>
    <row r="179" spans="1:35" x14ac:dyDescent="0.2">
      <c r="A179" s="5">
        <v>2020</v>
      </c>
      <c r="B179" s="2" t="s">
        <v>752</v>
      </c>
      <c r="C179" s="2" t="s">
        <v>737</v>
      </c>
      <c r="D179" s="2" t="s">
        <v>677</v>
      </c>
      <c r="E179" s="15">
        <v>0</v>
      </c>
      <c r="F179" s="15">
        <v>2146778</v>
      </c>
      <c r="G179" s="2">
        <v>0</v>
      </c>
      <c r="H179" s="2">
        <v>0</v>
      </c>
      <c r="S179" s="2"/>
      <c r="T179" s="2"/>
      <c r="AB179" s="7"/>
      <c r="AC179" s="7"/>
      <c r="AD179" s="7"/>
      <c r="AE179" s="7"/>
      <c r="AF179" s="7"/>
      <c r="AG179" s="7"/>
      <c r="AH179" s="7"/>
      <c r="AI179" s="7"/>
    </row>
    <row r="180" spans="1:35" x14ac:dyDescent="0.2">
      <c r="A180" s="5">
        <v>2020</v>
      </c>
      <c r="B180" s="2" t="s">
        <v>750</v>
      </c>
      <c r="C180" s="2" t="s">
        <v>48</v>
      </c>
      <c r="D180" s="2" t="s">
        <v>677</v>
      </c>
      <c r="E180" s="15">
        <v>0</v>
      </c>
      <c r="F180" s="15">
        <v>0</v>
      </c>
      <c r="G180" s="2">
        <v>0</v>
      </c>
      <c r="H180" s="2">
        <v>0</v>
      </c>
      <c r="S180" s="2"/>
      <c r="T180" s="2"/>
      <c r="AB180" s="7"/>
      <c r="AC180" s="7"/>
      <c r="AD180" s="7"/>
      <c r="AE180" s="7"/>
      <c r="AF180" s="7"/>
      <c r="AG180" s="7"/>
      <c r="AH180" s="7"/>
      <c r="AI180" s="7"/>
    </row>
    <row r="181" spans="1:35" x14ac:dyDescent="0.2">
      <c r="A181" s="5">
        <v>2020</v>
      </c>
      <c r="B181" s="2" t="s">
        <v>751</v>
      </c>
      <c r="C181" s="2" t="s">
        <v>49</v>
      </c>
      <c r="D181" s="2" t="s">
        <v>677</v>
      </c>
      <c r="E181" s="15">
        <v>0</v>
      </c>
      <c r="F181" s="15">
        <v>0</v>
      </c>
      <c r="G181" s="2">
        <v>0</v>
      </c>
      <c r="H181" s="2">
        <v>0</v>
      </c>
      <c r="S181" s="2"/>
      <c r="T181" s="2"/>
      <c r="AB181" s="7"/>
      <c r="AC181" s="7"/>
      <c r="AD181" s="7"/>
      <c r="AE181" s="7"/>
      <c r="AF181" s="7"/>
      <c r="AG181" s="7"/>
      <c r="AH181" s="7"/>
      <c r="AI181" s="7"/>
    </row>
    <row r="182" spans="1:35" x14ac:dyDescent="0.2">
      <c r="A182" s="5">
        <v>2020</v>
      </c>
      <c r="B182" s="2" t="s">
        <v>750</v>
      </c>
      <c r="C182" s="2" t="s">
        <v>50</v>
      </c>
      <c r="D182" s="2" t="s">
        <v>677</v>
      </c>
      <c r="E182" s="15">
        <v>0</v>
      </c>
      <c r="F182" s="15">
        <v>0</v>
      </c>
      <c r="G182" s="2">
        <v>0</v>
      </c>
      <c r="H182" s="2">
        <v>0</v>
      </c>
      <c r="S182" s="2"/>
      <c r="T182" s="2"/>
      <c r="AB182" s="7"/>
      <c r="AC182" s="7"/>
      <c r="AD182" s="7"/>
      <c r="AE182" s="7"/>
      <c r="AF182" s="7"/>
      <c r="AG182" s="7"/>
      <c r="AH182" s="7"/>
      <c r="AI182" s="7"/>
    </row>
    <row r="183" spans="1:35" x14ac:dyDescent="0.2">
      <c r="A183" s="5">
        <v>2020</v>
      </c>
      <c r="B183" s="2" t="s">
        <v>752</v>
      </c>
      <c r="C183" s="2" t="s">
        <v>51</v>
      </c>
      <c r="D183" s="2" t="s">
        <v>677</v>
      </c>
      <c r="E183" s="15">
        <v>0</v>
      </c>
      <c r="F183" s="15">
        <v>0</v>
      </c>
      <c r="G183" s="2">
        <v>0</v>
      </c>
      <c r="H183" s="2">
        <v>0</v>
      </c>
      <c r="S183" s="2"/>
      <c r="T183" s="2"/>
      <c r="AB183" s="7"/>
      <c r="AC183" s="7"/>
      <c r="AD183" s="7"/>
      <c r="AE183" s="7"/>
      <c r="AF183" s="7"/>
      <c r="AG183" s="7"/>
      <c r="AH183" s="7"/>
      <c r="AI183" s="7"/>
    </row>
    <row r="184" spans="1:35" x14ac:dyDescent="0.2">
      <c r="A184" s="5">
        <v>2020</v>
      </c>
      <c r="B184" s="2" t="s">
        <v>750</v>
      </c>
      <c r="C184" s="2" t="s">
        <v>52</v>
      </c>
      <c r="D184" s="2" t="s">
        <v>677</v>
      </c>
      <c r="E184" s="15">
        <v>0</v>
      </c>
      <c r="F184" s="15">
        <v>0</v>
      </c>
      <c r="G184" s="2">
        <v>0</v>
      </c>
      <c r="H184" s="2">
        <v>0</v>
      </c>
      <c r="S184" s="2"/>
      <c r="T184" s="2"/>
      <c r="AB184" s="7"/>
      <c r="AC184" s="7"/>
      <c r="AD184" s="7"/>
      <c r="AE184" s="7"/>
      <c r="AF184" s="7"/>
      <c r="AG184" s="7"/>
      <c r="AH184" s="7"/>
      <c r="AI184" s="7"/>
    </row>
    <row r="185" spans="1:35" x14ac:dyDescent="0.2">
      <c r="A185" s="5">
        <v>2020</v>
      </c>
      <c r="B185" s="2" t="s">
        <v>751</v>
      </c>
      <c r="C185" s="2" t="s">
        <v>53</v>
      </c>
      <c r="D185" s="2" t="s">
        <v>677</v>
      </c>
      <c r="E185" s="15">
        <v>0</v>
      </c>
      <c r="F185" s="15">
        <v>0</v>
      </c>
      <c r="G185" s="2">
        <v>0</v>
      </c>
      <c r="H185" s="2">
        <v>0</v>
      </c>
      <c r="S185" s="2"/>
      <c r="T185" s="2"/>
      <c r="AB185" s="7"/>
      <c r="AC185" s="7"/>
      <c r="AD185" s="7"/>
      <c r="AE185" s="7"/>
      <c r="AF185" s="7"/>
      <c r="AG185" s="7"/>
      <c r="AH185" s="7"/>
      <c r="AI185" s="7"/>
    </row>
    <row r="186" spans="1:35" x14ac:dyDescent="0.2">
      <c r="A186" s="5">
        <v>2020</v>
      </c>
      <c r="B186" s="2" t="s">
        <v>752</v>
      </c>
      <c r="C186" s="2" t="s">
        <v>54</v>
      </c>
      <c r="D186" s="2" t="s">
        <v>677</v>
      </c>
      <c r="E186" s="15">
        <v>0</v>
      </c>
      <c r="F186" s="15">
        <v>4348166</v>
      </c>
      <c r="G186" s="2">
        <v>0</v>
      </c>
      <c r="H186" s="2">
        <v>0</v>
      </c>
      <c r="S186" s="2"/>
      <c r="T186" s="2"/>
      <c r="AB186" s="7"/>
      <c r="AC186" s="7"/>
      <c r="AD186" s="7"/>
      <c r="AE186" s="7"/>
      <c r="AF186" s="7"/>
      <c r="AG186" s="7"/>
      <c r="AH186" s="7"/>
      <c r="AI186" s="7"/>
    </row>
    <row r="187" spans="1:35" x14ac:dyDescent="0.2">
      <c r="A187" s="5">
        <v>2020</v>
      </c>
      <c r="B187" s="2" t="s">
        <v>750</v>
      </c>
      <c r="C187" s="2" t="s">
        <v>738</v>
      </c>
      <c r="D187" s="2" t="s">
        <v>677</v>
      </c>
      <c r="E187" s="15">
        <v>0</v>
      </c>
      <c r="F187" s="15">
        <v>6208313</v>
      </c>
      <c r="G187" s="2">
        <v>0</v>
      </c>
      <c r="H187" s="2">
        <v>0</v>
      </c>
      <c r="S187" s="2"/>
      <c r="T187" s="2"/>
      <c r="AB187" s="7"/>
      <c r="AC187" s="7"/>
      <c r="AD187" s="7"/>
      <c r="AE187" s="7"/>
      <c r="AF187" s="7"/>
      <c r="AG187" s="7"/>
      <c r="AH187" s="7"/>
      <c r="AI187" s="7"/>
    </row>
    <row r="188" spans="1:35" x14ac:dyDescent="0.2">
      <c r="A188" s="5">
        <v>2020</v>
      </c>
      <c r="B188" s="2" t="s">
        <v>752</v>
      </c>
      <c r="C188" s="2" t="s">
        <v>739</v>
      </c>
      <c r="D188" s="2" t="s">
        <v>677</v>
      </c>
      <c r="E188" s="15">
        <v>0</v>
      </c>
      <c r="F188" s="15">
        <v>7485007</v>
      </c>
      <c r="G188" s="2">
        <v>0</v>
      </c>
      <c r="H188" s="2">
        <v>0</v>
      </c>
      <c r="S188" s="2"/>
      <c r="T188" s="2"/>
      <c r="AB188" s="7"/>
      <c r="AC188" s="7"/>
      <c r="AD188" s="7"/>
      <c r="AE188" s="7"/>
      <c r="AF188" s="7"/>
      <c r="AG188" s="7"/>
      <c r="AH188" s="7"/>
      <c r="AI188" s="7"/>
    </row>
    <row r="189" spans="1:35" x14ac:dyDescent="0.2">
      <c r="A189" s="5">
        <v>2020</v>
      </c>
      <c r="B189" s="2" t="s">
        <v>752</v>
      </c>
      <c r="C189" s="2" t="s">
        <v>740</v>
      </c>
      <c r="D189" s="2" t="s">
        <v>677</v>
      </c>
      <c r="E189" s="15">
        <v>0</v>
      </c>
      <c r="F189" s="15">
        <v>2411649</v>
      </c>
      <c r="G189" s="2">
        <v>0</v>
      </c>
      <c r="H189" s="2">
        <v>0</v>
      </c>
      <c r="S189" s="2"/>
      <c r="T189" s="2"/>
      <c r="AB189" s="7"/>
      <c r="AC189" s="7"/>
      <c r="AD189" s="7"/>
      <c r="AE189" s="7"/>
      <c r="AF189" s="7"/>
      <c r="AG189" s="7"/>
      <c r="AH189" s="7"/>
      <c r="AI189" s="7"/>
    </row>
    <row r="190" spans="1:35" x14ac:dyDescent="0.2">
      <c r="A190" s="5">
        <v>2020</v>
      </c>
      <c r="B190" s="2" t="s">
        <v>751</v>
      </c>
      <c r="C190" s="2" t="s">
        <v>741</v>
      </c>
      <c r="D190" s="2" t="s">
        <v>677</v>
      </c>
      <c r="E190" s="15">
        <v>0</v>
      </c>
      <c r="F190" s="15">
        <v>4172097</v>
      </c>
      <c r="G190" s="2">
        <v>0</v>
      </c>
      <c r="H190" s="2">
        <v>0</v>
      </c>
      <c r="S190" s="2"/>
      <c r="T190" s="2"/>
      <c r="AB190" s="7"/>
      <c r="AC190" s="7"/>
      <c r="AD190" s="7"/>
      <c r="AE190" s="7"/>
      <c r="AF190" s="7"/>
      <c r="AG190" s="7"/>
      <c r="AH190" s="7"/>
      <c r="AI190" s="7"/>
    </row>
    <row r="191" spans="1:35" x14ac:dyDescent="0.2">
      <c r="A191" s="5">
        <v>2020</v>
      </c>
      <c r="B191" s="2" t="s">
        <v>752</v>
      </c>
      <c r="C191" s="2" t="s">
        <v>742</v>
      </c>
      <c r="D191" s="2" t="s">
        <v>677</v>
      </c>
      <c r="E191" s="15">
        <v>0</v>
      </c>
      <c r="F191" s="15">
        <v>8381840</v>
      </c>
      <c r="G191" s="2">
        <v>0</v>
      </c>
      <c r="H191" s="2">
        <v>0</v>
      </c>
      <c r="S191" s="2"/>
      <c r="T191" s="2"/>
      <c r="AB191" s="7"/>
      <c r="AC191" s="7"/>
      <c r="AD191" s="7"/>
      <c r="AE191" s="7"/>
      <c r="AF191" s="7"/>
      <c r="AG191" s="7"/>
      <c r="AH191" s="7"/>
      <c r="AI191" s="7"/>
    </row>
    <row r="192" spans="1:35" x14ac:dyDescent="0.2">
      <c r="A192" s="5">
        <v>2020</v>
      </c>
      <c r="B192" s="2" t="s">
        <v>750</v>
      </c>
      <c r="C192" s="2" t="s">
        <v>743</v>
      </c>
      <c r="D192" s="2" t="s">
        <v>677</v>
      </c>
      <c r="E192" s="15">
        <v>0</v>
      </c>
      <c r="F192" s="15">
        <v>1825869</v>
      </c>
      <c r="G192" s="2">
        <v>0</v>
      </c>
      <c r="H192" s="2">
        <v>0</v>
      </c>
      <c r="S192" s="2"/>
      <c r="T192" s="2"/>
      <c r="AB192" s="7"/>
      <c r="AC192" s="7"/>
      <c r="AD192" s="7"/>
      <c r="AE192" s="7"/>
      <c r="AF192" s="7"/>
      <c r="AG192" s="7"/>
      <c r="AH192" s="7"/>
      <c r="AI192" s="7"/>
    </row>
    <row r="193" spans="1:35" x14ac:dyDescent="0.2">
      <c r="A193" s="5">
        <v>2020</v>
      </c>
      <c r="B193" s="2" t="s">
        <v>752</v>
      </c>
      <c r="C193" s="2" t="s">
        <v>744</v>
      </c>
      <c r="D193" s="2" t="s">
        <v>677</v>
      </c>
      <c r="E193" s="15">
        <v>0</v>
      </c>
      <c r="F193" s="15">
        <v>600000</v>
      </c>
      <c r="G193" s="2">
        <v>0</v>
      </c>
      <c r="H193" s="2">
        <v>0</v>
      </c>
      <c r="S193" s="2"/>
      <c r="T193" s="2"/>
      <c r="AB193" s="7"/>
      <c r="AC193" s="7"/>
      <c r="AD193" s="7"/>
      <c r="AE193" s="7"/>
      <c r="AF193" s="7"/>
      <c r="AG193" s="7"/>
      <c r="AH193" s="7"/>
      <c r="AI193" s="7"/>
    </row>
    <row r="194" spans="1:35" x14ac:dyDescent="0.2">
      <c r="A194" s="5">
        <v>2020</v>
      </c>
      <c r="B194" s="2" t="s">
        <v>752</v>
      </c>
      <c r="C194" s="2" t="s">
        <v>745</v>
      </c>
      <c r="D194" s="2" t="s">
        <v>677</v>
      </c>
      <c r="E194" s="15">
        <v>0</v>
      </c>
      <c r="F194" s="15">
        <v>3588796</v>
      </c>
      <c r="G194" s="2">
        <v>0</v>
      </c>
      <c r="H194" s="2">
        <v>0</v>
      </c>
      <c r="S194" s="2"/>
      <c r="T194" s="2"/>
      <c r="AB194" s="7"/>
      <c r="AC194" s="7"/>
      <c r="AD194" s="7"/>
      <c r="AE194" s="7"/>
      <c r="AF194" s="7"/>
      <c r="AG194" s="7"/>
      <c r="AH194" s="7"/>
      <c r="AI194" s="7"/>
    </row>
    <row r="195" spans="1:35" x14ac:dyDescent="0.2">
      <c r="A195" s="5">
        <v>2020</v>
      </c>
      <c r="B195" s="2" t="s">
        <v>752</v>
      </c>
      <c r="C195" s="2" t="s">
        <v>746</v>
      </c>
      <c r="D195" s="2" t="s">
        <v>677</v>
      </c>
      <c r="E195" s="15">
        <v>0</v>
      </c>
      <c r="F195" s="15">
        <v>669745</v>
      </c>
      <c r="G195" s="2">
        <v>0</v>
      </c>
      <c r="H195" s="2">
        <v>0</v>
      </c>
      <c r="S195" s="2"/>
      <c r="T195" s="2"/>
      <c r="AB195" s="7"/>
      <c r="AC195" s="7"/>
      <c r="AD195" s="7"/>
      <c r="AE195" s="7"/>
      <c r="AF195" s="7"/>
      <c r="AG195" s="7"/>
      <c r="AH195" s="7"/>
      <c r="AI195" s="7"/>
    </row>
    <row r="196" spans="1:35" x14ac:dyDescent="0.2">
      <c r="A196" s="5">
        <v>2020</v>
      </c>
      <c r="B196" s="2" t="s">
        <v>752</v>
      </c>
      <c r="C196" s="2" t="s">
        <v>747</v>
      </c>
      <c r="D196" s="2" t="s">
        <v>677</v>
      </c>
      <c r="E196" s="15">
        <v>0</v>
      </c>
      <c r="F196" s="15">
        <v>1724561</v>
      </c>
      <c r="G196" s="2">
        <v>0</v>
      </c>
      <c r="H196" s="2">
        <v>0</v>
      </c>
      <c r="S196" s="2"/>
      <c r="T196" s="2"/>
      <c r="AB196" s="7"/>
      <c r="AC196" s="7"/>
      <c r="AD196" s="7"/>
      <c r="AE196" s="7"/>
      <c r="AF196" s="7"/>
      <c r="AG196" s="7"/>
      <c r="AH196" s="7"/>
      <c r="AI196" s="7"/>
    </row>
    <row r="197" spans="1:35" x14ac:dyDescent="0.2">
      <c r="A197" s="5">
        <v>2020</v>
      </c>
      <c r="B197" s="2" t="s">
        <v>752</v>
      </c>
      <c r="C197" s="2" t="s">
        <v>748</v>
      </c>
      <c r="D197" s="2" t="s">
        <v>677</v>
      </c>
      <c r="E197" s="15">
        <v>0</v>
      </c>
      <c r="F197" s="15">
        <v>789102</v>
      </c>
      <c r="G197" s="2">
        <v>0</v>
      </c>
      <c r="H197" s="2">
        <v>0</v>
      </c>
      <c r="S197" s="2"/>
      <c r="T197" s="2"/>
      <c r="AB197" s="7"/>
      <c r="AC197" s="7"/>
      <c r="AD197" s="7"/>
      <c r="AE197" s="7"/>
      <c r="AF197" s="7"/>
      <c r="AG197" s="7"/>
      <c r="AH197" s="7"/>
      <c r="AI197" s="7"/>
    </row>
    <row r="198" spans="1:35" x14ac:dyDescent="0.2">
      <c r="A198" s="5">
        <v>2020</v>
      </c>
      <c r="B198" s="2" t="s">
        <v>752</v>
      </c>
      <c r="C198" s="2" t="s">
        <v>749</v>
      </c>
      <c r="D198" s="2" t="s">
        <v>677</v>
      </c>
      <c r="E198" s="15">
        <v>0</v>
      </c>
      <c r="F198" s="15">
        <v>278250</v>
      </c>
      <c r="G198" s="2">
        <v>0</v>
      </c>
      <c r="H198" s="2">
        <v>0</v>
      </c>
      <c r="S198" s="2"/>
      <c r="T198" s="2"/>
      <c r="AB198" s="7"/>
      <c r="AC198" s="7"/>
      <c r="AD198" s="7"/>
      <c r="AE198" s="7"/>
      <c r="AF198" s="7"/>
      <c r="AG198" s="7"/>
      <c r="AH198" s="7"/>
      <c r="AI198" s="7"/>
    </row>
    <row r="199" spans="1:35" x14ac:dyDescent="0.2">
      <c r="A199" s="5">
        <v>2020</v>
      </c>
      <c r="B199" s="2" t="s">
        <v>752</v>
      </c>
      <c r="C199" s="2" t="s">
        <v>67</v>
      </c>
      <c r="D199" s="2" t="s">
        <v>677</v>
      </c>
      <c r="E199" s="15">
        <v>0</v>
      </c>
      <c r="F199" s="15">
        <v>2756388</v>
      </c>
      <c r="G199" s="2">
        <v>0</v>
      </c>
      <c r="H199" s="2">
        <v>0</v>
      </c>
      <c r="S199" s="2"/>
      <c r="T199" s="2"/>
      <c r="AB199" s="7"/>
      <c r="AC199" s="7"/>
      <c r="AD199" s="7"/>
      <c r="AE199" s="7"/>
      <c r="AF199" s="7"/>
      <c r="AG199" s="7"/>
      <c r="AH199" s="7"/>
      <c r="AI199" s="7"/>
    </row>
    <row r="200" spans="1:35" x14ac:dyDescent="0.2">
      <c r="A200" s="5">
        <v>2020</v>
      </c>
      <c r="B200" s="2" t="s">
        <v>750</v>
      </c>
      <c r="C200" s="2" t="s">
        <v>725</v>
      </c>
      <c r="D200" s="2" t="s">
        <v>678</v>
      </c>
      <c r="E200" s="15">
        <v>0</v>
      </c>
      <c r="F200" s="15">
        <v>0</v>
      </c>
      <c r="G200" s="2">
        <v>0</v>
      </c>
      <c r="H200" s="2">
        <v>0</v>
      </c>
      <c r="S200" s="2"/>
      <c r="T200" s="2">
        <v>0</v>
      </c>
      <c r="U200" s="7">
        <v>0</v>
      </c>
      <c r="V200" s="7">
        <v>0</v>
      </c>
      <c r="W200" s="17">
        <v>10890</v>
      </c>
      <c r="X200" s="17">
        <v>7.24</v>
      </c>
      <c r="Y200" s="17">
        <v>59.62</v>
      </c>
      <c r="Z200" s="17"/>
      <c r="AB200" s="7"/>
      <c r="AC200" s="7"/>
      <c r="AD200" s="7"/>
      <c r="AE200" s="7"/>
      <c r="AF200" s="7"/>
      <c r="AG200" s="7"/>
      <c r="AH200" s="7"/>
      <c r="AI200" s="7"/>
    </row>
    <row r="201" spans="1:35" x14ac:dyDescent="0.2">
      <c r="A201" s="5">
        <v>2020</v>
      </c>
      <c r="B201" s="2" t="s">
        <v>750</v>
      </c>
      <c r="C201" s="2" t="s">
        <v>726</v>
      </c>
      <c r="D201" s="2" t="s">
        <v>678</v>
      </c>
      <c r="E201" s="15">
        <v>0</v>
      </c>
      <c r="F201" s="15">
        <v>0</v>
      </c>
      <c r="G201" s="2">
        <v>0</v>
      </c>
      <c r="H201" s="2">
        <v>0</v>
      </c>
      <c r="S201" s="2"/>
      <c r="T201" s="2">
        <v>0</v>
      </c>
      <c r="U201" s="7">
        <v>0</v>
      </c>
      <c r="V201" s="7">
        <v>0</v>
      </c>
      <c r="W201" s="17">
        <v>10350</v>
      </c>
      <c r="X201" s="17">
        <v>1.75</v>
      </c>
      <c r="Y201" s="17">
        <v>70.22</v>
      </c>
      <c r="Z201" s="17"/>
      <c r="AB201" s="7"/>
      <c r="AC201" s="7"/>
      <c r="AD201" s="7"/>
      <c r="AE201" s="7"/>
      <c r="AF201" s="7"/>
      <c r="AG201" s="7"/>
      <c r="AH201" s="7"/>
      <c r="AI201" s="7"/>
    </row>
    <row r="202" spans="1:35" x14ac:dyDescent="0.2">
      <c r="A202" s="5">
        <v>2020</v>
      </c>
      <c r="B202" s="2" t="s">
        <v>751</v>
      </c>
      <c r="C202" s="2" t="s">
        <v>727</v>
      </c>
      <c r="D202" s="2" t="s">
        <v>678</v>
      </c>
      <c r="E202" s="15">
        <v>0</v>
      </c>
      <c r="F202" s="15">
        <v>0</v>
      </c>
      <c r="G202" s="2">
        <v>0</v>
      </c>
      <c r="H202" s="2">
        <v>417358</v>
      </c>
      <c r="S202" s="2"/>
      <c r="T202" s="2">
        <v>0</v>
      </c>
      <c r="U202" s="7">
        <v>0</v>
      </c>
      <c r="V202" s="7">
        <v>0</v>
      </c>
      <c r="W202" s="17">
        <v>12225</v>
      </c>
      <c r="X202" s="17">
        <v>9.5</v>
      </c>
      <c r="Y202" s="17">
        <v>67.23</v>
      </c>
      <c r="Z202" s="17"/>
      <c r="AB202" s="7"/>
      <c r="AC202" s="7"/>
      <c r="AD202" s="7"/>
      <c r="AE202" s="7"/>
      <c r="AF202" s="7"/>
      <c r="AG202" s="7"/>
      <c r="AH202" s="7"/>
      <c r="AI202" s="7"/>
    </row>
    <row r="203" spans="1:35" x14ac:dyDescent="0.2">
      <c r="A203" s="5">
        <v>2020</v>
      </c>
      <c r="B203" s="2" t="s">
        <v>750</v>
      </c>
      <c r="C203" s="2" t="s">
        <v>728</v>
      </c>
      <c r="D203" s="2" t="s">
        <v>678</v>
      </c>
      <c r="E203" s="15">
        <v>0</v>
      </c>
      <c r="F203" s="15">
        <v>0</v>
      </c>
      <c r="G203" s="2">
        <v>0</v>
      </c>
      <c r="H203" s="2">
        <v>491010</v>
      </c>
      <c r="S203" s="2"/>
      <c r="T203" s="2">
        <v>0</v>
      </c>
      <c r="U203" s="7">
        <v>0</v>
      </c>
      <c r="V203" s="7">
        <v>0</v>
      </c>
      <c r="W203" s="17">
        <v>12349</v>
      </c>
      <c r="X203" s="17">
        <v>1.83</v>
      </c>
      <c r="Y203" s="17">
        <v>83.93</v>
      </c>
      <c r="Z203" s="17"/>
      <c r="AB203" s="7"/>
      <c r="AC203" s="7"/>
      <c r="AD203" s="7"/>
      <c r="AE203" s="7"/>
      <c r="AF203" s="7"/>
      <c r="AG203" s="7"/>
      <c r="AH203" s="7"/>
      <c r="AI203" s="7"/>
    </row>
    <row r="204" spans="1:35" x14ac:dyDescent="0.2">
      <c r="A204" s="5">
        <v>2020</v>
      </c>
      <c r="B204" s="2" t="s">
        <v>752</v>
      </c>
      <c r="C204" s="2" t="s">
        <v>729</v>
      </c>
      <c r="D204" s="2" t="s">
        <v>678</v>
      </c>
      <c r="E204" s="15">
        <v>0</v>
      </c>
      <c r="F204" s="15">
        <v>0</v>
      </c>
      <c r="G204" s="2">
        <v>0</v>
      </c>
      <c r="H204" s="2">
        <v>0</v>
      </c>
      <c r="S204" s="2"/>
      <c r="T204" s="2">
        <v>0</v>
      </c>
      <c r="U204" s="7">
        <v>0</v>
      </c>
      <c r="V204" s="7">
        <v>0</v>
      </c>
      <c r="W204" s="17">
        <v>11150</v>
      </c>
      <c r="X204" s="17">
        <v>6.05</v>
      </c>
      <c r="Y204" s="17">
        <v>64.91</v>
      </c>
      <c r="Z204" s="17"/>
      <c r="AB204" s="7"/>
      <c r="AC204" s="7"/>
      <c r="AD204" s="7"/>
      <c r="AE204" s="7"/>
      <c r="AF204" s="7"/>
      <c r="AG204" s="7"/>
      <c r="AH204" s="7"/>
      <c r="AI204" s="7"/>
    </row>
    <row r="205" spans="1:35" x14ac:dyDescent="0.2">
      <c r="A205" s="5">
        <v>2020</v>
      </c>
      <c r="B205" s="2" t="s">
        <v>750</v>
      </c>
      <c r="C205" s="2" t="s">
        <v>730</v>
      </c>
      <c r="D205" s="2" t="s">
        <v>678</v>
      </c>
      <c r="E205" s="15">
        <v>0</v>
      </c>
      <c r="F205" s="15">
        <v>200000</v>
      </c>
      <c r="G205" s="2">
        <v>0</v>
      </c>
      <c r="H205" s="2">
        <v>0</v>
      </c>
      <c r="S205" s="2"/>
      <c r="T205" s="2">
        <v>0</v>
      </c>
      <c r="U205" s="7">
        <v>0</v>
      </c>
      <c r="V205" s="7">
        <v>0</v>
      </c>
      <c r="W205" s="17">
        <v>11071</v>
      </c>
      <c r="X205" s="17">
        <v>7.02</v>
      </c>
      <c r="Y205" s="17">
        <v>69.92</v>
      </c>
      <c r="Z205" s="17"/>
      <c r="AB205" s="7"/>
      <c r="AC205" s="7"/>
      <c r="AD205" s="7"/>
      <c r="AE205" s="7"/>
      <c r="AF205" s="7"/>
      <c r="AG205" s="7"/>
      <c r="AH205" s="7"/>
      <c r="AI205" s="7"/>
    </row>
    <row r="206" spans="1:35" x14ac:dyDescent="0.2">
      <c r="A206" s="5">
        <v>2020</v>
      </c>
      <c r="B206" s="2" t="s">
        <v>752</v>
      </c>
      <c r="C206" s="2" t="s">
        <v>731</v>
      </c>
      <c r="D206" s="2" t="s">
        <v>678</v>
      </c>
      <c r="E206" s="15">
        <v>0</v>
      </c>
      <c r="F206" s="15">
        <v>0</v>
      </c>
      <c r="G206" s="2">
        <v>0</v>
      </c>
      <c r="H206" s="2">
        <v>0</v>
      </c>
      <c r="S206" s="2"/>
      <c r="T206" s="2">
        <v>0</v>
      </c>
      <c r="U206" s="7">
        <v>0</v>
      </c>
      <c r="V206" s="7">
        <v>0</v>
      </c>
      <c r="W206" s="17">
        <v>9684</v>
      </c>
      <c r="X206" s="17">
        <v>6.5</v>
      </c>
      <c r="Y206" s="17">
        <v>65.94</v>
      </c>
      <c r="Z206" s="17"/>
      <c r="AB206" s="7"/>
      <c r="AC206" s="7"/>
      <c r="AD206" s="7"/>
      <c r="AE206" s="7"/>
      <c r="AF206" s="7"/>
      <c r="AG206" s="7"/>
      <c r="AH206" s="7"/>
      <c r="AI206" s="7"/>
    </row>
    <row r="207" spans="1:35" x14ac:dyDescent="0.2">
      <c r="A207" s="5">
        <v>2020</v>
      </c>
      <c r="B207" s="2" t="s">
        <v>752</v>
      </c>
      <c r="C207" s="2" t="s">
        <v>732</v>
      </c>
      <c r="D207" s="2" t="s">
        <v>678</v>
      </c>
      <c r="E207" s="15">
        <v>0</v>
      </c>
      <c r="F207" s="15">
        <v>0</v>
      </c>
      <c r="G207" s="2">
        <v>0</v>
      </c>
      <c r="H207" s="2">
        <v>0</v>
      </c>
      <c r="S207" s="2"/>
      <c r="T207" s="2">
        <v>0</v>
      </c>
      <c r="U207" s="7">
        <v>0</v>
      </c>
      <c r="V207" s="7">
        <v>0</v>
      </c>
      <c r="W207" s="17">
        <v>6898</v>
      </c>
      <c r="X207" s="17">
        <v>3.49</v>
      </c>
      <c r="Y207" s="17">
        <v>81.16</v>
      </c>
      <c r="Z207" s="17"/>
      <c r="AB207" s="7"/>
      <c r="AC207" s="7"/>
      <c r="AD207" s="7"/>
      <c r="AE207" s="7"/>
      <c r="AF207" s="7"/>
      <c r="AG207" s="7"/>
      <c r="AH207" s="7"/>
      <c r="AI207" s="7"/>
    </row>
    <row r="208" spans="1:35" x14ac:dyDescent="0.2">
      <c r="A208" s="5">
        <v>2020</v>
      </c>
      <c r="B208" s="2" t="s">
        <v>750</v>
      </c>
      <c r="C208" s="2" t="s">
        <v>733</v>
      </c>
      <c r="D208" s="2" t="s">
        <v>678</v>
      </c>
      <c r="E208" s="15">
        <v>0</v>
      </c>
      <c r="F208" s="15">
        <v>0</v>
      </c>
      <c r="G208" s="2">
        <v>0</v>
      </c>
      <c r="H208" s="2">
        <v>0</v>
      </c>
      <c r="S208" s="2"/>
      <c r="T208" s="2">
        <v>0</v>
      </c>
      <c r="U208" s="7">
        <v>0</v>
      </c>
      <c r="V208" s="7">
        <v>0</v>
      </c>
      <c r="W208" s="17">
        <v>11308</v>
      </c>
      <c r="X208" s="17">
        <v>4.58</v>
      </c>
      <c r="Y208" s="17">
        <v>71.83</v>
      </c>
      <c r="Z208" s="17"/>
      <c r="AB208" s="7"/>
      <c r="AC208" s="7"/>
      <c r="AD208" s="7"/>
      <c r="AE208" s="7"/>
      <c r="AF208" s="7"/>
      <c r="AG208" s="7"/>
      <c r="AH208" s="7"/>
      <c r="AI208" s="7"/>
    </row>
    <row r="209" spans="1:35" x14ac:dyDescent="0.2">
      <c r="A209" s="5">
        <v>2020</v>
      </c>
      <c r="B209" s="2" t="s">
        <v>752</v>
      </c>
      <c r="C209" s="2" t="s">
        <v>734</v>
      </c>
      <c r="D209" s="2" t="s">
        <v>678</v>
      </c>
      <c r="E209" s="15">
        <v>0</v>
      </c>
      <c r="F209" s="15">
        <v>0</v>
      </c>
      <c r="G209" s="2">
        <v>0</v>
      </c>
      <c r="H209" s="2">
        <v>0</v>
      </c>
      <c r="S209" s="2"/>
      <c r="T209" s="2">
        <v>0</v>
      </c>
      <c r="U209" s="7">
        <v>0</v>
      </c>
      <c r="V209" s="7">
        <v>0</v>
      </c>
      <c r="W209" s="17">
        <v>11236</v>
      </c>
      <c r="X209" s="17">
        <v>4.42</v>
      </c>
      <c r="Y209" s="17">
        <v>78.540000000000006</v>
      </c>
      <c r="Z209" s="17"/>
      <c r="AB209" s="7"/>
      <c r="AC209" s="7"/>
      <c r="AD209" s="7"/>
      <c r="AE209" s="7"/>
      <c r="AF209" s="7"/>
      <c r="AG209" s="7"/>
      <c r="AH209" s="7"/>
      <c r="AI209" s="7"/>
    </row>
    <row r="210" spans="1:35" x14ac:dyDescent="0.2">
      <c r="A210" s="5">
        <v>2020</v>
      </c>
      <c r="B210" s="2" t="s">
        <v>752</v>
      </c>
      <c r="C210" s="2" t="s">
        <v>735</v>
      </c>
      <c r="D210" s="2" t="s">
        <v>678</v>
      </c>
      <c r="E210" s="15">
        <v>0</v>
      </c>
      <c r="F210" s="15">
        <v>0</v>
      </c>
      <c r="G210" s="2">
        <v>0</v>
      </c>
      <c r="H210" s="2">
        <v>417358</v>
      </c>
      <c r="S210" s="2"/>
      <c r="T210" s="2">
        <v>0</v>
      </c>
      <c r="U210" s="7">
        <v>0</v>
      </c>
      <c r="V210" s="7">
        <v>0</v>
      </c>
      <c r="W210" s="17">
        <v>10071</v>
      </c>
      <c r="X210" s="17">
        <v>7.54</v>
      </c>
      <c r="Y210" s="17">
        <v>70.91</v>
      </c>
      <c r="Z210" s="17"/>
      <c r="AB210" s="7"/>
      <c r="AC210" s="7"/>
      <c r="AD210" s="7"/>
      <c r="AE210" s="7"/>
      <c r="AF210" s="7"/>
      <c r="AG210" s="7"/>
      <c r="AH210" s="7"/>
      <c r="AI210" s="7"/>
    </row>
    <row r="211" spans="1:35" x14ac:dyDescent="0.2">
      <c r="A211" s="5">
        <v>2020</v>
      </c>
      <c r="B211" s="2" t="s">
        <v>752</v>
      </c>
      <c r="C211" s="2" t="s">
        <v>736</v>
      </c>
      <c r="D211" s="2" t="s">
        <v>678</v>
      </c>
      <c r="E211" s="15">
        <v>0</v>
      </c>
      <c r="F211" s="15">
        <v>0</v>
      </c>
      <c r="G211" s="2">
        <v>0</v>
      </c>
      <c r="H211" s="2">
        <v>0</v>
      </c>
      <c r="S211" s="2"/>
      <c r="T211" s="2">
        <v>0</v>
      </c>
      <c r="U211" s="7">
        <v>0</v>
      </c>
      <c r="V211" s="7">
        <v>0</v>
      </c>
      <c r="W211" s="17">
        <v>11648</v>
      </c>
      <c r="X211" s="17">
        <v>2.94</v>
      </c>
      <c r="Y211" s="17">
        <v>82.18</v>
      </c>
      <c r="Z211" s="17"/>
      <c r="AB211" s="7"/>
      <c r="AC211" s="7"/>
      <c r="AD211" s="7"/>
      <c r="AE211" s="7"/>
      <c r="AF211" s="7"/>
      <c r="AG211" s="7"/>
      <c r="AH211" s="7"/>
      <c r="AI211" s="7"/>
    </row>
    <row r="212" spans="1:35" x14ac:dyDescent="0.2">
      <c r="A212" s="5">
        <v>2020</v>
      </c>
      <c r="B212" s="2" t="s">
        <v>752</v>
      </c>
      <c r="C212" s="2" t="s">
        <v>737</v>
      </c>
      <c r="D212" s="2" t="s">
        <v>678</v>
      </c>
      <c r="E212" s="15">
        <v>0</v>
      </c>
      <c r="F212" s="15">
        <v>0</v>
      </c>
      <c r="G212" s="2">
        <v>0</v>
      </c>
      <c r="H212" s="2">
        <v>0</v>
      </c>
      <c r="S212" s="2"/>
      <c r="T212" s="2">
        <v>0</v>
      </c>
      <c r="U212" s="7">
        <v>0</v>
      </c>
      <c r="V212" s="7">
        <v>0</v>
      </c>
      <c r="W212" s="17">
        <v>12154</v>
      </c>
      <c r="X212" s="17">
        <v>2.5</v>
      </c>
      <c r="Y212" s="17">
        <v>81.209999999999994</v>
      </c>
      <c r="Z212" s="17"/>
      <c r="AB212" s="7"/>
      <c r="AC212" s="7"/>
      <c r="AD212" s="7"/>
      <c r="AE212" s="7"/>
      <c r="AF212" s="7"/>
      <c r="AG212" s="7"/>
      <c r="AH212" s="7"/>
      <c r="AI212" s="7"/>
    </row>
    <row r="213" spans="1:35" x14ac:dyDescent="0.2">
      <c r="A213" s="5">
        <v>2020</v>
      </c>
      <c r="B213" s="2" t="s">
        <v>750</v>
      </c>
      <c r="C213" s="2" t="s">
        <v>48</v>
      </c>
      <c r="D213" s="2" t="s">
        <v>678</v>
      </c>
      <c r="E213" s="15">
        <v>0</v>
      </c>
      <c r="F213" s="15">
        <v>0</v>
      </c>
      <c r="G213" s="2">
        <v>0</v>
      </c>
      <c r="H213" s="2">
        <v>417358</v>
      </c>
      <c r="S213" s="2"/>
      <c r="T213" s="2">
        <v>0</v>
      </c>
      <c r="U213" s="7">
        <v>0</v>
      </c>
      <c r="V213" s="7">
        <v>0</v>
      </c>
      <c r="W213" s="17">
        <v>10997</v>
      </c>
      <c r="X213" s="17">
        <v>8.67</v>
      </c>
      <c r="Y213" s="17">
        <v>65.14</v>
      </c>
      <c r="Z213" s="17"/>
      <c r="AB213" s="7"/>
      <c r="AC213" s="7"/>
      <c r="AD213" s="7"/>
      <c r="AE213" s="7"/>
      <c r="AF213" s="7"/>
      <c r="AG213" s="7"/>
      <c r="AH213" s="7"/>
      <c r="AI213" s="7"/>
    </row>
    <row r="214" spans="1:35" x14ac:dyDescent="0.2">
      <c r="A214" s="5">
        <v>2020</v>
      </c>
      <c r="B214" s="2" t="s">
        <v>751</v>
      </c>
      <c r="C214" s="2" t="s">
        <v>49</v>
      </c>
      <c r="D214" s="2" t="s">
        <v>678</v>
      </c>
      <c r="E214" s="15">
        <v>0</v>
      </c>
      <c r="F214" s="15">
        <v>0</v>
      </c>
      <c r="G214" s="2">
        <v>0</v>
      </c>
      <c r="H214" s="2">
        <v>417358</v>
      </c>
      <c r="S214" s="2"/>
      <c r="T214" s="2">
        <v>0</v>
      </c>
      <c r="U214" s="7">
        <v>0</v>
      </c>
      <c r="V214" s="7">
        <v>0</v>
      </c>
      <c r="W214" s="17">
        <v>14890</v>
      </c>
      <c r="X214" s="17">
        <v>10.74</v>
      </c>
      <c r="Y214" s="17">
        <v>63.62</v>
      </c>
      <c r="Z214" s="17"/>
      <c r="AB214" s="7"/>
      <c r="AC214" s="7"/>
      <c r="AD214" s="7"/>
      <c r="AE214" s="7"/>
      <c r="AF214" s="7"/>
      <c r="AG214" s="7"/>
      <c r="AH214" s="7"/>
      <c r="AI214" s="7"/>
    </row>
    <row r="215" spans="1:35" x14ac:dyDescent="0.2">
      <c r="A215" s="5">
        <v>2020</v>
      </c>
      <c r="B215" s="2" t="s">
        <v>750</v>
      </c>
      <c r="C215" s="2" t="s">
        <v>50</v>
      </c>
      <c r="D215" s="2" t="s">
        <v>678</v>
      </c>
      <c r="E215" s="15">
        <v>0</v>
      </c>
      <c r="F215" s="15">
        <v>0</v>
      </c>
      <c r="G215" s="2">
        <v>0</v>
      </c>
      <c r="H215" s="2">
        <v>491010</v>
      </c>
      <c r="S215" s="2"/>
      <c r="T215" s="2">
        <v>0</v>
      </c>
      <c r="U215" s="7">
        <v>0</v>
      </c>
      <c r="V215" s="7">
        <v>0</v>
      </c>
      <c r="W215" s="17">
        <v>12372</v>
      </c>
      <c r="X215" s="17">
        <v>11.5</v>
      </c>
      <c r="Y215" s="17">
        <v>70.45</v>
      </c>
      <c r="Z215" s="17"/>
      <c r="AB215" s="7"/>
      <c r="AC215" s="7"/>
      <c r="AD215" s="7"/>
      <c r="AE215" s="7"/>
      <c r="AF215" s="7"/>
      <c r="AG215" s="7"/>
      <c r="AH215" s="7"/>
      <c r="AI215" s="7"/>
    </row>
    <row r="216" spans="1:35" x14ac:dyDescent="0.2">
      <c r="A216" s="5">
        <v>2020</v>
      </c>
      <c r="B216" s="2" t="s">
        <v>752</v>
      </c>
      <c r="C216" s="2" t="s">
        <v>51</v>
      </c>
      <c r="D216" s="2" t="s">
        <v>678</v>
      </c>
      <c r="E216" s="15">
        <v>0</v>
      </c>
      <c r="F216" s="15">
        <v>252500</v>
      </c>
      <c r="G216" s="2">
        <v>0</v>
      </c>
      <c r="H216" s="2">
        <v>417358</v>
      </c>
      <c r="S216" s="2"/>
      <c r="T216" s="2">
        <v>0</v>
      </c>
      <c r="U216" s="7">
        <v>0</v>
      </c>
      <c r="V216" s="7">
        <v>0</v>
      </c>
      <c r="W216" s="17">
        <v>11473</v>
      </c>
      <c r="X216" s="17">
        <v>8</v>
      </c>
      <c r="Y216" s="17">
        <v>70.38</v>
      </c>
      <c r="Z216" s="17"/>
      <c r="AB216" s="7"/>
      <c r="AC216" s="7"/>
      <c r="AD216" s="7"/>
      <c r="AE216" s="7"/>
      <c r="AF216" s="7"/>
      <c r="AG216" s="7"/>
      <c r="AH216" s="7"/>
      <c r="AI216" s="7"/>
    </row>
    <row r="217" spans="1:35" x14ac:dyDescent="0.2">
      <c r="A217" s="5">
        <v>2020</v>
      </c>
      <c r="B217" s="2" t="s">
        <v>750</v>
      </c>
      <c r="C217" s="2" t="s">
        <v>52</v>
      </c>
      <c r="D217" s="2" t="s">
        <v>678</v>
      </c>
      <c r="E217" s="15">
        <v>0</v>
      </c>
      <c r="F217" s="15">
        <v>0</v>
      </c>
      <c r="G217" s="2">
        <v>0</v>
      </c>
      <c r="H217" s="2">
        <v>417358</v>
      </c>
      <c r="S217" s="2"/>
      <c r="T217" s="2">
        <v>0</v>
      </c>
      <c r="U217" s="7">
        <v>0</v>
      </c>
      <c r="V217" s="7">
        <v>0</v>
      </c>
      <c r="W217" s="17">
        <v>11132</v>
      </c>
      <c r="X217" s="17">
        <v>6.97</v>
      </c>
      <c r="Y217" s="17">
        <v>65.84</v>
      </c>
      <c r="Z217" s="17"/>
      <c r="AB217" s="7"/>
      <c r="AC217" s="7"/>
      <c r="AD217" s="7"/>
      <c r="AE217" s="7"/>
      <c r="AF217" s="7"/>
      <c r="AG217" s="7"/>
      <c r="AH217" s="7"/>
      <c r="AI217" s="7"/>
    </row>
    <row r="218" spans="1:35" x14ac:dyDescent="0.2">
      <c r="A218" s="5">
        <v>2020</v>
      </c>
      <c r="B218" s="2" t="s">
        <v>751</v>
      </c>
      <c r="C218" s="2" t="s">
        <v>53</v>
      </c>
      <c r="D218" s="2" t="s">
        <v>678</v>
      </c>
      <c r="E218" s="15">
        <v>0</v>
      </c>
      <c r="F218" s="15">
        <v>0</v>
      </c>
      <c r="G218" s="2">
        <v>0</v>
      </c>
      <c r="H218" s="2">
        <v>417358</v>
      </c>
      <c r="S218" s="2"/>
      <c r="T218" s="2">
        <v>0</v>
      </c>
      <c r="U218" s="7">
        <v>0</v>
      </c>
      <c r="V218" s="7">
        <v>0</v>
      </c>
      <c r="W218" s="17">
        <v>12876</v>
      </c>
      <c r="X218" s="17">
        <v>9.98</v>
      </c>
      <c r="Y218" s="17">
        <v>69.27</v>
      </c>
      <c r="Z218" s="17"/>
      <c r="AB218" s="7"/>
      <c r="AC218" s="7"/>
      <c r="AD218" s="7"/>
      <c r="AE218" s="7"/>
      <c r="AF218" s="7"/>
      <c r="AG218" s="7"/>
      <c r="AH218" s="7"/>
      <c r="AI218" s="7"/>
    </row>
    <row r="219" spans="1:35" x14ac:dyDescent="0.2">
      <c r="A219" s="5">
        <v>2020</v>
      </c>
      <c r="B219" s="2" t="s">
        <v>752</v>
      </c>
      <c r="C219" s="2" t="s">
        <v>54</v>
      </c>
      <c r="D219" s="2" t="s">
        <v>678</v>
      </c>
      <c r="E219" s="15">
        <v>0</v>
      </c>
      <c r="F219" s="15">
        <v>0</v>
      </c>
      <c r="G219" s="2">
        <v>0</v>
      </c>
      <c r="H219" s="2">
        <v>417358</v>
      </c>
      <c r="S219" s="2"/>
      <c r="T219" s="2">
        <v>0</v>
      </c>
      <c r="U219" s="7">
        <v>0</v>
      </c>
      <c r="V219" s="7">
        <v>0</v>
      </c>
      <c r="W219" s="17">
        <v>10856</v>
      </c>
      <c r="X219" s="17">
        <v>7.45</v>
      </c>
      <c r="Y219" s="17">
        <v>73.239999999999995</v>
      </c>
      <c r="Z219" s="17"/>
      <c r="AB219" s="7"/>
      <c r="AC219" s="7"/>
      <c r="AD219" s="7"/>
      <c r="AE219" s="7"/>
      <c r="AF219" s="7"/>
      <c r="AG219" s="7"/>
      <c r="AH219" s="7"/>
      <c r="AI219" s="7"/>
    </row>
    <row r="220" spans="1:35" x14ac:dyDescent="0.2">
      <c r="A220" s="5">
        <v>2020</v>
      </c>
      <c r="B220" s="2" t="s">
        <v>750</v>
      </c>
      <c r="C220" s="2" t="s">
        <v>738</v>
      </c>
      <c r="D220" s="2" t="s">
        <v>678</v>
      </c>
      <c r="E220" s="15">
        <v>0</v>
      </c>
      <c r="F220" s="15">
        <v>0</v>
      </c>
      <c r="G220" s="2">
        <v>0</v>
      </c>
      <c r="H220" s="2">
        <v>0</v>
      </c>
      <c r="S220" s="2"/>
      <c r="T220" s="2">
        <v>0</v>
      </c>
      <c r="U220" s="7">
        <v>0</v>
      </c>
      <c r="V220" s="7">
        <v>0</v>
      </c>
      <c r="W220" s="17">
        <v>8170</v>
      </c>
      <c r="X220" s="17">
        <v>1.93</v>
      </c>
      <c r="Y220" s="17">
        <v>88.95</v>
      </c>
      <c r="Z220" s="17"/>
      <c r="AB220" s="7"/>
      <c r="AC220" s="7"/>
      <c r="AD220" s="7"/>
      <c r="AE220" s="7"/>
      <c r="AF220" s="7"/>
      <c r="AG220" s="7"/>
      <c r="AH220" s="7"/>
      <c r="AI220" s="7"/>
    </row>
    <row r="221" spans="1:35" x14ac:dyDescent="0.2">
      <c r="A221" s="5">
        <v>2020</v>
      </c>
      <c r="B221" s="2" t="s">
        <v>752</v>
      </c>
      <c r="C221" s="2" t="s">
        <v>739</v>
      </c>
      <c r="D221" s="2" t="s">
        <v>678</v>
      </c>
      <c r="E221" s="15">
        <v>0</v>
      </c>
      <c r="F221" s="15">
        <v>0</v>
      </c>
      <c r="G221" s="2">
        <v>0</v>
      </c>
      <c r="H221" s="2">
        <v>417358</v>
      </c>
      <c r="S221" s="2"/>
      <c r="T221" s="2">
        <v>0</v>
      </c>
      <c r="U221" s="7">
        <v>0</v>
      </c>
      <c r="V221" s="7">
        <v>0</v>
      </c>
      <c r="W221" s="17">
        <v>6974</v>
      </c>
      <c r="X221" s="17">
        <v>4.1500000000000004</v>
      </c>
      <c r="Y221" s="17">
        <v>77.14</v>
      </c>
      <c r="Z221" s="17"/>
      <c r="AB221" s="7"/>
      <c r="AC221" s="7"/>
      <c r="AD221" s="7"/>
      <c r="AE221" s="7"/>
      <c r="AF221" s="7"/>
      <c r="AG221" s="7"/>
      <c r="AH221" s="7"/>
      <c r="AI221" s="7"/>
    </row>
    <row r="222" spans="1:35" x14ac:dyDescent="0.2">
      <c r="A222" s="5">
        <v>2020</v>
      </c>
      <c r="B222" s="2" t="s">
        <v>752</v>
      </c>
      <c r="C222" s="2" t="s">
        <v>740</v>
      </c>
      <c r="D222" s="2" t="s">
        <v>678</v>
      </c>
      <c r="E222" s="15">
        <v>0</v>
      </c>
      <c r="F222" s="15">
        <v>0</v>
      </c>
      <c r="G222" s="2">
        <v>0</v>
      </c>
      <c r="H222" s="2">
        <v>0</v>
      </c>
      <c r="S222" s="2"/>
      <c r="T222" s="2">
        <v>0</v>
      </c>
      <c r="U222" s="7">
        <v>0</v>
      </c>
      <c r="V222" s="7">
        <v>0</v>
      </c>
      <c r="W222" s="17">
        <v>7850</v>
      </c>
      <c r="X222" s="17">
        <v>0.84</v>
      </c>
      <c r="Y222" s="17">
        <v>87.13</v>
      </c>
      <c r="Z222" s="17"/>
      <c r="AB222" s="7"/>
      <c r="AC222" s="7"/>
      <c r="AD222" s="7"/>
      <c r="AE222" s="7"/>
      <c r="AF222" s="7"/>
      <c r="AG222" s="7"/>
      <c r="AH222" s="7"/>
      <c r="AI222" s="7"/>
    </row>
    <row r="223" spans="1:35" x14ac:dyDescent="0.2">
      <c r="A223" s="5">
        <v>2020</v>
      </c>
      <c r="B223" s="2" t="s">
        <v>751</v>
      </c>
      <c r="C223" s="2" t="s">
        <v>741</v>
      </c>
      <c r="D223" s="2" t="s">
        <v>678</v>
      </c>
      <c r="E223" s="15">
        <v>0</v>
      </c>
      <c r="F223" s="15">
        <v>0</v>
      </c>
      <c r="G223" s="2">
        <v>0</v>
      </c>
      <c r="H223" s="2">
        <v>417358</v>
      </c>
      <c r="S223" s="2"/>
      <c r="T223" s="2">
        <v>0</v>
      </c>
      <c r="U223" s="7">
        <v>0</v>
      </c>
      <c r="V223" s="7">
        <v>0</v>
      </c>
      <c r="W223" s="17">
        <v>10950</v>
      </c>
      <c r="X223" s="17">
        <v>5.54</v>
      </c>
      <c r="Y223" s="17">
        <v>69.819999999999993</v>
      </c>
      <c r="Z223" s="17"/>
      <c r="AB223" s="7"/>
      <c r="AC223" s="7"/>
      <c r="AD223" s="7"/>
      <c r="AE223" s="7"/>
      <c r="AF223" s="7"/>
      <c r="AG223" s="7"/>
      <c r="AH223" s="7"/>
      <c r="AI223" s="7"/>
    </row>
    <row r="224" spans="1:35" x14ac:dyDescent="0.2">
      <c r="A224" s="5">
        <v>2020</v>
      </c>
      <c r="B224" s="2" t="s">
        <v>752</v>
      </c>
      <c r="C224" s="2" t="s">
        <v>742</v>
      </c>
      <c r="D224" s="2" t="s">
        <v>678</v>
      </c>
      <c r="E224" s="15">
        <v>0</v>
      </c>
      <c r="F224" s="15">
        <v>0</v>
      </c>
      <c r="G224" s="2">
        <v>0</v>
      </c>
      <c r="H224" s="2">
        <v>417358</v>
      </c>
      <c r="S224" s="2"/>
      <c r="T224" s="2">
        <v>0</v>
      </c>
      <c r="U224" s="7">
        <v>0</v>
      </c>
      <c r="V224" s="7">
        <v>0</v>
      </c>
      <c r="W224" s="17">
        <v>8422</v>
      </c>
      <c r="X224" s="17">
        <v>1.2</v>
      </c>
      <c r="Y224" s="17">
        <v>52.17</v>
      </c>
      <c r="Z224" s="17"/>
      <c r="AB224" s="7"/>
      <c r="AC224" s="7"/>
      <c r="AD224" s="7"/>
      <c r="AE224" s="7"/>
      <c r="AF224" s="7"/>
      <c r="AG224" s="7"/>
      <c r="AH224" s="7"/>
      <c r="AI224" s="7"/>
    </row>
    <row r="225" spans="1:35" x14ac:dyDescent="0.2">
      <c r="A225" s="5">
        <v>2020</v>
      </c>
      <c r="B225" s="2" t="s">
        <v>750</v>
      </c>
      <c r="C225" s="2" t="s">
        <v>743</v>
      </c>
      <c r="D225" s="2" t="s">
        <v>678</v>
      </c>
      <c r="E225" s="15">
        <v>0</v>
      </c>
      <c r="F225" s="15">
        <v>0</v>
      </c>
      <c r="G225" s="2">
        <v>0</v>
      </c>
      <c r="H225" s="2">
        <v>417358</v>
      </c>
      <c r="S225" s="2"/>
      <c r="T225" s="2">
        <v>0</v>
      </c>
      <c r="U225" s="7">
        <v>0</v>
      </c>
      <c r="V225" s="7">
        <v>0</v>
      </c>
      <c r="W225" s="17">
        <v>10410</v>
      </c>
      <c r="X225" s="17">
        <v>6.48</v>
      </c>
      <c r="Y225" s="17">
        <v>69.099999999999994</v>
      </c>
      <c r="Z225" s="17"/>
      <c r="AB225" s="7"/>
      <c r="AC225" s="7"/>
      <c r="AD225" s="7"/>
      <c r="AE225" s="7"/>
      <c r="AF225" s="7"/>
      <c r="AG225" s="7"/>
      <c r="AH225" s="7"/>
      <c r="AI225" s="7"/>
    </row>
    <row r="226" spans="1:35" x14ac:dyDescent="0.2">
      <c r="A226" s="5">
        <v>2020</v>
      </c>
      <c r="B226" s="2" t="s">
        <v>752</v>
      </c>
      <c r="C226" s="2" t="s">
        <v>744</v>
      </c>
      <c r="D226" s="2" t="s">
        <v>678</v>
      </c>
      <c r="E226" s="15">
        <v>0</v>
      </c>
      <c r="F226" s="15">
        <v>0</v>
      </c>
      <c r="G226" s="2">
        <v>0</v>
      </c>
      <c r="H226" s="2">
        <v>0</v>
      </c>
      <c r="S226" s="2"/>
      <c r="T226" s="2">
        <v>0</v>
      </c>
      <c r="U226" s="7">
        <v>0</v>
      </c>
      <c r="V226" s="7">
        <v>0</v>
      </c>
      <c r="W226" s="17">
        <v>8807</v>
      </c>
      <c r="X226" s="17">
        <v>4.1100000000000003</v>
      </c>
      <c r="Y226" s="17">
        <v>76.930000000000007</v>
      </c>
      <c r="Z226" s="17"/>
      <c r="AB226" s="7"/>
      <c r="AC226" s="7"/>
      <c r="AD226" s="7"/>
      <c r="AE226" s="7"/>
      <c r="AF226" s="7"/>
      <c r="AG226" s="7"/>
      <c r="AH226" s="7"/>
      <c r="AI226" s="7"/>
    </row>
    <row r="227" spans="1:35" x14ac:dyDescent="0.2">
      <c r="A227" s="5">
        <v>2020</v>
      </c>
      <c r="B227" s="2" t="s">
        <v>752</v>
      </c>
      <c r="C227" s="2" t="s">
        <v>745</v>
      </c>
      <c r="D227" s="2" t="s">
        <v>678</v>
      </c>
      <c r="E227" s="15">
        <v>0</v>
      </c>
      <c r="F227" s="15">
        <v>1000000</v>
      </c>
      <c r="G227" s="2">
        <v>0</v>
      </c>
      <c r="H227" s="2">
        <v>0</v>
      </c>
      <c r="S227" s="2"/>
      <c r="T227" s="2">
        <v>0</v>
      </c>
      <c r="U227" s="7">
        <v>0</v>
      </c>
      <c r="V227" s="7">
        <v>0</v>
      </c>
      <c r="W227" s="17">
        <v>9987</v>
      </c>
      <c r="X227" s="17">
        <v>3.11</v>
      </c>
      <c r="Y227" s="17">
        <v>66.040000000000006</v>
      </c>
      <c r="Z227" s="17"/>
      <c r="AB227" s="7"/>
      <c r="AC227" s="7"/>
      <c r="AD227" s="7"/>
      <c r="AE227" s="7"/>
      <c r="AF227" s="7"/>
      <c r="AG227" s="7"/>
      <c r="AH227" s="7"/>
      <c r="AI227" s="7"/>
    </row>
    <row r="228" spans="1:35" x14ac:dyDescent="0.2">
      <c r="A228" s="5">
        <v>2020</v>
      </c>
      <c r="B228" s="2" t="s">
        <v>752</v>
      </c>
      <c r="C228" s="2" t="s">
        <v>746</v>
      </c>
      <c r="D228" s="2" t="s">
        <v>678</v>
      </c>
      <c r="E228" s="15">
        <v>0</v>
      </c>
      <c r="F228" s="15">
        <v>0</v>
      </c>
      <c r="G228" s="2">
        <v>0</v>
      </c>
      <c r="H228" s="2">
        <v>0</v>
      </c>
      <c r="S228" s="2"/>
      <c r="T228" s="2">
        <v>0</v>
      </c>
      <c r="U228" s="7">
        <v>0</v>
      </c>
      <c r="V228" s="7">
        <v>0</v>
      </c>
      <c r="W228" s="17">
        <v>11495</v>
      </c>
      <c r="X228" s="17">
        <v>4.9000000000000004</v>
      </c>
      <c r="Y228" s="17">
        <v>60.94</v>
      </c>
      <c r="Z228" s="17"/>
      <c r="AB228" s="7"/>
      <c r="AC228" s="7"/>
      <c r="AD228" s="7"/>
      <c r="AE228" s="7"/>
      <c r="AF228" s="7"/>
      <c r="AG228" s="7"/>
      <c r="AH228" s="7"/>
      <c r="AI228" s="7"/>
    </row>
    <row r="229" spans="1:35" x14ac:dyDescent="0.2">
      <c r="A229" s="5">
        <v>2020</v>
      </c>
      <c r="B229" s="2" t="s">
        <v>752</v>
      </c>
      <c r="C229" s="2" t="s">
        <v>747</v>
      </c>
      <c r="D229" s="2" t="s">
        <v>678</v>
      </c>
      <c r="E229" s="15">
        <v>0</v>
      </c>
      <c r="F229" s="15">
        <v>0</v>
      </c>
      <c r="G229" s="2">
        <v>0</v>
      </c>
      <c r="H229" s="2">
        <v>0</v>
      </c>
      <c r="S229" s="2"/>
      <c r="T229" s="2">
        <v>0</v>
      </c>
      <c r="U229" s="7">
        <v>0</v>
      </c>
      <c r="V229" s="7">
        <v>0</v>
      </c>
      <c r="W229" s="17">
        <v>11779</v>
      </c>
      <c r="X229" s="17">
        <v>6.82</v>
      </c>
      <c r="Y229" s="17">
        <v>68.08</v>
      </c>
      <c r="Z229" s="17"/>
      <c r="AB229" s="7"/>
      <c r="AC229" s="7"/>
      <c r="AD229" s="7"/>
      <c r="AE229" s="7"/>
      <c r="AF229" s="7"/>
      <c r="AG229" s="7"/>
      <c r="AH229" s="7"/>
      <c r="AI229" s="7"/>
    </row>
    <row r="230" spans="1:35" x14ac:dyDescent="0.2">
      <c r="A230" s="5">
        <v>2020</v>
      </c>
      <c r="B230" s="2" t="s">
        <v>752</v>
      </c>
      <c r="C230" s="2" t="s">
        <v>748</v>
      </c>
      <c r="D230" s="2" t="s">
        <v>678</v>
      </c>
      <c r="E230" s="15">
        <v>0</v>
      </c>
      <c r="F230" s="15">
        <v>0</v>
      </c>
      <c r="G230" s="2">
        <v>0</v>
      </c>
      <c r="H230" s="2">
        <v>0</v>
      </c>
      <c r="S230" s="2"/>
      <c r="T230" s="2">
        <v>0</v>
      </c>
      <c r="U230" s="7">
        <v>0</v>
      </c>
      <c r="V230" s="7">
        <v>0</v>
      </c>
      <c r="W230" s="17">
        <v>6064</v>
      </c>
      <c r="X230" s="17">
        <v>4.54</v>
      </c>
      <c r="Y230" s="17">
        <v>73.709999999999994</v>
      </c>
      <c r="Z230" s="17"/>
      <c r="AB230" s="7"/>
      <c r="AC230" s="7"/>
      <c r="AD230" s="7"/>
      <c r="AE230" s="7"/>
      <c r="AF230" s="7"/>
      <c r="AG230" s="7"/>
      <c r="AH230" s="7"/>
      <c r="AI230" s="7"/>
    </row>
    <row r="231" spans="1:35" x14ac:dyDescent="0.2">
      <c r="A231" s="5">
        <v>2020</v>
      </c>
      <c r="B231" s="2" t="s">
        <v>752</v>
      </c>
      <c r="C231" s="2" t="s">
        <v>749</v>
      </c>
      <c r="D231" s="2" t="s">
        <v>678</v>
      </c>
      <c r="E231" s="15">
        <v>0</v>
      </c>
      <c r="F231" s="15">
        <v>0</v>
      </c>
      <c r="G231" s="2">
        <v>0</v>
      </c>
      <c r="H231" s="2">
        <v>0</v>
      </c>
      <c r="S231" s="2"/>
      <c r="T231" s="2">
        <v>0</v>
      </c>
      <c r="U231" s="7">
        <v>0</v>
      </c>
      <c r="V231" s="7">
        <v>0</v>
      </c>
      <c r="W231" s="17">
        <v>5830</v>
      </c>
      <c r="X231" s="17">
        <v>1.71</v>
      </c>
      <c r="Y231" s="17">
        <v>51.83</v>
      </c>
      <c r="Z231" s="17"/>
      <c r="AB231" s="7"/>
      <c r="AC231" s="7"/>
      <c r="AD231" s="7"/>
      <c r="AE231" s="7"/>
      <c r="AF231" s="7"/>
      <c r="AG231" s="7"/>
      <c r="AH231" s="7"/>
      <c r="AI231" s="7"/>
    </row>
    <row r="232" spans="1:35" x14ac:dyDescent="0.2">
      <c r="A232" s="5">
        <v>2020</v>
      </c>
      <c r="B232" s="2" t="s">
        <v>752</v>
      </c>
      <c r="C232" s="2" t="s">
        <v>67</v>
      </c>
      <c r="D232" s="2" t="s">
        <v>678</v>
      </c>
      <c r="E232" s="15">
        <v>0</v>
      </c>
      <c r="F232" s="15">
        <v>0</v>
      </c>
      <c r="G232" s="2">
        <v>0</v>
      </c>
      <c r="H232" s="2">
        <v>417358</v>
      </c>
      <c r="S232" s="2"/>
      <c r="T232" s="2">
        <v>0</v>
      </c>
      <c r="U232" s="7">
        <v>0</v>
      </c>
      <c r="V232" s="7">
        <v>0</v>
      </c>
      <c r="W232" s="17">
        <v>7980</v>
      </c>
      <c r="X232" s="17">
        <v>5.94</v>
      </c>
      <c r="Y232" s="17">
        <v>62.82</v>
      </c>
      <c r="Z232" s="17"/>
      <c r="AB232" s="7"/>
      <c r="AC232" s="7"/>
      <c r="AD232" s="7"/>
      <c r="AE232" s="7"/>
      <c r="AF232" s="7"/>
      <c r="AG232" s="7"/>
      <c r="AH232" s="7"/>
      <c r="AI232" s="7"/>
    </row>
    <row r="233" spans="1:35" x14ac:dyDescent="0.2">
      <c r="A233" s="5">
        <v>2020</v>
      </c>
      <c r="B233" s="2" t="s">
        <v>750</v>
      </c>
      <c r="C233" s="2" t="s">
        <v>725</v>
      </c>
      <c r="D233" s="2" t="s">
        <v>679</v>
      </c>
      <c r="E233" s="15">
        <v>0</v>
      </c>
      <c r="F233" s="15">
        <v>1025272</v>
      </c>
      <c r="G233" s="2">
        <v>0</v>
      </c>
      <c r="H233" s="2">
        <v>0</v>
      </c>
      <c r="S233" s="2"/>
      <c r="T233" s="2"/>
      <c r="AB233" s="7"/>
      <c r="AC233" s="7"/>
      <c r="AD233" s="7"/>
      <c r="AE233" s="7"/>
      <c r="AF233" s="7"/>
      <c r="AG233" s="7"/>
      <c r="AH233" s="7"/>
      <c r="AI233" s="7"/>
    </row>
    <row r="234" spans="1:35" x14ac:dyDescent="0.2">
      <c r="A234" s="5">
        <v>2020</v>
      </c>
      <c r="B234" s="2" t="s">
        <v>750</v>
      </c>
      <c r="C234" s="2" t="s">
        <v>726</v>
      </c>
      <c r="D234" s="2" t="s">
        <v>679</v>
      </c>
      <c r="E234" s="15">
        <v>0</v>
      </c>
      <c r="F234" s="15">
        <v>0</v>
      </c>
      <c r="G234" s="2">
        <v>0</v>
      </c>
      <c r="H234" s="2">
        <v>0</v>
      </c>
      <c r="S234" s="2"/>
      <c r="T234" s="2"/>
      <c r="AB234" s="7"/>
      <c r="AC234" s="7"/>
      <c r="AD234" s="7"/>
      <c r="AE234" s="7"/>
      <c r="AF234" s="7"/>
      <c r="AG234" s="7"/>
      <c r="AH234" s="7"/>
      <c r="AI234" s="7"/>
    </row>
    <row r="235" spans="1:35" x14ac:dyDescent="0.2">
      <c r="A235" s="5">
        <v>2020</v>
      </c>
      <c r="B235" s="2" t="s">
        <v>751</v>
      </c>
      <c r="C235" s="2" t="s">
        <v>727</v>
      </c>
      <c r="D235" s="2" t="s">
        <v>679</v>
      </c>
      <c r="E235" s="15">
        <v>0</v>
      </c>
      <c r="F235" s="15">
        <v>300000</v>
      </c>
      <c r="G235" s="2">
        <v>0</v>
      </c>
      <c r="H235" s="2">
        <v>0</v>
      </c>
      <c r="S235" s="2"/>
      <c r="T235" s="2"/>
      <c r="AB235" s="7"/>
      <c r="AC235" s="7"/>
      <c r="AD235" s="7"/>
      <c r="AE235" s="7"/>
      <c r="AF235" s="7"/>
      <c r="AG235" s="7"/>
      <c r="AH235" s="7"/>
      <c r="AI235" s="7"/>
    </row>
    <row r="236" spans="1:35" x14ac:dyDescent="0.2">
      <c r="A236" s="5">
        <v>2020</v>
      </c>
      <c r="B236" s="2" t="s">
        <v>750</v>
      </c>
      <c r="C236" s="2" t="s">
        <v>728</v>
      </c>
      <c r="D236" s="2" t="s">
        <v>679</v>
      </c>
      <c r="E236" s="15">
        <v>0</v>
      </c>
      <c r="F236" s="15">
        <v>0</v>
      </c>
      <c r="G236" s="2">
        <v>0</v>
      </c>
      <c r="H236" s="2">
        <v>0</v>
      </c>
      <c r="S236" s="2"/>
      <c r="T236" s="2"/>
      <c r="AB236" s="7"/>
      <c r="AC236" s="7"/>
      <c r="AD236" s="7"/>
      <c r="AE236" s="7"/>
      <c r="AF236" s="7"/>
      <c r="AG236" s="7"/>
      <c r="AH236" s="7"/>
      <c r="AI236" s="7"/>
    </row>
    <row r="237" spans="1:35" x14ac:dyDescent="0.2">
      <c r="A237" s="5">
        <v>2020</v>
      </c>
      <c r="B237" s="2" t="s">
        <v>752</v>
      </c>
      <c r="C237" s="2" t="s">
        <v>729</v>
      </c>
      <c r="D237" s="2" t="s">
        <v>679</v>
      </c>
      <c r="E237" s="15">
        <v>0</v>
      </c>
      <c r="F237" s="15">
        <v>760949</v>
      </c>
      <c r="G237" s="2">
        <v>0</v>
      </c>
      <c r="H237" s="2">
        <v>0</v>
      </c>
      <c r="S237" s="2"/>
      <c r="T237" s="2"/>
      <c r="AB237" s="7"/>
      <c r="AC237" s="7"/>
      <c r="AD237" s="7"/>
      <c r="AE237" s="7"/>
      <c r="AF237" s="7"/>
      <c r="AG237" s="7"/>
      <c r="AH237" s="7"/>
      <c r="AI237" s="7"/>
    </row>
    <row r="238" spans="1:35" x14ac:dyDescent="0.2">
      <c r="A238" s="5">
        <v>2020</v>
      </c>
      <c r="B238" s="2" t="s">
        <v>750</v>
      </c>
      <c r="C238" s="2" t="s">
        <v>730</v>
      </c>
      <c r="D238" s="2" t="s">
        <v>679</v>
      </c>
      <c r="E238" s="15">
        <v>0</v>
      </c>
      <c r="F238" s="15">
        <v>540000</v>
      </c>
      <c r="G238" s="2">
        <v>0</v>
      </c>
      <c r="H238" s="2">
        <v>0</v>
      </c>
      <c r="S238" s="2"/>
      <c r="T238" s="2"/>
      <c r="AB238" s="7"/>
      <c r="AC238" s="7"/>
      <c r="AD238" s="7"/>
      <c r="AE238" s="7"/>
      <c r="AF238" s="7"/>
      <c r="AG238" s="7"/>
      <c r="AH238" s="7"/>
      <c r="AI238" s="7"/>
    </row>
    <row r="239" spans="1:35" x14ac:dyDescent="0.2">
      <c r="A239" s="5">
        <v>2020</v>
      </c>
      <c r="B239" s="2" t="s">
        <v>752</v>
      </c>
      <c r="C239" s="2" t="s">
        <v>731</v>
      </c>
      <c r="D239" s="2" t="s">
        <v>679</v>
      </c>
      <c r="E239" s="15">
        <v>0</v>
      </c>
      <c r="F239" s="15">
        <v>537000</v>
      </c>
      <c r="G239" s="2">
        <v>0</v>
      </c>
      <c r="H239" s="2">
        <v>0</v>
      </c>
      <c r="S239" s="2"/>
      <c r="T239" s="2"/>
      <c r="AB239" s="7"/>
      <c r="AC239" s="7"/>
      <c r="AD239" s="7"/>
      <c r="AE239" s="7"/>
      <c r="AF239" s="7"/>
      <c r="AG239" s="7"/>
      <c r="AH239" s="7"/>
      <c r="AI239" s="7"/>
    </row>
    <row r="240" spans="1:35" x14ac:dyDescent="0.2">
      <c r="A240" s="5">
        <v>2020</v>
      </c>
      <c r="B240" s="2" t="s">
        <v>752</v>
      </c>
      <c r="C240" s="2" t="s">
        <v>732</v>
      </c>
      <c r="D240" s="2" t="s">
        <v>679</v>
      </c>
      <c r="E240" s="15">
        <v>0</v>
      </c>
      <c r="F240" s="15">
        <v>614983</v>
      </c>
      <c r="G240" s="2">
        <v>0</v>
      </c>
      <c r="H240" s="2">
        <v>0</v>
      </c>
      <c r="S240" s="2"/>
      <c r="T240" s="2"/>
      <c r="AB240" s="7"/>
      <c r="AC240" s="7"/>
      <c r="AD240" s="7"/>
      <c r="AE240" s="7"/>
      <c r="AF240" s="7"/>
      <c r="AG240" s="7"/>
      <c r="AH240" s="7"/>
      <c r="AI240" s="7"/>
    </row>
    <row r="241" spans="1:35" x14ac:dyDescent="0.2">
      <c r="A241" s="5">
        <v>2020</v>
      </c>
      <c r="B241" s="2" t="s">
        <v>750</v>
      </c>
      <c r="C241" s="2" t="s">
        <v>733</v>
      </c>
      <c r="D241" s="2" t="s">
        <v>679</v>
      </c>
      <c r="E241" s="15">
        <v>0</v>
      </c>
      <c r="F241" s="15">
        <v>0</v>
      </c>
      <c r="G241" s="2">
        <v>0</v>
      </c>
      <c r="H241" s="2">
        <v>0</v>
      </c>
      <c r="S241" s="2"/>
      <c r="T241" s="2"/>
      <c r="AB241" s="7"/>
      <c r="AC241" s="7"/>
      <c r="AD241" s="7"/>
      <c r="AE241" s="7"/>
      <c r="AF241" s="7"/>
      <c r="AG241" s="7"/>
      <c r="AH241" s="7"/>
      <c r="AI241" s="7"/>
    </row>
    <row r="242" spans="1:35" x14ac:dyDescent="0.2">
      <c r="A242" s="5">
        <v>2020</v>
      </c>
      <c r="B242" s="2" t="s">
        <v>752</v>
      </c>
      <c r="C242" s="2" t="s">
        <v>734</v>
      </c>
      <c r="D242" s="2" t="s">
        <v>679</v>
      </c>
      <c r="E242" s="15">
        <v>0</v>
      </c>
      <c r="F242" s="15">
        <v>260807</v>
      </c>
      <c r="G242" s="2">
        <v>0</v>
      </c>
      <c r="H242" s="2">
        <v>0</v>
      </c>
      <c r="S242" s="2"/>
      <c r="T242" s="2"/>
      <c r="AB242" s="7"/>
      <c r="AC242" s="7"/>
      <c r="AD242" s="7"/>
      <c r="AE242" s="7"/>
      <c r="AF242" s="7"/>
      <c r="AG242" s="7"/>
      <c r="AH242" s="7"/>
      <c r="AI242" s="7"/>
    </row>
    <row r="243" spans="1:35" x14ac:dyDescent="0.2">
      <c r="A243" s="5">
        <v>2020</v>
      </c>
      <c r="B243" s="2" t="s">
        <v>752</v>
      </c>
      <c r="C243" s="2" t="s">
        <v>735</v>
      </c>
      <c r="D243" s="2" t="s">
        <v>679</v>
      </c>
      <c r="E243" s="15">
        <v>0</v>
      </c>
      <c r="F243" s="15">
        <v>689981</v>
      </c>
      <c r="G243" s="2">
        <v>0</v>
      </c>
      <c r="H243" s="2">
        <v>0</v>
      </c>
      <c r="S243" s="2"/>
      <c r="T243" s="2"/>
      <c r="AB243" s="7"/>
      <c r="AC243" s="7"/>
      <c r="AD243" s="7"/>
      <c r="AE243" s="7"/>
      <c r="AF243" s="7"/>
      <c r="AG243" s="7"/>
      <c r="AH243" s="7"/>
      <c r="AI243" s="7"/>
    </row>
    <row r="244" spans="1:35" x14ac:dyDescent="0.2">
      <c r="A244" s="5">
        <v>2020</v>
      </c>
      <c r="B244" s="2" t="s">
        <v>752</v>
      </c>
      <c r="C244" s="2" t="s">
        <v>736</v>
      </c>
      <c r="D244" s="2" t="s">
        <v>679</v>
      </c>
      <c r="E244" s="15">
        <v>0</v>
      </c>
      <c r="F244" s="15">
        <v>652995</v>
      </c>
      <c r="G244" s="2">
        <v>0</v>
      </c>
      <c r="H244" s="2">
        <v>0</v>
      </c>
      <c r="S244" s="2"/>
      <c r="T244" s="2"/>
      <c r="AB244" s="7"/>
      <c r="AC244" s="7"/>
      <c r="AD244" s="7"/>
      <c r="AE244" s="7"/>
      <c r="AF244" s="7"/>
      <c r="AG244" s="7"/>
      <c r="AH244" s="7"/>
      <c r="AI244" s="7"/>
    </row>
    <row r="245" spans="1:35" x14ac:dyDescent="0.2">
      <c r="A245" s="5">
        <v>2020</v>
      </c>
      <c r="B245" s="2" t="s">
        <v>752</v>
      </c>
      <c r="C245" s="2" t="s">
        <v>737</v>
      </c>
      <c r="D245" s="2" t="s">
        <v>679</v>
      </c>
      <c r="E245" s="15">
        <v>0</v>
      </c>
      <c r="F245" s="15">
        <v>878976</v>
      </c>
      <c r="G245" s="2">
        <v>0</v>
      </c>
      <c r="H245" s="2">
        <v>0</v>
      </c>
      <c r="S245" s="2"/>
      <c r="T245" s="2"/>
      <c r="AB245" s="7"/>
      <c r="AC245" s="7"/>
      <c r="AD245" s="7"/>
      <c r="AE245" s="7"/>
      <c r="AF245" s="7"/>
      <c r="AG245" s="7"/>
      <c r="AH245" s="7"/>
      <c r="AI245" s="7"/>
    </row>
    <row r="246" spans="1:35" x14ac:dyDescent="0.2">
      <c r="A246" s="5">
        <v>2020</v>
      </c>
      <c r="B246" s="2" t="s">
        <v>750</v>
      </c>
      <c r="C246" s="2" t="s">
        <v>48</v>
      </c>
      <c r="D246" s="2" t="s">
        <v>679</v>
      </c>
      <c r="E246" s="15">
        <v>0</v>
      </c>
      <c r="F246" s="15">
        <v>618783</v>
      </c>
      <c r="G246" s="2">
        <v>0</v>
      </c>
      <c r="H246" s="2">
        <v>0</v>
      </c>
      <c r="S246" s="2"/>
      <c r="T246" s="2"/>
      <c r="AB246" s="7"/>
      <c r="AC246" s="7"/>
      <c r="AD246" s="7"/>
      <c r="AE246" s="7"/>
      <c r="AF246" s="7"/>
      <c r="AG246" s="7"/>
      <c r="AH246" s="7"/>
      <c r="AI246" s="7"/>
    </row>
    <row r="247" spans="1:35" x14ac:dyDescent="0.2">
      <c r="A247" s="5">
        <v>2020</v>
      </c>
      <c r="B247" s="2" t="s">
        <v>751</v>
      </c>
      <c r="C247" s="2" t="s">
        <v>49</v>
      </c>
      <c r="D247" s="2" t="s">
        <v>679</v>
      </c>
      <c r="E247" s="15">
        <v>0</v>
      </c>
      <c r="F247" s="15">
        <v>0</v>
      </c>
      <c r="G247" s="2">
        <v>0</v>
      </c>
      <c r="H247" s="2">
        <v>0</v>
      </c>
      <c r="S247" s="2"/>
      <c r="T247" s="2"/>
      <c r="AB247" s="7"/>
      <c r="AC247" s="7"/>
      <c r="AD247" s="7"/>
      <c r="AE247" s="7"/>
      <c r="AF247" s="7"/>
      <c r="AG247" s="7"/>
      <c r="AH247" s="7"/>
      <c r="AI247" s="7"/>
    </row>
    <row r="248" spans="1:35" x14ac:dyDescent="0.2">
      <c r="A248" s="5">
        <v>2020</v>
      </c>
      <c r="B248" s="2" t="s">
        <v>750</v>
      </c>
      <c r="C248" s="2" t="s">
        <v>50</v>
      </c>
      <c r="D248" s="2" t="s">
        <v>679</v>
      </c>
      <c r="E248" s="15">
        <v>0</v>
      </c>
      <c r="F248" s="15">
        <v>0</v>
      </c>
      <c r="G248" s="2">
        <v>0</v>
      </c>
      <c r="H248" s="2">
        <v>0</v>
      </c>
      <c r="S248" s="2"/>
      <c r="T248" s="2"/>
      <c r="AB248" s="7"/>
      <c r="AC248" s="7"/>
      <c r="AD248" s="7"/>
      <c r="AE248" s="7"/>
      <c r="AF248" s="7"/>
      <c r="AG248" s="7"/>
      <c r="AH248" s="7"/>
      <c r="AI248" s="7"/>
    </row>
    <row r="249" spans="1:35" x14ac:dyDescent="0.2">
      <c r="A249" s="5">
        <v>2020</v>
      </c>
      <c r="B249" s="2" t="s">
        <v>752</v>
      </c>
      <c r="C249" s="2" t="s">
        <v>51</v>
      </c>
      <c r="D249" s="2" t="s">
        <v>679</v>
      </c>
      <c r="E249" s="15">
        <v>0</v>
      </c>
      <c r="F249" s="15">
        <v>0</v>
      </c>
      <c r="G249" s="2">
        <v>0</v>
      </c>
      <c r="H249" s="2">
        <v>0</v>
      </c>
      <c r="S249" s="2"/>
      <c r="T249" s="2"/>
      <c r="AB249" s="7"/>
      <c r="AC249" s="7"/>
      <c r="AD249" s="7"/>
      <c r="AE249" s="7"/>
      <c r="AF249" s="7"/>
      <c r="AG249" s="7"/>
      <c r="AH249" s="7"/>
      <c r="AI249" s="7"/>
    </row>
    <row r="250" spans="1:35" x14ac:dyDescent="0.2">
      <c r="A250" s="5">
        <v>2020</v>
      </c>
      <c r="B250" s="2" t="s">
        <v>750</v>
      </c>
      <c r="C250" s="2" t="s">
        <v>52</v>
      </c>
      <c r="D250" s="2" t="s">
        <v>679</v>
      </c>
      <c r="E250" s="15">
        <v>0</v>
      </c>
      <c r="F250" s="15">
        <v>388000</v>
      </c>
      <c r="G250" s="2">
        <v>0</v>
      </c>
      <c r="H250" s="2">
        <v>0</v>
      </c>
      <c r="S250" s="2"/>
      <c r="T250" s="2"/>
      <c r="AB250" s="7"/>
      <c r="AC250" s="7"/>
      <c r="AD250" s="7"/>
      <c r="AE250" s="7"/>
      <c r="AF250" s="7"/>
      <c r="AG250" s="7"/>
      <c r="AH250" s="7"/>
      <c r="AI250" s="7"/>
    </row>
    <row r="251" spans="1:35" x14ac:dyDescent="0.2">
      <c r="A251" s="5">
        <v>2020</v>
      </c>
      <c r="B251" s="2" t="s">
        <v>751</v>
      </c>
      <c r="C251" s="2" t="s">
        <v>53</v>
      </c>
      <c r="D251" s="2" t="s">
        <v>679</v>
      </c>
      <c r="E251" s="15">
        <v>0</v>
      </c>
      <c r="F251" s="15">
        <v>0</v>
      </c>
      <c r="G251" s="2">
        <v>0</v>
      </c>
      <c r="H251" s="2">
        <v>0</v>
      </c>
      <c r="S251" s="2"/>
      <c r="T251" s="2"/>
      <c r="AB251" s="7"/>
      <c r="AC251" s="7"/>
      <c r="AD251" s="7"/>
      <c r="AE251" s="7"/>
      <c r="AF251" s="7"/>
      <c r="AG251" s="7"/>
      <c r="AH251" s="7"/>
      <c r="AI251" s="7"/>
    </row>
    <row r="252" spans="1:35" x14ac:dyDescent="0.2">
      <c r="A252" s="5">
        <v>2020</v>
      </c>
      <c r="B252" s="2" t="s">
        <v>752</v>
      </c>
      <c r="C252" s="2" t="s">
        <v>54</v>
      </c>
      <c r="D252" s="2" t="s">
        <v>679</v>
      </c>
      <c r="E252" s="15">
        <v>0</v>
      </c>
      <c r="F252" s="15">
        <v>0</v>
      </c>
      <c r="G252" s="2">
        <v>0</v>
      </c>
      <c r="H252" s="2">
        <v>0</v>
      </c>
      <c r="S252" s="2"/>
      <c r="T252" s="2"/>
      <c r="AB252" s="7"/>
      <c r="AC252" s="7"/>
      <c r="AD252" s="7"/>
      <c r="AE252" s="7"/>
      <c r="AF252" s="7"/>
      <c r="AG252" s="7"/>
      <c r="AH252" s="7"/>
      <c r="AI252" s="7"/>
    </row>
    <row r="253" spans="1:35" x14ac:dyDescent="0.2">
      <c r="A253" s="5">
        <v>2020</v>
      </c>
      <c r="B253" s="2" t="s">
        <v>750</v>
      </c>
      <c r="C253" s="2" t="s">
        <v>738</v>
      </c>
      <c r="D253" s="2" t="s">
        <v>679</v>
      </c>
      <c r="E253" s="15">
        <v>0</v>
      </c>
      <c r="F253" s="15">
        <v>0</v>
      </c>
      <c r="G253" s="2">
        <v>0</v>
      </c>
      <c r="H253" s="2">
        <v>0</v>
      </c>
      <c r="S253" s="2"/>
      <c r="T253" s="2"/>
      <c r="AB253" s="7"/>
      <c r="AC253" s="7"/>
      <c r="AD253" s="7"/>
      <c r="AE253" s="7"/>
      <c r="AF253" s="7"/>
      <c r="AG253" s="7"/>
      <c r="AH253" s="7"/>
      <c r="AI253" s="7"/>
    </row>
    <row r="254" spans="1:35" x14ac:dyDescent="0.2">
      <c r="A254" s="5">
        <v>2020</v>
      </c>
      <c r="B254" s="2" t="s">
        <v>752</v>
      </c>
      <c r="C254" s="2" t="s">
        <v>739</v>
      </c>
      <c r="D254" s="2" t="s">
        <v>679</v>
      </c>
      <c r="E254" s="15">
        <v>0</v>
      </c>
      <c r="F254" s="15">
        <v>1520234</v>
      </c>
      <c r="G254" s="2">
        <v>0</v>
      </c>
      <c r="H254" s="2">
        <v>0</v>
      </c>
      <c r="S254" s="2"/>
      <c r="T254" s="2"/>
      <c r="AB254" s="7"/>
      <c r="AC254" s="7"/>
      <c r="AD254" s="7"/>
      <c r="AE254" s="7"/>
      <c r="AF254" s="7"/>
      <c r="AG254" s="7"/>
      <c r="AH254" s="7"/>
      <c r="AI254" s="7"/>
    </row>
    <row r="255" spans="1:35" x14ac:dyDescent="0.2">
      <c r="A255" s="5">
        <v>2020</v>
      </c>
      <c r="B255" s="2" t="s">
        <v>752</v>
      </c>
      <c r="C255" s="2" t="s">
        <v>740</v>
      </c>
      <c r="D255" s="2" t="s">
        <v>679</v>
      </c>
      <c r="E255" s="15">
        <v>0</v>
      </c>
      <c r="F255" s="15">
        <v>0</v>
      </c>
      <c r="G255" s="2">
        <v>0</v>
      </c>
      <c r="H255" s="2">
        <v>0</v>
      </c>
      <c r="S255" s="2"/>
      <c r="T255" s="2"/>
      <c r="AB255" s="7"/>
      <c r="AC255" s="7"/>
      <c r="AD255" s="7"/>
      <c r="AE255" s="7"/>
      <c r="AF255" s="7"/>
      <c r="AG255" s="7"/>
      <c r="AH255" s="7"/>
      <c r="AI255" s="7"/>
    </row>
    <row r="256" spans="1:35" x14ac:dyDescent="0.2">
      <c r="A256" s="5">
        <v>2020</v>
      </c>
      <c r="B256" s="2" t="s">
        <v>751</v>
      </c>
      <c r="C256" s="2" t="s">
        <v>741</v>
      </c>
      <c r="D256" s="2" t="s">
        <v>679</v>
      </c>
      <c r="E256" s="15">
        <v>0</v>
      </c>
      <c r="F256" s="15">
        <v>1505829</v>
      </c>
      <c r="G256" s="2">
        <v>0</v>
      </c>
      <c r="H256" s="2">
        <v>0</v>
      </c>
      <c r="S256" s="2"/>
      <c r="T256" s="2"/>
      <c r="AB256" s="7"/>
      <c r="AC256" s="7"/>
      <c r="AD256" s="7"/>
      <c r="AE256" s="7"/>
      <c r="AF256" s="7"/>
      <c r="AG256" s="7"/>
      <c r="AH256" s="7"/>
      <c r="AI256" s="7"/>
    </row>
    <row r="257" spans="1:35" x14ac:dyDescent="0.2">
      <c r="A257" s="5">
        <v>2020</v>
      </c>
      <c r="B257" s="2" t="s">
        <v>752</v>
      </c>
      <c r="C257" s="2" t="s">
        <v>742</v>
      </c>
      <c r="D257" s="2" t="s">
        <v>679</v>
      </c>
      <c r="E257" s="15">
        <v>0</v>
      </c>
      <c r="F257" s="15">
        <v>327808</v>
      </c>
      <c r="G257" s="2">
        <v>0</v>
      </c>
      <c r="H257" s="2">
        <v>0</v>
      </c>
      <c r="S257" s="2"/>
      <c r="T257" s="2"/>
      <c r="AB257" s="7"/>
      <c r="AC257" s="7"/>
      <c r="AD257" s="7"/>
      <c r="AE257" s="7"/>
      <c r="AF257" s="7"/>
      <c r="AG257" s="7"/>
      <c r="AH257" s="7"/>
      <c r="AI257" s="7"/>
    </row>
    <row r="258" spans="1:35" x14ac:dyDescent="0.2">
      <c r="A258" s="5">
        <v>2020</v>
      </c>
      <c r="B258" s="2" t="s">
        <v>750</v>
      </c>
      <c r="C258" s="2" t="s">
        <v>743</v>
      </c>
      <c r="D258" s="2" t="s">
        <v>679</v>
      </c>
      <c r="E258" s="15">
        <v>0</v>
      </c>
      <c r="F258" s="15">
        <v>1603956</v>
      </c>
      <c r="G258" s="2">
        <v>0</v>
      </c>
      <c r="H258" s="2">
        <v>0</v>
      </c>
      <c r="S258" s="2"/>
      <c r="T258" s="2"/>
      <c r="AB258" s="7"/>
      <c r="AC258" s="7"/>
      <c r="AD258" s="7"/>
      <c r="AE258" s="7"/>
      <c r="AF258" s="7"/>
      <c r="AG258" s="7"/>
      <c r="AH258" s="7"/>
      <c r="AI258" s="7"/>
    </row>
    <row r="259" spans="1:35" x14ac:dyDescent="0.2">
      <c r="A259" s="5">
        <v>2020</v>
      </c>
      <c r="B259" s="2" t="s">
        <v>752</v>
      </c>
      <c r="C259" s="2" t="s">
        <v>744</v>
      </c>
      <c r="D259" s="2" t="s">
        <v>679</v>
      </c>
      <c r="E259" s="15">
        <v>0</v>
      </c>
      <c r="F259" s="15">
        <v>109997</v>
      </c>
      <c r="G259" s="2">
        <v>0</v>
      </c>
      <c r="H259" s="2">
        <v>0</v>
      </c>
      <c r="S259" s="2"/>
      <c r="T259" s="2"/>
      <c r="AB259" s="7"/>
      <c r="AC259" s="7"/>
      <c r="AD259" s="7"/>
      <c r="AE259" s="7"/>
      <c r="AF259" s="7"/>
      <c r="AG259" s="7"/>
      <c r="AH259" s="7"/>
      <c r="AI259" s="7"/>
    </row>
    <row r="260" spans="1:35" x14ac:dyDescent="0.2">
      <c r="A260" s="5">
        <v>2020</v>
      </c>
      <c r="B260" s="2" t="s">
        <v>752</v>
      </c>
      <c r="C260" s="2" t="s">
        <v>745</v>
      </c>
      <c r="D260" s="2" t="s">
        <v>679</v>
      </c>
      <c r="E260" s="15">
        <v>0</v>
      </c>
      <c r="F260" s="15">
        <v>0</v>
      </c>
      <c r="G260" s="2">
        <v>0</v>
      </c>
      <c r="H260" s="2">
        <v>0</v>
      </c>
      <c r="S260" s="2"/>
      <c r="T260" s="2"/>
      <c r="AB260" s="7"/>
      <c r="AC260" s="7"/>
      <c r="AD260" s="7"/>
      <c r="AE260" s="7"/>
      <c r="AF260" s="7"/>
      <c r="AG260" s="7"/>
      <c r="AH260" s="7"/>
      <c r="AI260" s="7"/>
    </row>
    <row r="261" spans="1:35" x14ac:dyDescent="0.2">
      <c r="A261" s="5">
        <v>2020</v>
      </c>
      <c r="B261" s="2" t="s">
        <v>752</v>
      </c>
      <c r="C261" s="2" t="s">
        <v>746</v>
      </c>
      <c r="D261" s="2" t="s">
        <v>679</v>
      </c>
      <c r="E261" s="15">
        <v>0</v>
      </c>
      <c r="F261" s="15">
        <v>755247</v>
      </c>
      <c r="G261" s="2">
        <v>0</v>
      </c>
      <c r="H261" s="2">
        <v>0</v>
      </c>
      <c r="S261" s="2"/>
      <c r="T261" s="2"/>
      <c r="AB261" s="7"/>
      <c r="AC261" s="7"/>
      <c r="AD261" s="7"/>
      <c r="AE261" s="7"/>
      <c r="AF261" s="7"/>
      <c r="AG261" s="7"/>
      <c r="AH261" s="7"/>
      <c r="AI261" s="7"/>
    </row>
    <row r="262" spans="1:35" x14ac:dyDescent="0.2">
      <c r="A262" s="5">
        <v>2020</v>
      </c>
      <c r="B262" s="2" t="s">
        <v>752</v>
      </c>
      <c r="C262" s="2" t="s">
        <v>747</v>
      </c>
      <c r="D262" s="2" t="s">
        <v>679</v>
      </c>
      <c r="E262" s="15">
        <v>0</v>
      </c>
      <c r="F262" s="15">
        <v>0</v>
      </c>
      <c r="G262" s="2">
        <v>0</v>
      </c>
      <c r="H262" s="2">
        <v>0</v>
      </c>
      <c r="S262" s="2"/>
      <c r="T262" s="2"/>
      <c r="AB262" s="7"/>
      <c r="AC262" s="7"/>
      <c r="AD262" s="7"/>
      <c r="AE262" s="7"/>
      <c r="AF262" s="7"/>
      <c r="AG262" s="7"/>
      <c r="AH262" s="7"/>
      <c r="AI262" s="7"/>
    </row>
    <row r="263" spans="1:35" x14ac:dyDescent="0.2">
      <c r="A263" s="5">
        <v>2020</v>
      </c>
      <c r="B263" s="2" t="s">
        <v>752</v>
      </c>
      <c r="C263" s="2" t="s">
        <v>748</v>
      </c>
      <c r="D263" s="2" t="s">
        <v>679</v>
      </c>
      <c r="E263" s="15">
        <v>0</v>
      </c>
      <c r="F263" s="15">
        <v>1653332</v>
      </c>
      <c r="G263" s="2">
        <v>0</v>
      </c>
      <c r="H263" s="2">
        <v>0</v>
      </c>
      <c r="S263" s="2"/>
      <c r="T263" s="2"/>
      <c r="AB263" s="7"/>
      <c r="AC263" s="7"/>
      <c r="AD263" s="7"/>
      <c r="AE263" s="7"/>
      <c r="AF263" s="7"/>
      <c r="AG263" s="7"/>
      <c r="AH263" s="7"/>
      <c r="AI263" s="7"/>
    </row>
    <row r="264" spans="1:35" x14ac:dyDescent="0.2">
      <c r="A264" s="5">
        <v>2020</v>
      </c>
      <c r="B264" s="2" t="s">
        <v>752</v>
      </c>
      <c r="C264" s="2" t="s">
        <v>749</v>
      </c>
      <c r="D264" s="2" t="s">
        <v>679</v>
      </c>
      <c r="E264" s="15">
        <v>0</v>
      </c>
      <c r="F264" s="15">
        <v>723273</v>
      </c>
      <c r="G264" s="2">
        <v>0</v>
      </c>
      <c r="H264" s="2">
        <v>0</v>
      </c>
      <c r="S264" s="2"/>
      <c r="T264" s="2"/>
      <c r="AB264" s="7"/>
      <c r="AC264" s="7"/>
      <c r="AD264" s="7"/>
      <c r="AE264" s="7"/>
      <c r="AF264" s="7"/>
      <c r="AG264" s="7"/>
      <c r="AH264" s="7"/>
      <c r="AI264" s="7"/>
    </row>
    <row r="265" spans="1:35" x14ac:dyDescent="0.2">
      <c r="A265" s="5">
        <v>2020</v>
      </c>
      <c r="B265" s="2" t="s">
        <v>752</v>
      </c>
      <c r="C265" s="2" t="s">
        <v>67</v>
      </c>
      <c r="D265" s="2" t="s">
        <v>679</v>
      </c>
      <c r="E265" s="15">
        <v>0</v>
      </c>
      <c r="F265" s="15">
        <v>1618550</v>
      </c>
      <c r="G265" s="2">
        <v>0</v>
      </c>
      <c r="H265" s="2">
        <v>0</v>
      </c>
      <c r="S265" s="2"/>
      <c r="T265" s="2"/>
      <c r="AB265" s="7"/>
      <c r="AC265" s="7"/>
      <c r="AD265" s="7"/>
      <c r="AE265" s="7"/>
      <c r="AF265" s="7"/>
      <c r="AG265" s="7"/>
      <c r="AH265" s="7"/>
      <c r="AI265" s="7"/>
    </row>
    <row r="266" spans="1:35" x14ac:dyDescent="0.2">
      <c r="A266" s="5">
        <v>2020</v>
      </c>
      <c r="B266" s="2" t="s">
        <v>750</v>
      </c>
      <c r="C266" s="2" t="s">
        <v>725</v>
      </c>
      <c r="D266" s="2" t="s">
        <v>680</v>
      </c>
      <c r="E266" s="15">
        <v>0</v>
      </c>
      <c r="F266" s="15">
        <v>0</v>
      </c>
      <c r="G266" s="2">
        <v>0</v>
      </c>
      <c r="H266" s="16">
        <v>0</v>
      </c>
      <c r="S266" s="2"/>
      <c r="T266" s="2"/>
      <c r="AB266" s="7"/>
      <c r="AC266" s="7"/>
      <c r="AD266" s="7"/>
      <c r="AE266" s="7"/>
      <c r="AF266" s="7"/>
      <c r="AG266" s="7"/>
      <c r="AH266" s="7"/>
      <c r="AI266" s="7"/>
    </row>
    <row r="267" spans="1:35" x14ac:dyDescent="0.2">
      <c r="A267" s="5">
        <v>2020</v>
      </c>
      <c r="B267" s="2" t="s">
        <v>750</v>
      </c>
      <c r="C267" s="2" t="s">
        <v>726</v>
      </c>
      <c r="D267" s="2" t="s">
        <v>680</v>
      </c>
      <c r="E267" s="15">
        <v>0</v>
      </c>
      <c r="F267" s="15">
        <v>0</v>
      </c>
      <c r="G267" s="2">
        <v>0</v>
      </c>
      <c r="H267" s="15">
        <v>344050</v>
      </c>
      <c r="S267" s="2"/>
      <c r="T267" s="2"/>
      <c r="AB267" s="7"/>
      <c r="AC267" s="7"/>
      <c r="AD267" s="7"/>
      <c r="AE267" s="7"/>
      <c r="AF267" s="7"/>
      <c r="AG267" s="7"/>
      <c r="AH267" s="7"/>
      <c r="AI267" s="7"/>
    </row>
    <row r="268" spans="1:35" x14ac:dyDescent="0.2">
      <c r="A268" s="5">
        <v>2020</v>
      </c>
      <c r="B268" s="2" t="s">
        <v>751</v>
      </c>
      <c r="C268" s="2" t="s">
        <v>727</v>
      </c>
      <c r="D268" s="2" t="s">
        <v>680</v>
      </c>
      <c r="E268" s="15">
        <v>0</v>
      </c>
      <c r="F268" s="15">
        <v>2779663</v>
      </c>
      <c r="G268" s="2">
        <v>0</v>
      </c>
      <c r="H268" s="15">
        <v>355870</v>
      </c>
      <c r="S268" s="2"/>
      <c r="T268" s="2"/>
      <c r="AB268" s="7"/>
      <c r="AC268" s="7"/>
      <c r="AD268" s="7"/>
      <c r="AE268" s="7"/>
      <c r="AF268" s="7"/>
      <c r="AG268" s="7"/>
      <c r="AH268" s="7"/>
      <c r="AI268" s="7"/>
    </row>
    <row r="269" spans="1:35" x14ac:dyDescent="0.2">
      <c r="A269" s="5">
        <v>2020</v>
      </c>
      <c r="B269" s="2" t="s">
        <v>750</v>
      </c>
      <c r="C269" s="2" t="s">
        <v>728</v>
      </c>
      <c r="D269" s="2" t="s">
        <v>680</v>
      </c>
      <c r="E269" s="15">
        <v>0</v>
      </c>
      <c r="F269" s="15">
        <v>0</v>
      </c>
      <c r="G269" s="2">
        <v>0</v>
      </c>
      <c r="H269" s="15">
        <v>344050</v>
      </c>
      <c r="S269" s="2"/>
      <c r="T269" s="2"/>
      <c r="AB269" s="7"/>
      <c r="AC269" s="7"/>
      <c r="AD269" s="7"/>
      <c r="AE269" s="7"/>
      <c r="AF269" s="7"/>
      <c r="AG269" s="7"/>
      <c r="AH269" s="7"/>
      <c r="AI269" s="7"/>
    </row>
    <row r="270" spans="1:35" x14ac:dyDescent="0.2">
      <c r="A270" s="5">
        <v>2020</v>
      </c>
      <c r="B270" s="2" t="s">
        <v>752</v>
      </c>
      <c r="C270" s="2" t="s">
        <v>729</v>
      </c>
      <c r="D270" s="2" t="s">
        <v>680</v>
      </c>
      <c r="E270" s="15">
        <v>0</v>
      </c>
      <c r="F270" s="15">
        <v>0</v>
      </c>
      <c r="G270" s="2">
        <v>0</v>
      </c>
      <c r="H270" s="16">
        <v>0</v>
      </c>
      <c r="S270" s="2"/>
      <c r="T270" s="2"/>
      <c r="AB270" s="7"/>
      <c r="AC270" s="7"/>
      <c r="AD270" s="7"/>
      <c r="AE270" s="7"/>
      <c r="AF270" s="7"/>
      <c r="AG270" s="7"/>
      <c r="AH270" s="7"/>
      <c r="AI270" s="7"/>
    </row>
    <row r="271" spans="1:35" x14ac:dyDescent="0.2">
      <c r="A271" s="5">
        <v>2020</v>
      </c>
      <c r="B271" s="2" t="s">
        <v>750</v>
      </c>
      <c r="C271" s="2" t="s">
        <v>730</v>
      </c>
      <c r="D271" s="2" t="s">
        <v>680</v>
      </c>
      <c r="E271" s="15">
        <v>0</v>
      </c>
      <c r="F271" s="15">
        <v>0</v>
      </c>
      <c r="G271" s="2">
        <v>0</v>
      </c>
      <c r="H271" s="15">
        <v>664050</v>
      </c>
      <c r="S271" s="2"/>
      <c r="T271" s="2"/>
      <c r="AB271" s="7"/>
      <c r="AC271" s="7"/>
      <c r="AD271" s="7"/>
      <c r="AE271" s="7"/>
      <c r="AF271" s="7"/>
      <c r="AG271" s="7"/>
      <c r="AH271" s="7"/>
      <c r="AI271" s="7"/>
    </row>
    <row r="272" spans="1:35" x14ac:dyDescent="0.2">
      <c r="A272" s="5">
        <v>2020</v>
      </c>
      <c r="B272" s="2" t="s">
        <v>752</v>
      </c>
      <c r="C272" s="2" t="s">
        <v>731</v>
      </c>
      <c r="D272" s="2" t="s">
        <v>680</v>
      </c>
      <c r="E272" s="15">
        <v>0</v>
      </c>
      <c r="F272" s="15">
        <v>0</v>
      </c>
      <c r="G272" s="2">
        <v>0</v>
      </c>
      <c r="H272" s="16">
        <v>0</v>
      </c>
      <c r="S272" s="2"/>
      <c r="T272" s="2"/>
      <c r="AB272" s="7"/>
      <c r="AC272" s="7"/>
      <c r="AD272" s="7"/>
      <c r="AE272" s="7"/>
      <c r="AF272" s="7"/>
      <c r="AG272" s="7"/>
      <c r="AH272" s="7"/>
      <c r="AI272" s="7"/>
    </row>
    <row r="273" spans="1:35" x14ac:dyDescent="0.2">
      <c r="A273" s="5">
        <v>2020</v>
      </c>
      <c r="B273" s="2" t="s">
        <v>752</v>
      </c>
      <c r="C273" s="2" t="s">
        <v>732</v>
      </c>
      <c r="D273" s="2" t="s">
        <v>680</v>
      </c>
      <c r="E273" s="15">
        <v>0</v>
      </c>
      <c r="F273" s="15">
        <v>0</v>
      </c>
      <c r="G273" s="2">
        <v>0</v>
      </c>
      <c r="H273" s="15">
        <v>575870</v>
      </c>
      <c r="S273" s="2"/>
      <c r="T273" s="2"/>
      <c r="AB273" s="7"/>
      <c r="AC273" s="7"/>
      <c r="AD273" s="7"/>
      <c r="AE273" s="7"/>
      <c r="AF273" s="7"/>
      <c r="AG273" s="7"/>
      <c r="AH273" s="7"/>
      <c r="AI273" s="7"/>
    </row>
    <row r="274" spans="1:35" x14ac:dyDescent="0.2">
      <c r="A274" s="5">
        <v>2020</v>
      </c>
      <c r="B274" s="2" t="s">
        <v>750</v>
      </c>
      <c r="C274" s="2" t="s">
        <v>733</v>
      </c>
      <c r="D274" s="2" t="s">
        <v>680</v>
      </c>
      <c r="E274" s="15">
        <v>0</v>
      </c>
      <c r="F274" s="15">
        <v>0</v>
      </c>
      <c r="G274" s="2">
        <v>0</v>
      </c>
      <c r="H274" s="15">
        <v>344050</v>
      </c>
      <c r="S274" s="2"/>
      <c r="T274" s="2"/>
      <c r="AB274" s="7"/>
      <c r="AC274" s="7"/>
      <c r="AD274" s="7"/>
      <c r="AE274" s="7"/>
      <c r="AF274" s="7"/>
      <c r="AG274" s="7"/>
      <c r="AH274" s="7"/>
      <c r="AI274" s="7"/>
    </row>
    <row r="275" spans="1:35" x14ac:dyDescent="0.2">
      <c r="A275" s="5">
        <v>2020</v>
      </c>
      <c r="B275" s="2" t="s">
        <v>752</v>
      </c>
      <c r="C275" s="2" t="s">
        <v>734</v>
      </c>
      <c r="D275" s="2" t="s">
        <v>680</v>
      </c>
      <c r="E275" s="15">
        <v>0</v>
      </c>
      <c r="F275" s="15">
        <v>0</v>
      </c>
      <c r="G275" s="2">
        <v>0</v>
      </c>
      <c r="H275" s="15">
        <v>344050</v>
      </c>
      <c r="S275" s="2"/>
      <c r="T275" s="2"/>
      <c r="AB275" s="7"/>
      <c r="AC275" s="7"/>
      <c r="AD275" s="7"/>
      <c r="AE275" s="7"/>
      <c r="AF275" s="7"/>
      <c r="AG275" s="7"/>
      <c r="AH275" s="7"/>
      <c r="AI275" s="7"/>
    </row>
    <row r="276" spans="1:35" x14ac:dyDescent="0.2">
      <c r="A276" s="5">
        <v>2020</v>
      </c>
      <c r="B276" s="2" t="s">
        <v>752</v>
      </c>
      <c r="C276" s="2" t="s">
        <v>735</v>
      </c>
      <c r="D276" s="2" t="s">
        <v>680</v>
      </c>
      <c r="E276" s="15">
        <v>0</v>
      </c>
      <c r="F276" s="15">
        <v>3084934</v>
      </c>
      <c r="G276" s="2">
        <v>0</v>
      </c>
      <c r="H276" s="15">
        <v>575870</v>
      </c>
      <c r="S276" s="2"/>
      <c r="T276" s="2"/>
      <c r="AB276" s="7"/>
      <c r="AC276" s="7"/>
      <c r="AD276" s="7"/>
      <c r="AE276" s="7"/>
      <c r="AF276" s="7"/>
      <c r="AG276" s="7"/>
      <c r="AH276" s="7"/>
      <c r="AI276" s="7"/>
    </row>
    <row r="277" spans="1:35" x14ac:dyDescent="0.2">
      <c r="A277" s="5">
        <v>2020</v>
      </c>
      <c r="B277" s="2" t="s">
        <v>752</v>
      </c>
      <c r="C277" s="2" t="s">
        <v>736</v>
      </c>
      <c r="D277" s="2" t="s">
        <v>680</v>
      </c>
      <c r="E277" s="15">
        <v>0</v>
      </c>
      <c r="F277" s="15">
        <v>0</v>
      </c>
      <c r="G277" s="2">
        <v>0</v>
      </c>
      <c r="H277" s="15">
        <v>344050</v>
      </c>
      <c r="S277" s="2"/>
      <c r="T277" s="2"/>
      <c r="AB277" s="7"/>
      <c r="AC277" s="7"/>
      <c r="AD277" s="7"/>
      <c r="AE277" s="7"/>
      <c r="AF277" s="7"/>
      <c r="AG277" s="7"/>
      <c r="AH277" s="7"/>
      <c r="AI277" s="7"/>
    </row>
    <row r="278" spans="1:35" x14ac:dyDescent="0.2">
      <c r="A278" s="5">
        <v>2020</v>
      </c>
      <c r="B278" s="2" t="s">
        <v>752</v>
      </c>
      <c r="C278" s="2" t="s">
        <v>737</v>
      </c>
      <c r="D278" s="2" t="s">
        <v>680</v>
      </c>
      <c r="E278" s="15">
        <v>0</v>
      </c>
      <c r="F278" s="15">
        <v>0</v>
      </c>
      <c r="G278" s="2">
        <v>0</v>
      </c>
      <c r="H278" s="15">
        <v>344050</v>
      </c>
      <c r="S278" s="2"/>
      <c r="T278" s="2"/>
      <c r="AB278" s="7"/>
      <c r="AC278" s="7"/>
      <c r="AD278" s="7"/>
      <c r="AE278" s="7"/>
      <c r="AF278" s="7"/>
      <c r="AG278" s="7"/>
      <c r="AH278" s="7"/>
      <c r="AI278" s="7"/>
    </row>
    <row r="279" spans="1:35" x14ac:dyDescent="0.2">
      <c r="A279" s="5">
        <v>2020</v>
      </c>
      <c r="B279" s="2" t="s">
        <v>750</v>
      </c>
      <c r="C279" s="2" t="s">
        <v>48</v>
      </c>
      <c r="D279" s="2" t="s">
        <v>680</v>
      </c>
      <c r="E279" s="15">
        <v>0</v>
      </c>
      <c r="F279" s="15">
        <v>0</v>
      </c>
      <c r="G279" s="2">
        <v>0</v>
      </c>
      <c r="H279" s="16">
        <v>0</v>
      </c>
      <c r="S279" s="2"/>
      <c r="T279" s="2"/>
      <c r="AB279" s="7"/>
      <c r="AC279" s="7"/>
      <c r="AD279" s="7"/>
      <c r="AE279" s="7"/>
      <c r="AF279" s="7"/>
      <c r="AG279" s="7"/>
      <c r="AH279" s="7"/>
      <c r="AI279" s="7"/>
    </row>
    <row r="280" spans="1:35" x14ac:dyDescent="0.2">
      <c r="A280" s="5">
        <v>2020</v>
      </c>
      <c r="B280" s="2" t="s">
        <v>751</v>
      </c>
      <c r="C280" s="2" t="s">
        <v>49</v>
      </c>
      <c r="D280" s="2" t="s">
        <v>680</v>
      </c>
      <c r="E280" s="15">
        <v>0</v>
      </c>
      <c r="F280" s="15">
        <v>0</v>
      </c>
      <c r="G280" s="2">
        <v>0</v>
      </c>
      <c r="H280" s="15">
        <v>255870</v>
      </c>
      <c r="S280" s="2"/>
      <c r="T280" s="2"/>
      <c r="AB280" s="7"/>
      <c r="AC280" s="7"/>
      <c r="AD280" s="7"/>
      <c r="AE280" s="7"/>
      <c r="AF280" s="7"/>
      <c r="AG280" s="7"/>
      <c r="AH280" s="7"/>
      <c r="AI280" s="7"/>
    </row>
    <row r="281" spans="1:35" x14ac:dyDescent="0.2">
      <c r="A281" s="5">
        <v>2020</v>
      </c>
      <c r="B281" s="2" t="s">
        <v>750</v>
      </c>
      <c r="C281" s="2" t="s">
        <v>50</v>
      </c>
      <c r="D281" s="2" t="s">
        <v>680</v>
      </c>
      <c r="E281" s="15">
        <v>0</v>
      </c>
      <c r="F281" s="15">
        <v>0</v>
      </c>
      <c r="G281" s="2">
        <v>0</v>
      </c>
      <c r="H281" s="15">
        <v>100000</v>
      </c>
      <c r="S281" s="2"/>
      <c r="T281" s="2"/>
      <c r="AB281" s="7"/>
      <c r="AC281" s="7"/>
      <c r="AD281" s="7"/>
      <c r="AE281" s="7"/>
      <c r="AF281" s="7"/>
      <c r="AG281" s="7"/>
      <c r="AH281" s="7"/>
      <c r="AI281" s="7"/>
    </row>
    <row r="282" spans="1:35" x14ac:dyDescent="0.2">
      <c r="A282" s="5">
        <v>2020</v>
      </c>
      <c r="B282" s="2" t="s">
        <v>752</v>
      </c>
      <c r="C282" s="2" t="s">
        <v>51</v>
      </c>
      <c r="D282" s="2" t="s">
        <v>680</v>
      </c>
      <c r="E282" s="15">
        <v>0</v>
      </c>
      <c r="F282" s="15">
        <v>0</v>
      </c>
      <c r="G282" s="2">
        <v>0</v>
      </c>
      <c r="H282" s="15">
        <v>255870</v>
      </c>
      <c r="S282" s="2"/>
      <c r="T282" s="2"/>
      <c r="AB282" s="7"/>
      <c r="AC282" s="7"/>
      <c r="AD282" s="7"/>
      <c r="AE282" s="7"/>
      <c r="AF282" s="7"/>
      <c r="AG282" s="7"/>
      <c r="AH282" s="7"/>
      <c r="AI282" s="7"/>
    </row>
    <row r="283" spans="1:35" x14ac:dyDescent="0.2">
      <c r="A283" s="5">
        <v>2020</v>
      </c>
      <c r="B283" s="2" t="s">
        <v>750</v>
      </c>
      <c r="C283" s="2" t="s">
        <v>52</v>
      </c>
      <c r="D283" s="2" t="s">
        <v>680</v>
      </c>
      <c r="E283" s="15">
        <v>0</v>
      </c>
      <c r="F283" s="15">
        <v>0</v>
      </c>
      <c r="G283" s="2">
        <v>0</v>
      </c>
      <c r="H283" s="16">
        <v>0</v>
      </c>
      <c r="S283" s="2"/>
      <c r="T283" s="2"/>
      <c r="AB283" s="7"/>
      <c r="AC283" s="7"/>
      <c r="AD283" s="7"/>
      <c r="AE283" s="7"/>
      <c r="AF283" s="7"/>
      <c r="AG283" s="7"/>
      <c r="AH283" s="7"/>
      <c r="AI283" s="7"/>
    </row>
    <row r="284" spans="1:35" x14ac:dyDescent="0.2">
      <c r="A284" s="5">
        <v>2020</v>
      </c>
      <c r="B284" s="2" t="s">
        <v>751</v>
      </c>
      <c r="C284" s="2" t="s">
        <v>53</v>
      </c>
      <c r="D284" s="2" t="s">
        <v>680</v>
      </c>
      <c r="E284" s="15">
        <v>0</v>
      </c>
      <c r="F284" s="15">
        <v>0</v>
      </c>
      <c r="G284" s="2">
        <v>0</v>
      </c>
      <c r="H284" s="15">
        <v>100000</v>
      </c>
      <c r="S284" s="2"/>
      <c r="T284" s="2"/>
      <c r="AB284" s="7"/>
      <c r="AC284" s="7"/>
      <c r="AD284" s="7"/>
      <c r="AE284" s="7"/>
      <c r="AF284" s="7"/>
      <c r="AG284" s="7"/>
      <c r="AH284" s="7"/>
      <c r="AI284" s="7"/>
    </row>
    <row r="285" spans="1:35" x14ac:dyDescent="0.2">
      <c r="A285" s="5">
        <v>2020</v>
      </c>
      <c r="B285" s="2" t="s">
        <v>752</v>
      </c>
      <c r="C285" s="2" t="s">
        <v>54</v>
      </c>
      <c r="D285" s="2" t="s">
        <v>680</v>
      </c>
      <c r="E285" s="15">
        <v>0</v>
      </c>
      <c r="F285" s="15">
        <v>0</v>
      </c>
      <c r="G285" s="2">
        <v>0</v>
      </c>
      <c r="H285" s="16">
        <v>0</v>
      </c>
      <c r="S285" s="2"/>
      <c r="T285" s="2"/>
      <c r="AB285" s="7"/>
      <c r="AC285" s="7"/>
      <c r="AD285" s="7"/>
      <c r="AE285" s="7"/>
      <c r="AF285" s="7"/>
      <c r="AG285" s="7"/>
      <c r="AH285" s="7"/>
      <c r="AI285" s="7"/>
    </row>
    <row r="286" spans="1:35" x14ac:dyDescent="0.2">
      <c r="A286" s="5">
        <v>2020</v>
      </c>
      <c r="B286" s="2" t="s">
        <v>750</v>
      </c>
      <c r="C286" s="2" t="s">
        <v>738</v>
      </c>
      <c r="D286" s="2" t="s">
        <v>680</v>
      </c>
      <c r="E286" s="15">
        <v>0</v>
      </c>
      <c r="F286" s="15">
        <v>4311969</v>
      </c>
      <c r="G286" s="2">
        <v>0</v>
      </c>
      <c r="H286" s="15">
        <v>344050</v>
      </c>
      <c r="S286" s="2"/>
      <c r="T286" s="2"/>
      <c r="AB286" s="7"/>
      <c r="AC286" s="7"/>
      <c r="AD286" s="7"/>
      <c r="AE286" s="7"/>
      <c r="AF286" s="7"/>
      <c r="AG286" s="7"/>
      <c r="AH286" s="7"/>
      <c r="AI286" s="7"/>
    </row>
    <row r="287" spans="1:35" x14ac:dyDescent="0.2">
      <c r="A287" s="5">
        <v>2020</v>
      </c>
      <c r="B287" s="2" t="s">
        <v>752</v>
      </c>
      <c r="C287" s="2" t="s">
        <v>739</v>
      </c>
      <c r="D287" s="2" t="s">
        <v>680</v>
      </c>
      <c r="E287" s="15">
        <v>0</v>
      </c>
      <c r="F287" s="15">
        <v>4731885</v>
      </c>
      <c r="G287" s="2">
        <v>0</v>
      </c>
      <c r="H287" s="15">
        <v>444050</v>
      </c>
      <c r="S287" s="2"/>
      <c r="T287" s="2"/>
      <c r="AB287" s="7"/>
      <c r="AC287" s="7"/>
      <c r="AD287" s="7"/>
      <c r="AE287" s="7"/>
      <c r="AF287" s="7"/>
      <c r="AG287" s="7"/>
      <c r="AH287" s="7"/>
      <c r="AI287" s="7"/>
    </row>
    <row r="288" spans="1:35" x14ac:dyDescent="0.2">
      <c r="A288" s="5">
        <v>2020</v>
      </c>
      <c r="B288" s="2" t="s">
        <v>752</v>
      </c>
      <c r="C288" s="2" t="s">
        <v>740</v>
      </c>
      <c r="D288" s="2" t="s">
        <v>680</v>
      </c>
      <c r="E288" s="15">
        <v>0</v>
      </c>
      <c r="F288" s="15">
        <v>0</v>
      </c>
      <c r="G288" s="2">
        <v>0</v>
      </c>
      <c r="H288" s="15">
        <v>344050</v>
      </c>
      <c r="S288" s="2"/>
      <c r="T288" s="2"/>
      <c r="AB288" s="7"/>
      <c r="AC288" s="7"/>
      <c r="AD288" s="7"/>
      <c r="AE288" s="7"/>
      <c r="AF288" s="7"/>
      <c r="AG288" s="7"/>
      <c r="AH288" s="7"/>
      <c r="AI288" s="7"/>
    </row>
    <row r="289" spans="1:35" x14ac:dyDescent="0.2">
      <c r="A289" s="5">
        <v>2020</v>
      </c>
      <c r="B289" s="2" t="s">
        <v>751</v>
      </c>
      <c r="C289" s="2" t="s">
        <v>741</v>
      </c>
      <c r="D289" s="2" t="s">
        <v>680</v>
      </c>
      <c r="E289" s="15">
        <v>0</v>
      </c>
      <c r="F289" s="15">
        <v>0</v>
      </c>
      <c r="G289" s="2">
        <v>0</v>
      </c>
      <c r="H289" s="16">
        <v>0</v>
      </c>
      <c r="S289" s="2"/>
      <c r="T289" s="2"/>
      <c r="AB289" s="7"/>
      <c r="AC289" s="7"/>
      <c r="AD289" s="7"/>
      <c r="AE289" s="7"/>
      <c r="AF289" s="7"/>
      <c r="AG289" s="7"/>
      <c r="AH289" s="7"/>
      <c r="AI289" s="7"/>
    </row>
    <row r="290" spans="1:35" x14ac:dyDescent="0.2">
      <c r="A290" s="5">
        <v>2020</v>
      </c>
      <c r="B290" s="2" t="s">
        <v>752</v>
      </c>
      <c r="C290" s="2" t="s">
        <v>742</v>
      </c>
      <c r="D290" s="2" t="s">
        <v>680</v>
      </c>
      <c r="E290" s="15">
        <v>0</v>
      </c>
      <c r="F290" s="15">
        <v>5006081</v>
      </c>
      <c r="G290" s="2">
        <v>0</v>
      </c>
      <c r="H290" s="15">
        <v>664050</v>
      </c>
      <c r="S290" s="2"/>
      <c r="T290" s="2"/>
      <c r="AB290" s="7"/>
      <c r="AC290" s="7"/>
      <c r="AD290" s="7"/>
      <c r="AE290" s="7"/>
      <c r="AF290" s="7"/>
      <c r="AG290" s="7"/>
      <c r="AH290" s="7"/>
      <c r="AI290" s="7"/>
    </row>
    <row r="291" spans="1:35" x14ac:dyDescent="0.2">
      <c r="A291" s="5">
        <v>2020</v>
      </c>
      <c r="B291" s="2" t="s">
        <v>750</v>
      </c>
      <c r="C291" s="2" t="s">
        <v>743</v>
      </c>
      <c r="D291" s="2" t="s">
        <v>680</v>
      </c>
      <c r="E291" s="15">
        <v>0</v>
      </c>
      <c r="F291" s="15">
        <v>0</v>
      </c>
      <c r="G291" s="2">
        <v>0</v>
      </c>
      <c r="H291" s="16">
        <v>0</v>
      </c>
      <c r="S291" s="2"/>
      <c r="T291" s="2"/>
      <c r="AB291" s="7"/>
      <c r="AC291" s="7"/>
      <c r="AD291" s="7"/>
      <c r="AE291" s="7"/>
      <c r="AF291" s="7"/>
      <c r="AG291" s="7"/>
      <c r="AH291" s="7"/>
      <c r="AI291" s="7"/>
    </row>
    <row r="292" spans="1:35" x14ac:dyDescent="0.2">
      <c r="A292" s="5">
        <v>2020</v>
      </c>
      <c r="B292" s="2" t="s">
        <v>752</v>
      </c>
      <c r="C292" s="2" t="s">
        <v>744</v>
      </c>
      <c r="D292" s="2" t="s">
        <v>680</v>
      </c>
      <c r="E292" s="15">
        <v>0</v>
      </c>
      <c r="F292" s="15">
        <v>0</v>
      </c>
      <c r="G292" s="2">
        <v>0</v>
      </c>
      <c r="H292" s="16">
        <v>0</v>
      </c>
      <c r="S292" s="2"/>
      <c r="T292" s="2"/>
      <c r="AB292" s="7"/>
      <c r="AC292" s="7"/>
      <c r="AD292" s="7"/>
      <c r="AE292" s="7"/>
      <c r="AF292" s="7"/>
      <c r="AG292" s="7"/>
      <c r="AH292" s="7"/>
      <c r="AI292" s="7"/>
    </row>
    <row r="293" spans="1:35" x14ac:dyDescent="0.2">
      <c r="A293" s="5">
        <v>2020</v>
      </c>
      <c r="B293" s="2" t="s">
        <v>752</v>
      </c>
      <c r="C293" s="2" t="s">
        <v>745</v>
      </c>
      <c r="D293" s="2" t="s">
        <v>680</v>
      </c>
      <c r="E293" s="15">
        <v>0</v>
      </c>
      <c r="F293" s="15">
        <v>0</v>
      </c>
      <c r="G293" s="2">
        <v>0</v>
      </c>
      <c r="H293" s="16">
        <v>0</v>
      </c>
      <c r="S293" s="2"/>
      <c r="T293" s="2"/>
      <c r="AB293" s="7"/>
      <c r="AC293" s="7"/>
      <c r="AD293" s="7"/>
      <c r="AE293" s="7"/>
      <c r="AF293" s="7"/>
      <c r="AG293" s="7"/>
      <c r="AH293" s="7"/>
      <c r="AI293" s="7"/>
    </row>
    <row r="294" spans="1:35" x14ac:dyDescent="0.2">
      <c r="A294" s="5">
        <v>2020</v>
      </c>
      <c r="B294" s="2" t="s">
        <v>752</v>
      </c>
      <c r="C294" s="2" t="s">
        <v>746</v>
      </c>
      <c r="D294" s="2" t="s">
        <v>680</v>
      </c>
      <c r="E294" s="15">
        <v>0</v>
      </c>
      <c r="F294" s="15">
        <v>0</v>
      </c>
      <c r="G294" s="2">
        <v>0</v>
      </c>
      <c r="H294" s="16">
        <v>0</v>
      </c>
      <c r="S294" s="2"/>
      <c r="T294" s="2"/>
      <c r="AB294" s="7"/>
      <c r="AC294" s="7"/>
      <c r="AD294" s="7"/>
      <c r="AE294" s="7"/>
      <c r="AF294" s="7"/>
      <c r="AG294" s="7"/>
      <c r="AH294" s="7"/>
      <c r="AI294" s="7"/>
    </row>
    <row r="295" spans="1:35" x14ac:dyDescent="0.2">
      <c r="A295" s="5">
        <v>2020</v>
      </c>
      <c r="B295" s="2" t="s">
        <v>752</v>
      </c>
      <c r="C295" s="2" t="s">
        <v>747</v>
      </c>
      <c r="D295" s="2" t="s">
        <v>680</v>
      </c>
      <c r="E295" s="15">
        <v>0</v>
      </c>
      <c r="F295" s="15">
        <v>0</v>
      </c>
      <c r="G295" s="2">
        <v>0</v>
      </c>
      <c r="H295" s="16">
        <v>0</v>
      </c>
      <c r="S295" s="2"/>
      <c r="T295" s="2"/>
      <c r="AB295" s="7"/>
      <c r="AC295" s="7"/>
      <c r="AD295" s="7"/>
      <c r="AE295" s="7"/>
      <c r="AF295" s="7"/>
      <c r="AG295" s="7"/>
      <c r="AH295" s="7"/>
      <c r="AI295" s="7"/>
    </row>
    <row r="296" spans="1:35" x14ac:dyDescent="0.2">
      <c r="A296" s="5">
        <v>2020</v>
      </c>
      <c r="B296" s="2" t="s">
        <v>752</v>
      </c>
      <c r="C296" s="2" t="s">
        <v>748</v>
      </c>
      <c r="D296" s="2" t="s">
        <v>680</v>
      </c>
      <c r="E296" s="15">
        <v>0</v>
      </c>
      <c r="F296" s="15">
        <v>2419308</v>
      </c>
      <c r="G296" s="2">
        <v>0</v>
      </c>
      <c r="H296" s="15">
        <v>575870</v>
      </c>
      <c r="S296" s="2"/>
      <c r="T296" s="2"/>
      <c r="AB296" s="7"/>
      <c r="AC296" s="7"/>
      <c r="AD296" s="7"/>
      <c r="AE296" s="7"/>
      <c r="AF296" s="7"/>
      <c r="AG296" s="7"/>
      <c r="AH296" s="7"/>
      <c r="AI296" s="7"/>
    </row>
    <row r="297" spans="1:35" x14ac:dyDescent="0.2">
      <c r="A297" s="5">
        <v>2020</v>
      </c>
      <c r="B297" s="2" t="s">
        <v>752</v>
      </c>
      <c r="C297" s="2" t="s">
        <v>749</v>
      </c>
      <c r="D297" s="2" t="s">
        <v>680</v>
      </c>
      <c r="E297" s="15">
        <v>0</v>
      </c>
      <c r="F297" s="15">
        <v>2335016</v>
      </c>
      <c r="G297" s="2">
        <v>0</v>
      </c>
      <c r="H297" s="15">
        <v>764050</v>
      </c>
      <c r="S297" s="2"/>
      <c r="T297" s="2"/>
      <c r="AB297" s="7"/>
      <c r="AC297" s="7"/>
      <c r="AD297" s="7"/>
      <c r="AE297" s="7"/>
      <c r="AF297" s="7"/>
      <c r="AG297" s="7"/>
      <c r="AH297" s="7"/>
      <c r="AI297" s="7"/>
    </row>
    <row r="298" spans="1:35" x14ac:dyDescent="0.2">
      <c r="A298" s="5">
        <v>2020</v>
      </c>
      <c r="B298" s="2" t="s">
        <v>752</v>
      </c>
      <c r="C298" s="2" t="s">
        <v>67</v>
      </c>
      <c r="D298" s="2" t="s">
        <v>680</v>
      </c>
      <c r="E298" s="15">
        <v>0</v>
      </c>
      <c r="F298" s="15">
        <v>2700677</v>
      </c>
      <c r="G298" s="2">
        <v>0</v>
      </c>
      <c r="H298" s="15">
        <v>355870</v>
      </c>
      <c r="S298" s="2"/>
      <c r="T298" s="2"/>
      <c r="AB298" s="7"/>
      <c r="AC298" s="7"/>
      <c r="AD298" s="7"/>
      <c r="AE298" s="7"/>
      <c r="AF298" s="7"/>
      <c r="AG298" s="7"/>
      <c r="AH298" s="7"/>
      <c r="AI298" s="7"/>
    </row>
    <row r="299" spans="1:35" x14ac:dyDescent="0.2">
      <c r="A299" s="5">
        <v>2020</v>
      </c>
      <c r="B299" s="2" t="s">
        <v>750</v>
      </c>
      <c r="C299" s="2" t="s">
        <v>725</v>
      </c>
      <c r="D299" s="2" t="s">
        <v>681</v>
      </c>
      <c r="E299" s="15">
        <v>2894559</v>
      </c>
      <c r="F299" s="15">
        <v>588272</v>
      </c>
      <c r="G299" s="2">
        <v>0</v>
      </c>
      <c r="H299" s="2">
        <v>0</v>
      </c>
      <c r="S299" s="2"/>
      <c r="T299" s="2"/>
      <c r="AB299" s="7"/>
      <c r="AC299" s="7"/>
      <c r="AD299" s="7"/>
      <c r="AE299" s="7"/>
      <c r="AF299" s="7"/>
      <c r="AG299" s="7"/>
      <c r="AH299" s="7"/>
      <c r="AI299" s="7"/>
    </row>
    <row r="300" spans="1:35" x14ac:dyDescent="0.2">
      <c r="A300" s="5">
        <v>2020</v>
      </c>
      <c r="B300" s="2" t="s">
        <v>750</v>
      </c>
      <c r="C300" s="2" t="s">
        <v>726</v>
      </c>
      <c r="D300" s="2" t="s">
        <v>681</v>
      </c>
      <c r="E300" s="15">
        <v>4258841</v>
      </c>
      <c r="F300" s="15">
        <v>3970988</v>
      </c>
      <c r="G300" s="2">
        <v>0</v>
      </c>
      <c r="H300" s="2">
        <v>0</v>
      </c>
      <c r="S300" s="2"/>
      <c r="T300" s="2"/>
      <c r="AB300" s="7"/>
      <c r="AC300" s="7"/>
      <c r="AD300" s="7"/>
      <c r="AE300" s="7"/>
      <c r="AF300" s="7"/>
      <c r="AG300" s="7"/>
      <c r="AH300" s="7"/>
      <c r="AI300" s="7"/>
    </row>
    <row r="301" spans="1:35" x14ac:dyDescent="0.2">
      <c r="A301" s="5">
        <v>2020</v>
      </c>
      <c r="B301" s="2" t="s">
        <v>751</v>
      </c>
      <c r="C301" s="2" t="s">
        <v>727</v>
      </c>
      <c r="D301" s="2" t="s">
        <v>681</v>
      </c>
      <c r="E301" s="15">
        <v>1797994</v>
      </c>
      <c r="F301" s="15">
        <v>3477880</v>
      </c>
      <c r="G301" s="2">
        <v>0</v>
      </c>
      <c r="H301" s="2">
        <v>0</v>
      </c>
      <c r="S301" s="2"/>
      <c r="T301" s="2"/>
      <c r="AB301" s="7"/>
      <c r="AC301" s="7"/>
      <c r="AD301" s="7"/>
      <c r="AE301" s="7"/>
      <c r="AF301" s="7"/>
      <c r="AG301" s="7"/>
      <c r="AH301" s="7"/>
      <c r="AI301" s="7"/>
    </row>
    <row r="302" spans="1:35" x14ac:dyDescent="0.2">
      <c r="A302" s="5">
        <v>2020</v>
      </c>
      <c r="B302" s="2" t="s">
        <v>750</v>
      </c>
      <c r="C302" s="2" t="s">
        <v>728</v>
      </c>
      <c r="D302" s="2" t="s">
        <v>681</v>
      </c>
      <c r="E302" s="15">
        <v>1412308</v>
      </c>
      <c r="F302" s="15">
        <v>3129000</v>
      </c>
      <c r="G302" s="2">
        <v>0</v>
      </c>
      <c r="H302" s="2">
        <v>0</v>
      </c>
      <c r="S302" s="2"/>
      <c r="T302" s="2"/>
      <c r="AB302" s="7"/>
      <c r="AC302" s="7"/>
      <c r="AD302" s="7"/>
      <c r="AE302" s="7"/>
      <c r="AF302" s="7"/>
      <c r="AG302" s="7"/>
      <c r="AH302" s="7"/>
      <c r="AI302" s="7"/>
    </row>
    <row r="303" spans="1:35" x14ac:dyDescent="0.2">
      <c r="A303" s="5">
        <v>2020</v>
      </c>
      <c r="B303" s="2" t="s">
        <v>752</v>
      </c>
      <c r="C303" s="2" t="s">
        <v>729</v>
      </c>
      <c r="D303" s="2" t="s">
        <v>681</v>
      </c>
      <c r="E303" s="15">
        <v>0</v>
      </c>
      <c r="F303" s="15">
        <v>0</v>
      </c>
      <c r="G303" s="2">
        <v>0</v>
      </c>
      <c r="H303" s="2">
        <v>0</v>
      </c>
      <c r="S303" s="2"/>
      <c r="T303" s="2"/>
      <c r="AB303" s="7"/>
      <c r="AC303" s="7"/>
      <c r="AD303" s="7"/>
      <c r="AE303" s="7"/>
      <c r="AF303" s="7"/>
      <c r="AG303" s="7"/>
      <c r="AH303" s="7"/>
      <c r="AI303" s="7"/>
    </row>
    <row r="304" spans="1:35" x14ac:dyDescent="0.2">
      <c r="A304" s="5">
        <v>2020</v>
      </c>
      <c r="B304" s="2" t="s">
        <v>750</v>
      </c>
      <c r="C304" s="2" t="s">
        <v>730</v>
      </c>
      <c r="D304" s="2" t="s">
        <v>681</v>
      </c>
      <c r="E304" s="15">
        <v>1837500</v>
      </c>
      <c r="F304" s="15">
        <v>0</v>
      </c>
      <c r="G304" s="2">
        <v>0</v>
      </c>
      <c r="H304" s="2">
        <v>0</v>
      </c>
      <c r="S304" s="2"/>
      <c r="T304" s="2"/>
      <c r="AB304" s="7"/>
      <c r="AC304" s="7"/>
      <c r="AD304" s="7"/>
      <c r="AE304" s="7"/>
      <c r="AF304" s="7"/>
      <c r="AG304" s="7"/>
      <c r="AH304" s="7"/>
      <c r="AI304" s="7"/>
    </row>
    <row r="305" spans="1:35" x14ac:dyDescent="0.2">
      <c r="A305" s="5">
        <v>2020</v>
      </c>
      <c r="B305" s="2" t="s">
        <v>752</v>
      </c>
      <c r="C305" s="2" t="s">
        <v>731</v>
      </c>
      <c r="D305" s="2" t="s">
        <v>681</v>
      </c>
      <c r="E305" s="15">
        <v>593880</v>
      </c>
      <c r="F305" s="15">
        <v>1815000</v>
      </c>
      <c r="G305" s="2">
        <v>0</v>
      </c>
      <c r="H305" s="2">
        <v>0</v>
      </c>
      <c r="S305" s="2"/>
      <c r="T305" s="2"/>
      <c r="AB305" s="7"/>
      <c r="AC305" s="7"/>
      <c r="AD305" s="7"/>
      <c r="AE305" s="7"/>
      <c r="AF305" s="7"/>
      <c r="AG305" s="7"/>
      <c r="AH305" s="7"/>
      <c r="AI305" s="7"/>
    </row>
    <row r="306" spans="1:35" x14ac:dyDescent="0.2">
      <c r="A306" s="5">
        <v>2020</v>
      </c>
      <c r="B306" s="2" t="s">
        <v>752</v>
      </c>
      <c r="C306" s="2" t="s">
        <v>732</v>
      </c>
      <c r="D306" s="2" t="s">
        <v>681</v>
      </c>
      <c r="E306" s="15">
        <v>0</v>
      </c>
      <c r="F306" s="15">
        <v>0</v>
      </c>
      <c r="G306" s="2">
        <v>2677430</v>
      </c>
      <c r="H306" s="2">
        <v>0</v>
      </c>
      <c r="S306" s="2"/>
      <c r="T306" s="2"/>
      <c r="AB306" s="7"/>
      <c r="AC306" s="7"/>
      <c r="AD306" s="7"/>
      <c r="AE306" s="7"/>
      <c r="AF306" s="7"/>
      <c r="AG306" s="7"/>
      <c r="AH306" s="7"/>
      <c r="AI306" s="7"/>
    </row>
    <row r="307" spans="1:35" x14ac:dyDescent="0.2">
      <c r="A307" s="5">
        <v>2020</v>
      </c>
      <c r="B307" s="2" t="s">
        <v>750</v>
      </c>
      <c r="C307" s="2" t="s">
        <v>733</v>
      </c>
      <c r="D307" s="2" t="s">
        <v>681</v>
      </c>
      <c r="E307" s="15">
        <v>8483715</v>
      </c>
      <c r="F307" s="15">
        <v>1247756</v>
      </c>
      <c r="G307" s="2">
        <v>0</v>
      </c>
      <c r="H307" s="2">
        <v>0</v>
      </c>
      <c r="S307" s="2"/>
      <c r="T307" s="2"/>
      <c r="AB307" s="7"/>
      <c r="AC307" s="7"/>
      <c r="AD307" s="7"/>
      <c r="AE307" s="7"/>
      <c r="AF307" s="7"/>
      <c r="AG307" s="7"/>
      <c r="AH307" s="7"/>
      <c r="AI307" s="7"/>
    </row>
    <row r="308" spans="1:35" x14ac:dyDescent="0.2">
      <c r="A308" s="5">
        <v>2020</v>
      </c>
      <c r="B308" s="2" t="s">
        <v>752</v>
      </c>
      <c r="C308" s="2" t="s">
        <v>734</v>
      </c>
      <c r="D308" s="2" t="s">
        <v>681</v>
      </c>
      <c r="E308" s="15">
        <v>3149088</v>
      </c>
      <c r="F308" s="15">
        <v>0</v>
      </c>
      <c r="G308" s="2">
        <v>0</v>
      </c>
      <c r="H308" s="2">
        <v>0</v>
      </c>
      <c r="S308" s="2"/>
      <c r="T308" s="2"/>
      <c r="AB308" s="7"/>
      <c r="AC308" s="7"/>
      <c r="AD308" s="7"/>
      <c r="AE308" s="7"/>
      <c r="AF308" s="7"/>
      <c r="AG308" s="7"/>
      <c r="AH308" s="7"/>
      <c r="AI308" s="7"/>
    </row>
    <row r="309" spans="1:35" x14ac:dyDescent="0.2">
      <c r="A309" s="5">
        <v>2020</v>
      </c>
      <c r="B309" s="2" t="s">
        <v>752</v>
      </c>
      <c r="C309" s="2" t="s">
        <v>735</v>
      </c>
      <c r="D309" s="2" t="s">
        <v>681</v>
      </c>
      <c r="E309" s="15">
        <v>5872650</v>
      </c>
      <c r="F309" s="15">
        <v>0</v>
      </c>
      <c r="G309" s="2">
        <v>0</v>
      </c>
      <c r="H309" s="2">
        <v>0</v>
      </c>
      <c r="S309" s="2"/>
      <c r="T309" s="2"/>
      <c r="AB309" s="7"/>
      <c r="AC309" s="7"/>
      <c r="AD309" s="7"/>
      <c r="AE309" s="7"/>
      <c r="AF309" s="7"/>
      <c r="AG309" s="7"/>
      <c r="AH309" s="7"/>
      <c r="AI309" s="7"/>
    </row>
    <row r="310" spans="1:35" x14ac:dyDescent="0.2">
      <c r="A310" s="5">
        <v>2020</v>
      </c>
      <c r="B310" s="2" t="s">
        <v>752</v>
      </c>
      <c r="C310" s="2" t="s">
        <v>736</v>
      </c>
      <c r="D310" s="2" t="s">
        <v>681</v>
      </c>
      <c r="E310" s="15">
        <v>6454690</v>
      </c>
      <c r="F310" s="15">
        <v>618321</v>
      </c>
      <c r="G310" s="2">
        <v>0</v>
      </c>
      <c r="H310" s="2">
        <v>0</v>
      </c>
      <c r="S310" s="2"/>
      <c r="T310" s="2"/>
      <c r="AB310" s="7"/>
      <c r="AC310" s="7"/>
      <c r="AD310" s="7"/>
      <c r="AE310" s="7"/>
      <c r="AF310" s="7"/>
      <c r="AG310" s="7"/>
      <c r="AH310" s="7"/>
      <c r="AI310" s="7"/>
    </row>
    <row r="311" spans="1:35" x14ac:dyDescent="0.2">
      <c r="A311" s="5">
        <v>2020</v>
      </c>
      <c r="B311" s="2" t="s">
        <v>752</v>
      </c>
      <c r="C311" s="2" t="s">
        <v>737</v>
      </c>
      <c r="D311" s="2" t="s">
        <v>681</v>
      </c>
      <c r="E311" s="15">
        <v>0</v>
      </c>
      <c r="F311" s="15">
        <v>921829</v>
      </c>
      <c r="G311" s="2">
        <v>0</v>
      </c>
      <c r="H311" s="2">
        <v>0</v>
      </c>
      <c r="S311" s="2"/>
      <c r="T311" s="2"/>
      <c r="AB311" s="7"/>
      <c r="AC311" s="7"/>
      <c r="AD311" s="7"/>
      <c r="AE311" s="7"/>
      <c r="AF311" s="7"/>
      <c r="AG311" s="7"/>
      <c r="AH311" s="7"/>
      <c r="AI311" s="7"/>
    </row>
    <row r="312" spans="1:35" x14ac:dyDescent="0.2">
      <c r="A312" s="5">
        <v>2020</v>
      </c>
      <c r="B312" s="2" t="s">
        <v>750</v>
      </c>
      <c r="C312" s="2" t="s">
        <v>48</v>
      </c>
      <c r="D312" s="2" t="s">
        <v>681</v>
      </c>
      <c r="E312" s="15">
        <v>0</v>
      </c>
      <c r="F312" s="15">
        <v>0</v>
      </c>
      <c r="G312" s="2">
        <v>0</v>
      </c>
      <c r="H312" s="2">
        <v>0</v>
      </c>
      <c r="S312" s="2"/>
      <c r="T312" s="2"/>
      <c r="AB312" s="7"/>
      <c r="AC312" s="7"/>
      <c r="AD312" s="7"/>
      <c r="AE312" s="7"/>
      <c r="AF312" s="7"/>
      <c r="AG312" s="7"/>
      <c r="AH312" s="7"/>
      <c r="AI312" s="7"/>
    </row>
    <row r="313" spans="1:35" x14ac:dyDescent="0.2">
      <c r="A313" s="5">
        <v>2020</v>
      </c>
      <c r="B313" s="2" t="s">
        <v>751</v>
      </c>
      <c r="C313" s="2" t="s">
        <v>49</v>
      </c>
      <c r="D313" s="2" t="s">
        <v>681</v>
      </c>
      <c r="E313" s="15">
        <v>0</v>
      </c>
      <c r="F313" s="15">
        <v>0</v>
      </c>
      <c r="G313" s="2">
        <v>0</v>
      </c>
      <c r="H313" s="2">
        <v>0</v>
      </c>
      <c r="S313" s="2"/>
      <c r="T313" s="2"/>
      <c r="AB313" s="7"/>
      <c r="AC313" s="7"/>
      <c r="AD313" s="7"/>
      <c r="AE313" s="7"/>
      <c r="AF313" s="7"/>
      <c r="AG313" s="7"/>
      <c r="AH313" s="7"/>
      <c r="AI313" s="7"/>
    </row>
    <row r="314" spans="1:35" x14ac:dyDescent="0.2">
      <c r="A314" s="5">
        <v>2020</v>
      </c>
      <c r="B314" s="2" t="s">
        <v>750</v>
      </c>
      <c r="C314" s="2" t="s">
        <v>50</v>
      </c>
      <c r="D314" s="2" t="s">
        <v>681</v>
      </c>
      <c r="E314" s="15">
        <v>2381293</v>
      </c>
      <c r="F314" s="15">
        <v>1050000</v>
      </c>
      <c r="G314" s="2">
        <v>0</v>
      </c>
      <c r="H314" s="2">
        <v>0</v>
      </c>
      <c r="S314" s="2"/>
      <c r="T314" s="2"/>
      <c r="AB314" s="7"/>
      <c r="AC314" s="7"/>
      <c r="AD314" s="7"/>
      <c r="AE314" s="7"/>
      <c r="AF314" s="7"/>
      <c r="AG314" s="7"/>
      <c r="AH314" s="7"/>
      <c r="AI314" s="7"/>
    </row>
    <row r="315" spans="1:35" x14ac:dyDescent="0.2">
      <c r="A315" s="5">
        <v>2020</v>
      </c>
      <c r="B315" s="2" t="s">
        <v>752</v>
      </c>
      <c r="C315" s="2" t="s">
        <v>51</v>
      </c>
      <c r="D315" s="2" t="s">
        <v>681</v>
      </c>
      <c r="E315" s="15">
        <v>2612734</v>
      </c>
      <c r="F315" s="15">
        <v>0</v>
      </c>
      <c r="G315" s="2">
        <v>0</v>
      </c>
      <c r="H315" s="2">
        <v>0</v>
      </c>
      <c r="S315" s="2"/>
      <c r="T315" s="2"/>
      <c r="AB315" s="7"/>
      <c r="AC315" s="7"/>
      <c r="AD315" s="7"/>
      <c r="AE315" s="7"/>
      <c r="AF315" s="7"/>
      <c r="AG315" s="7"/>
      <c r="AH315" s="7"/>
      <c r="AI315" s="7"/>
    </row>
    <row r="316" spans="1:35" x14ac:dyDescent="0.2">
      <c r="A316" s="5">
        <v>2020</v>
      </c>
      <c r="B316" s="2" t="s">
        <v>750</v>
      </c>
      <c r="C316" s="2" t="s">
        <v>52</v>
      </c>
      <c r="D316" s="2" t="s">
        <v>681</v>
      </c>
      <c r="E316" s="15">
        <v>2494359</v>
      </c>
      <c r="F316" s="15">
        <v>2741200</v>
      </c>
      <c r="G316" s="2">
        <v>0</v>
      </c>
      <c r="H316" s="2">
        <v>0</v>
      </c>
      <c r="S316" s="2"/>
      <c r="T316" s="2"/>
      <c r="AB316" s="7"/>
      <c r="AC316" s="7"/>
      <c r="AD316" s="7"/>
      <c r="AE316" s="7"/>
      <c r="AF316" s="7"/>
      <c r="AG316" s="7"/>
      <c r="AH316" s="7"/>
      <c r="AI316" s="7"/>
    </row>
    <row r="317" spans="1:35" x14ac:dyDescent="0.2">
      <c r="A317" s="5">
        <v>2020</v>
      </c>
      <c r="B317" s="2" t="s">
        <v>751</v>
      </c>
      <c r="C317" s="2" t="s">
        <v>53</v>
      </c>
      <c r="D317" s="2" t="s">
        <v>681</v>
      </c>
      <c r="E317" s="15">
        <v>9868575</v>
      </c>
      <c r="F317" s="15">
        <v>0</v>
      </c>
      <c r="G317" s="2">
        <v>0</v>
      </c>
      <c r="H317" s="2">
        <v>0</v>
      </c>
      <c r="S317" s="2"/>
      <c r="T317" s="2"/>
      <c r="AB317" s="7"/>
      <c r="AC317" s="7"/>
      <c r="AD317" s="7"/>
      <c r="AE317" s="7"/>
      <c r="AF317" s="7"/>
      <c r="AG317" s="7"/>
      <c r="AH317" s="7"/>
      <c r="AI317" s="7"/>
    </row>
    <row r="318" spans="1:35" x14ac:dyDescent="0.2">
      <c r="A318" s="5">
        <v>2020</v>
      </c>
      <c r="B318" s="2" t="s">
        <v>752</v>
      </c>
      <c r="C318" s="2" t="s">
        <v>54</v>
      </c>
      <c r="D318" s="2" t="s">
        <v>681</v>
      </c>
      <c r="E318" s="15">
        <v>4835102</v>
      </c>
      <c r="F318" s="15">
        <v>0</v>
      </c>
      <c r="G318" s="2">
        <v>0</v>
      </c>
      <c r="H318" s="2">
        <v>0</v>
      </c>
      <c r="S318" s="2"/>
      <c r="T318" s="2"/>
      <c r="AB318" s="7"/>
      <c r="AC318" s="7"/>
      <c r="AD318" s="7"/>
      <c r="AE318" s="7"/>
      <c r="AF318" s="7"/>
      <c r="AG318" s="7"/>
      <c r="AH318" s="7"/>
      <c r="AI318" s="7"/>
    </row>
    <row r="319" spans="1:35" x14ac:dyDescent="0.2">
      <c r="A319" s="5">
        <v>2020</v>
      </c>
      <c r="B319" s="2" t="s">
        <v>750</v>
      </c>
      <c r="C319" s="2" t="s">
        <v>738</v>
      </c>
      <c r="D319" s="2" t="s">
        <v>681</v>
      </c>
      <c r="E319" s="15">
        <v>1491198</v>
      </c>
      <c r="F319" s="15">
        <v>400000</v>
      </c>
      <c r="G319" s="2">
        <v>0</v>
      </c>
      <c r="H319" s="2">
        <v>0</v>
      </c>
      <c r="S319" s="2"/>
      <c r="T319" s="2"/>
      <c r="AB319" s="7"/>
      <c r="AC319" s="7"/>
      <c r="AD319" s="7"/>
      <c r="AE319" s="7"/>
      <c r="AF319" s="7"/>
      <c r="AG319" s="7"/>
      <c r="AH319" s="7"/>
      <c r="AI319" s="7"/>
    </row>
    <row r="320" spans="1:35" x14ac:dyDescent="0.2">
      <c r="A320" s="5">
        <v>2020</v>
      </c>
      <c r="B320" s="2" t="s">
        <v>752</v>
      </c>
      <c r="C320" s="2" t="s">
        <v>739</v>
      </c>
      <c r="D320" s="2" t="s">
        <v>681</v>
      </c>
      <c r="E320" s="15">
        <v>0</v>
      </c>
      <c r="F320" s="15">
        <v>0</v>
      </c>
      <c r="G320" s="2">
        <v>13314120</v>
      </c>
      <c r="H320" s="2">
        <v>0</v>
      </c>
      <c r="S320" s="2"/>
      <c r="T320" s="2"/>
      <c r="AB320" s="7"/>
      <c r="AC320" s="7"/>
      <c r="AD320" s="7"/>
      <c r="AE320" s="7"/>
      <c r="AF320" s="7"/>
      <c r="AG320" s="7"/>
      <c r="AH320" s="7"/>
      <c r="AI320" s="7"/>
    </row>
    <row r="321" spans="1:35" x14ac:dyDescent="0.2">
      <c r="A321" s="5">
        <v>2020</v>
      </c>
      <c r="B321" s="2" t="s">
        <v>752</v>
      </c>
      <c r="C321" s="2" t="s">
        <v>740</v>
      </c>
      <c r="D321" s="2" t="s">
        <v>681</v>
      </c>
      <c r="E321" s="15">
        <v>10922051</v>
      </c>
      <c r="F321" s="15">
        <v>0</v>
      </c>
      <c r="G321" s="2">
        <v>0</v>
      </c>
      <c r="H321" s="2">
        <v>0</v>
      </c>
      <c r="S321" s="2"/>
      <c r="T321" s="2"/>
      <c r="AB321" s="7"/>
      <c r="AC321" s="7"/>
      <c r="AD321" s="7"/>
      <c r="AE321" s="7"/>
      <c r="AF321" s="7"/>
      <c r="AG321" s="7"/>
      <c r="AH321" s="7"/>
      <c r="AI321" s="7"/>
    </row>
    <row r="322" spans="1:35" x14ac:dyDescent="0.2">
      <c r="A322" s="5">
        <v>2020</v>
      </c>
      <c r="B322" s="2" t="s">
        <v>751</v>
      </c>
      <c r="C322" s="2" t="s">
        <v>741</v>
      </c>
      <c r="D322" s="2" t="s">
        <v>681</v>
      </c>
      <c r="E322" s="15">
        <v>17682528</v>
      </c>
      <c r="F322" s="15">
        <v>6908233</v>
      </c>
      <c r="G322" s="2">
        <v>7478333</v>
      </c>
      <c r="H322" s="2">
        <v>0</v>
      </c>
      <c r="S322" s="2"/>
      <c r="T322" s="2"/>
      <c r="AB322" s="7"/>
      <c r="AC322" s="7"/>
      <c r="AD322" s="7"/>
      <c r="AE322" s="7"/>
      <c r="AF322" s="7"/>
      <c r="AG322" s="7"/>
      <c r="AH322" s="7"/>
      <c r="AI322" s="7"/>
    </row>
    <row r="323" spans="1:35" x14ac:dyDescent="0.2">
      <c r="A323" s="5">
        <v>2020</v>
      </c>
      <c r="B323" s="2" t="s">
        <v>752</v>
      </c>
      <c r="C323" s="2" t="s">
        <v>742</v>
      </c>
      <c r="D323" s="2" t="s">
        <v>681</v>
      </c>
      <c r="E323" s="15">
        <v>9012251</v>
      </c>
      <c r="F323" s="15">
        <v>0</v>
      </c>
      <c r="G323" s="2">
        <v>0</v>
      </c>
      <c r="H323" s="2">
        <v>0</v>
      </c>
      <c r="S323" s="2"/>
      <c r="T323" s="2"/>
      <c r="AB323" s="7"/>
      <c r="AC323" s="7"/>
      <c r="AD323" s="7"/>
      <c r="AE323" s="7"/>
      <c r="AF323" s="7"/>
      <c r="AG323" s="7"/>
      <c r="AH323" s="7"/>
      <c r="AI323" s="7"/>
    </row>
    <row r="324" spans="1:35" x14ac:dyDescent="0.2">
      <c r="A324" s="5">
        <v>2020</v>
      </c>
      <c r="B324" s="2" t="s">
        <v>750</v>
      </c>
      <c r="C324" s="2" t="s">
        <v>743</v>
      </c>
      <c r="D324" s="2" t="s">
        <v>681</v>
      </c>
      <c r="E324" s="15">
        <v>12907643</v>
      </c>
      <c r="F324" s="15">
        <v>0</v>
      </c>
      <c r="G324" s="2">
        <v>0</v>
      </c>
      <c r="H324" s="2">
        <v>0</v>
      </c>
      <c r="S324" s="2"/>
      <c r="T324" s="2"/>
      <c r="AB324" s="7"/>
      <c r="AC324" s="7"/>
      <c r="AD324" s="7"/>
      <c r="AE324" s="7"/>
      <c r="AF324" s="7"/>
      <c r="AG324" s="7"/>
      <c r="AH324" s="7"/>
      <c r="AI324" s="7"/>
    </row>
    <row r="325" spans="1:35" x14ac:dyDescent="0.2">
      <c r="A325" s="5">
        <v>2020</v>
      </c>
      <c r="B325" s="2" t="s">
        <v>752</v>
      </c>
      <c r="C325" s="2" t="s">
        <v>744</v>
      </c>
      <c r="D325" s="2" t="s">
        <v>681</v>
      </c>
      <c r="E325" s="15">
        <v>6202585</v>
      </c>
      <c r="F325" s="15">
        <v>0</v>
      </c>
      <c r="G325" s="2">
        <v>0</v>
      </c>
      <c r="H325" s="2">
        <v>0</v>
      </c>
      <c r="S325" s="2"/>
      <c r="T325" s="2"/>
      <c r="AB325" s="7"/>
      <c r="AC325" s="7"/>
      <c r="AD325" s="7"/>
      <c r="AE325" s="7"/>
      <c r="AF325" s="7"/>
      <c r="AG325" s="7"/>
      <c r="AH325" s="7"/>
      <c r="AI325" s="7"/>
    </row>
    <row r="326" spans="1:35" x14ac:dyDescent="0.2">
      <c r="A326" s="5">
        <v>2020</v>
      </c>
      <c r="B326" s="2" t="s">
        <v>752</v>
      </c>
      <c r="C326" s="2" t="s">
        <v>745</v>
      </c>
      <c r="D326" s="2" t="s">
        <v>681</v>
      </c>
      <c r="E326" s="15">
        <v>5378362</v>
      </c>
      <c r="F326" s="15">
        <v>400000</v>
      </c>
      <c r="G326" s="2">
        <v>0</v>
      </c>
      <c r="H326" s="2">
        <v>0</v>
      </c>
      <c r="S326" s="2"/>
      <c r="T326" s="2"/>
      <c r="AB326" s="7"/>
      <c r="AC326" s="7"/>
      <c r="AD326" s="7"/>
      <c r="AE326" s="7"/>
      <c r="AF326" s="7"/>
      <c r="AG326" s="7"/>
      <c r="AH326" s="7"/>
      <c r="AI326" s="7"/>
    </row>
    <row r="327" spans="1:35" x14ac:dyDescent="0.2">
      <c r="A327" s="5">
        <v>2020</v>
      </c>
      <c r="B327" s="2" t="s">
        <v>752</v>
      </c>
      <c r="C327" s="2" t="s">
        <v>746</v>
      </c>
      <c r="D327" s="2" t="s">
        <v>681</v>
      </c>
      <c r="E327" s="15">
        <v>8762910</v>
      </c>
      <c r="F327" s="15">
        <v>1580000</v>
      </c>
      <c r="G327" s="2">
        <v>0</v>
      </c>
      <c r="H327" s="2">
        <v>0</v>
      </c>
      <c r="S327" s="2"/>
      <c r="T327" s="2"/>
      <c r="AB327" s="7"/>
      <c r="AC327" s="7"/>
      <c r="AD327" s="7"/>
      <c r="AE327" s="7"/>
      <c r="AF327" s="7"/>
      <c r="AG327" s="7"/>
      <c r="AH327" s="7"/>
      <c r="AI327" s="7"/>
    </row>
    <row r="328" spans="1:35" x14ac:dyDescent="0.2">
      <c r="A328" s="5">
        <v>2020</v>
      </c>
      <c r="B328" s="2" t="s">
        <v>752</v>
      </c>
      <c r="C328" s="2" t="s">
        <v>747</v>
      </c>
      <c r="D328" s="2" t="s">
        <v>681</v>
      </c>
      <c r="E328" s="15">
        <v>0</v>
      </c>
      <c r="F328" s="15">
        <v>0</v>
      </c>
      <c r="G328" s="2">
        <v>0</v>
      </c>
      <c r="H328" s="2">
        <v>0</v>
      </c>
      <c r="S328" s="2"/>
      <c r="T328" s="2"/>
      <c r="AB328" s="7"/>
      <c r="AC328" s="7"/>
      <c r="AD328" s="7"/>
      <c r="AE328" s="7"/>
      <c r="AF328" s="7"/>
      <c r="AG328" s="7"/>
      <c r="AH328" s="7"/>
      <c r="AI328" s="7"/>
    </row>
    <row r="329" spans="1:35" x14ac:dyDescent="0.2">
      <c r="A329" s="5">
        <v>2020</v>
      </c>
      <c r="B329" s="2" t="s">
        <v>752</v>
      </c>
      <c r="C329" s="2" t="s">
        <v>748</v>
      </c>
      <c r="D329" s="2" t="s">
        <v>681</v>
      </c>
      <c r="E329" s="15">
        <v>0</v>
      </c>
      <c r="F329" s="15">
        <v>3950000</v>
      </c>
      <c r="G329" s="2">
        <v>7386841</v>
      </c>
      <c r="H329" s="2">
        <v>0</v>
      </c>
      <c r="S329" s="2"/>
      <c r="T329" s="2"/>
      <c r="AB329" s="7"/>
      <c r="AC329" s="7"/>
      <c r="AD329" s="7"/>
      <c r="AE329" s="7"/>
      <c r="AF329" s="7"/>
      <c r="AG329" s="7"/>
      <c r="AH329" s="7"/>
      <c r="AI329" s="7"/>
    </row>
    <row r="330" spans="1:35" x14ac:dyDescent="0.2">
      <c r="A330" s="5">
        <v>2020</v>
      </c>
      <c r="B330" s="2" t="s">
        <v>752</v>
      </c>
      <c r="C330" s="2" t="s">
        <v>749</v>
      </c>
      <c r="D330" s="2" t="s">
        <v>681</v>
      </c>
      <c r="E330" s="15">
        <v>0</v>
      </c>
      <c r="F330" s="15">
        <v>4555127</v>
      </c>
      <c r="G330" s="2">
        <v>9471182</v>
      </c>
      <c r="H330" s="2">
        <v>0</v>
      </c>
      <c r="S330" s="2"/>
      <c r="T330" s="2"/>
      <c r="AB330" s="7"/>
      <c r="AC330" s="7"/>
      <c r="AD330" s="7"/>
      <c r="AE330" s="7"/>
      <c r="AF330" s="7"/>
      <c r="AG330" s="7"/>
      <c r="AH330" s="7"/>
      <c r="AI330" s="7"/>
    </row>
    <row r="331" spans="1:35" x14ac:dyDescent="0.2">
      <c r="A331" s="5">
        <v>2020</v>
      </c>
      <c r="B331" s="2" t="s">
        <v>752</v>
      </c>
      <c r="C331" s="2" t="s">
        <v>67</v>
      </c>
      <c r="D331" s="2" t="s">
        <v>681</v>
      </c>
      <c r="E331" s="15">
        <v>3148931</v>
      </c>
      <c r="F331" s="15">
        <v>0</v>
      </c>
      <c r="G331" s="2">
        <v>0</v>
      </c>
      <c r="H331" s="2">
        <v>0</v>
      </c>
      <c r="S331" s="2"/>
      <c r="T331" s="2"/>
      <c r="AB331" s="7"/>
      <c r="AC331" s="7"/>
      <c r="AD331" s="7"/>
      <c r="AE331" s="7"/>
      <c r="AF331" s="7"/>
      <c r="AG331" s="7"/>
      <c r="AH331" s="7"/>
      <c r="AI331" s="7"/>
    </row>
    <row r="332" spans="1:35" x14ac:dyDescent="0.2">
      <c r="A332" s="5">
        <v>2020</v>
      </c>
      <c r="B332" s="2" t="s">
        <v>750</v>
      </c>
      <c r="C332" s="2" t="s">
        <v>725</v>
      </c>
      <c r="D332" s="2" t="s">
        <v>682</v>
      </c>
      <c r="E332" s="15">
        <v>0</v>
      </c>
      <c r="F332" s="15">
        <v>0</v>
      </c>
      <c r="G332" s="2">
        <v>0</v>
      </c>
      <c r="H332" s="2">
        <v>0</v>
      </c>
      <c r="S332" s="2"/>
      <c r="T332" s="2"/>
      <c r="AB332" s="7"/>
      <c r="AC332" s="7"/>
      <c r="AD332" s="7"/>
      <c r="AE332" s="7"/>
      <c r="AF332" s="7"/>
      <c r="AG332" s="7"/>
      <c r="AH332" s="7"/>
      <c r="AI332" s="7"/>
    </row>
    <row r="333" spans="1:35" x14ac:dyDescent="0.2">
      <c r="A333" s="5">
        <v>2020</v>
      </c>
      <c r="B333" s="2" t="s">
        <v>750</v>
      </c>
      <c r="C333" s="2" t="s">
        <v>726</v>
      </c>
      <c r="D333" s="2" t="s">
        <v>682</v>
      </c>
      <c r="E333" s="15">
        <v>0</v>
      </c>
      <c r="F333" s="15">
        <v>0</v>
      </c>
      <c r="G333" s="2">
        <v>0</v>
      </c>
      <c r="H333" s="2">
        <v>0</v>
      </c>
      <c r="S333" s="2"/>
      <c r="T333" s="2"/>
      <c r="AB333" s="7"/>
      <c r="AC333" s="7"/>
      <c r="AD333" s="7"/>
      <c r="AE333" s="7"/>
      <c r="AF333" s="7"/>
      <c r="AG333" s="7"/>
      <c r="AH333" s="7"/>
      <c r="AI333" s="7"/>
    </row>
    <row r="334" spans="1:35" x14ac:dyDescent="0.2">
      <c r="A334" s="5">
        <v>2020</v>
      </c>
      <c r="B334" s="2" t="s">
        <v>751</v>
      </c>
      <c r="C334" s="2" t="s">
        <v>727</v>
      </c>
      <c r="D334" s="2" t="s">
        <v>682</v>
      </c>
      <c r="E334" s="15">
        <v>0</v>
      </c>
      <c r="F334" s="15">
        <v>0</v>
      </c>
      <c r="G334" s="2">
        <v>0</v>
      </c>
      <c r="H334" s="2">
        <v>0</v>
      </c>
      <c r="S334" s="2"/>
      <c r="T334" s="2"/>
      <c r="AB334" s="7"/>
      <c r="AC334" s="7"/>
      <c r="AD334" s="7"/>
      <c r="AE334" s="7"/>
      <c r="AF334" s="7"/>
      <c r="AG334" s="7"/>
      <c r="AH334" s="7"/>
      <c r="AI334" s="7"/>
    </row>
    <row r="335" spans="1:35" x14ac:dyDescent="0.2">
      <c r="A335" s="5">
        <v>2020</v>
      </c>
      <c r="B335" s="2" t="s">
        <v>750</v>
      </c>
      <c r="C335" s="2" t="s">
        <v>728</v>
      </c>
      <c r="D335" s="2" t="s">
        <v>682</v>
      </c>
      <c r="E335" s="15">
        <v>0</v>
      </c>
      <c r="F335" s="15">
        <v>0</v>
      </c>
      <c r="G335" s="2">
        <v>0</v>
      </c>
      <c r="H335" s="2">
        <v>0</v>
      </c>
      <c r="S335" s="2"/>
      <c r="T335" s="2"/>
      <c r="AB335" s="7"/>
      <c r="AC335" s="7"/>
      <c r="AD335" s="7"/>
      <c r="AE335" s="7"/>
      <c r="AF335" s="7"/>
      <c r="AG335" s="7"/>
      <c r="AH335" s="7"/>
      <c r="AI335" s="7"/>
    </row>
    <row r="336" spans="1:35" x14ac:dyDescent="0.2">
      <c r="A336" s="5">
        <v>2020</v>
      </c>
      <c r="B336" s="2" t="s">
        <v>752</v>
      </c>
      <c r="C336" s="2" t="s">
        <v>729</v>
      </c>
      <c r="D336" s="2" t="s">
        <v>682</v>
      </c>
      <c r="E336" s="15">
        <v>0</v>
      </c>
      <c r="F336" s="15">
        <v>0</v>
      </c>
      <c r="G336" s="2">
        <v>0</v>
      </c>
      <c r="H336" s="2">
        <v>0</v>
      </c>
      <c r="S336" s="2"/>
      <c r="T336" s="2"/>
      <c r="AB336" s="7"/>
      <c r="AC336" s="7"/>
      <c r="AD336" s="7"/>
      <c r="AE336" s="7"/>
      <c r="AF336" s="7"/>
      <c r="AG336" s="7"/>
      <c r="AH336" s="7"/>
      <c r="AI336" s="7"/>
    </row>
    <row r="337" spans="1:35" x14ac:dyDescent="0.2">
      <c r="A337" s="5">
        <v>2020</v>
      </c>
      <c r="B337" s="2" t="s">
        <v>750</v>
      </c>
      <c r="C337" s="2" t="s">
        <v>730</v>
      </c>
      <c r="D337" s="2" t="s">
        <v>682</v>
      </c>
      <c r="E337" s="15">
        <v>0</v>
      </c>
      <c r="F337" s="15">
        <v>0</v>
      </c>
      <c r="G337" s="2">
        <v>0</v>
      </c>
      <c r="H337" s="2">
        <v>600000</v>
      </c>
      <c r="S337" s="2"/>
      <c r="T337" s="2"/>
      <c r="AB337" s="7"/>
      <c r="AC337" s="7"/>
      <c r="AD337" s="7"/>
      <c r="AE337" s="7"/>
      <c r="AF337" s="7"/>
      <c r="AG337" s="7"/>
      <c r="AH337" s="7"/>
      <c r="AI337" s="7"/>
    </row>
    <row r="338" spans="1:35" x14ac:dyDescent="0.2">
      <c r="A338" s="5">
        <v>2020</v>
      </c>
      <c r="B338" s="2" t="s">
        <v>752</v>
      </c>
      <c r="C338" s="2" t="s">
        <v>731</v>
      </c>
      <c r="D338" s="2" t="s">
        <v>682</v>
      </c>
      <c r="E338" s="15">
        <v>0</v>
      </c>
      <c r="F338" s="15">
        <v>0</v>
      </c>
      <c r="G338" s="2">
        <v>0</v>
      </c>
      <c r="H338" s="2">
        <v>0</v>
      </c>
      <c r="S338" s="2"/>
      <c r="T338" s="2"/>
      <c r="AB338" s="7"/>
      <c r="AC338" s="7"/>
      <c r="AD338" s="7"/>
      <c r="AE338" s="7"/>
      <c r="AF338" s="7"/>
      <c r="AG338" s="7"/>
      <c r="AH338" s="7"/>
      <c r="AI338" s="7"/>
    </row>
    <row r="339" spans="1:35" x14ac:dyDescent="0.2">
      <c r="A339" s="5">
        <v>2020</v>
      </c>
      <c r="B339" s="2" t="s">
        <v>752</v>
      </c>
      <c r="C339" s="2" t="s">
        <v>732</v>
      </c>
      <c r="D339" s="2" t="s">
        <v>682</v>
      </c>
      <c r="E339" s="15">
        <v>0</v>
      </c>
      <c r="F339" s="15">
        <v>0</v>
      </c>
      <c r="G339" s="2">
        <v>0</v>
      </c>
      <c r="H339" s="2">
        <v>0</v>
      </c>
      <c r="S339" s="2"/>
      <c r="T339" s="2"/>
      <c r="AB339" s="7"/>
      <c r="AC339" s="7"/>
      <c r="AD339" s="7"/>
      <c r="AE339" s="7"/>
      <c r="AF339" s="7"/>
      <c r="AG339" s="7"/>
      <c r="AH339" s="7"/>
      <c r="AI339" s="7"/>
    </row>
    <row r="340" spans="1:35" x14ac:dyDescent="0.2">
      <c r="A340" s="5">
        <v>2020</v>
      </c>
      <c r="B340" s="2" t="s">
        <v>750</v>
      </c>
      <c r="C340" s="2" t="s">
        <v>733</v>
      </c>
      <c r="D340" s="2" t="s">
        <v>682</v>
      </c>
      <c r="E340" s="15">
        <v>0</v>
      </c>
      <c r="F340" s="15">
        <v>0</v>
      </c>
      <c r="G340" s="2">
        <v>0</v>
      </c>
      <c r="H340" s="2">
        <v>0</v>
      </c>
      <c r="S340" s="2"/>
      <c r="T340" s="2"/>
      <c r="AB340" s="7"/>
      <c r="AC340" s="7"/>
      <c r="AD340" s="7"/>
      <c r="AE340" s="7"/>
      <c r="AF340" s="7"/>
      <c r="AG340" s="7"/>
      <c r="AH340" s="7"/>
      <c r="AI340" s="7"/>
    </row>
    <row r="341" spans="1:35" x14ac:dyDescent="0.2">
      <c r="A341" s="5">
        <v>2020</v>
      </c>
      <c r="B341" s="2" t="s">
        <v>752</v>
      </c>
      <c r="C341" s="2" t="s">
        <v>734</v>
      </c>
      <c r="D341" s="2" t="s">
        <v>682</v>
      </c>
      <c r="E341" s="15">
        <v>0</v>
      </c>
      <c r="F341" s="15">
        <v>0</v>
      </c>
      <c r="G341" s="2">
        <v>0</v>
      </c>
      <c r="H341" s="2">
        <v>0</v>
      </c>
      <c r="S341" s="2"/>
      <c r="T341" s="2"/>
      <c r="AB341" s="7"/>
      <c r="AC341" s="7"/>
      <c r="AD341" s="7"/>
      <c r="AE341" s="7"/>
      <c r="AF341" s="7"/>
      <c r="AG341" s="7"/>
      <c r="AH341" s="7"/>
      <c r="AI341" s="7"/>
    </row>
    <row r="342" spans="1:35" x14ac:dyDescent="0.2">
      <c r="A342" s="5">
        <v>2020</v>
      </c>
      <c r="B342" s="2" t="s">
        <v>752</v>
      </c>
      <c r="C342" s="2" t="s">
        <v>735</v>
      </c>
      <c r="D342" s="2" t="s">
        <v>682</v>
      </c>
      <c r="E342" s="15">
        <v>0</v>
      </c>
      <c r="F342" s="15">
        <v>0</v>
      </c>
      <c r="G342" s="2">
        <v>0</v>
      </c>
      <c r="H342" s="2">
        <v>0</v>
      </c>
      <c r="S342" s="2"/>
      <c r="T342" s="2"/>
      <c r="AB342" s="7"/>
      <c r="AC342" s="7"/>
      <c r="AD342" s="7"/>
      <c r="AE342" s="7"/>
      <c r="AF342" s="7"/>
      <c r="AG342" s="7"/>
      <c r="AH342" s="7"/>
      <c r="AI342" s="7"/>
    </row>
    <row r="343" spans="1:35" x14ac:dyDescent="0.2">
      <c r="A343" s="5">
        <v>2020</v>
      </c>
      <c r="B343" s="2" t="s">
        <v>752</v>
      </c>
      <c r="C343" s="2" t="s">
        <v>736</v>
      </c>
      <c r="D343" s="2" t="s">
        <v>682</v>
      </c>
      <c r="E343" s="15">
        <v>0</v>
      </c>
      <c r="F343" s="15">
        <v>0</v>
      </c>
      <c r="G343" s="2">
        <v>0</v>
      </c>
      <c r="H343" s="2">
        <v>0</v>
      </c>
      <c r="S343" s="2"/>
      <c r="T343" s="2"/>
      <c r="AB343" s="7"/>
      <c r="AC343" s="7"/>
      <c r="AD343" s="7"/>
      <c r="AE343" s="7"/>
      <c r="AF343" s="7"/>
      <c r="AG343" s="7"/>
      <c r="AH343" s="7"/>
      <c r="AI343" s="7"/>
    </row>
    <row r="344" spans="1:35" x14ac:dyDescent="0.2">
      <c r="A344" s="5">
        <v>2020</v>
      </c>
      <c r="B344" s="2" t="s">
        <v>752</v>
      </c>
      <c r="C344" s="2" t="s">
        <v>737</v>
      </c>
      <c r="D344" s="2" t="s">
        <v>682</v>
      </c>
      <c r="E344" s="15">
        <v>0</v>
      </c>
      <c r="F344" s="15">
        <v>0</v>
      </c>
      <c r="G344" s="2">
        <v>0</v>
      </c>
      <c r="H344" s="2">
        <v>0</v>
      </c>
      <c r="S344" s="2"/>
      <c r="T344" s="2"/>
      <c r="AB344" s="7"/>
      <c r="AC344" s="7"/>
      <c r="AD344" s="7"/>
      <c r="AE344" s="7"/>
      <c r="AF344" s="7"/>
      <c r="AG344" s="7"/>
      <c r="AH344" s="7"/>
      <c r="AI344" s="7"/>
    </row>
    <row r="345" spans="1:35" x14ac:dyDescent="0.2">
      <c r="A345" s="5">
        <v>2020</v>
      </c>
      <c r="B345" s="2" t="s">
        <v>750</v>
      </c>
      <c r="C345" s="2" t="s">
        <v>48</v>
      </c>
      <c r="D345" s="2" t="s">
        <v>682</v>
      </c>
      <c r="E345" s="15">
        <v>0</v>
      </c>
      <c r="F345" s="15">
        <v>0</v>
      </c>
      <c r="G345" s="2">
        <v>0</v>
      </c>
      <c r="H345" s="2">
        <v>0</v>
      </c>
      <c r="S345" s="2"/>
      <c r="T345" s="2"/>
      <c r="AB345" s="7"/>
      <c r="AC345" s="7"/>
      <c r="AD345" s="7"/>
      <c r="AE345" s="7"/>
      <c r="AF345" s="7"/>
      <c r="AG345" s="7"/>
      <c r="AH345" s="7"/>
      <c r="AI345" s="7"/>
    </row>
    <row r="346" spans="1:35" x14ac:dyDescent="0.2">
      <c r="A346" s="5">
        <v>2020</v>
      </c>
      <c r="B346" s="2" t="s">
        <v>751</v>
      </c>
      <c r="C346" s="2" t="s">
        <v>49</v>
      </c>
      <c r="D346" s="2" t="s">
        <v>682</v>
      </c>
      <c r="E346" s="15">
        <v>0</v>
      </c>
      <c r="F346" s="15">
        <v>0</v>
      </c>
      <c r="G346" s="2">
        <v>0</v>
      </c>
      <c r="H346" s="2">
        <v>0</v>
      </c>
      <c r="S346" s="2"/>
      <c r="T346" s="2"/>
      <c r="AB346" s="7"/>
      <c r="AC346" s="7"/>
      <c r="AD346" s="7"/>
      <c r="AE346" s="7"/>
      <c r="AF346" s="7"/>
      <c r="AG346" s="7"/>
      <c r="AH346" s="7"/>
      <c r="AI346" s="7"/>
    </row>
    <row r="347" spans="1:35" x14ac:dyDescent="0.2">
      <c r="A347" s="5">
        <v>2020</v>
      </c>
      <c r="B347" s="2" t="s">
        <v>750</v>
      </c>
      <c r="C347" s="2" t="s">
        <v>50</v>
      </c>
      <c r="D347" s="2" t="s">
        <v>682</v>
      </c>
      <c r="E347" s="15">
        <v>0</v>
      </c>
      <c r="F347" s="15">
        <v>0</v>
      </c>
      <c r="G347" s="2">
        <v>0</v>
      </c>
      <c r="H347" s="2">
        <v>0</v>
      </c>
      <c r="S347" s="2"/>
      <c r="T347" s="2"/>
      <c r="AB347" s="7"/>
      <c r="AC347" s="7"/>
      <c r="AD347" s="7"/>
      <c r="AE347" s="7"/>
      <c r="AF347" s="7"/>
      <c r="AG347" s="7"/>
      <c r="AH347" s="7"/>
      <c r="AI347" s="7"/>
    </row>
    <row r="348" spans="1:35" x14ac:dyDescent="0.2">
      <c r="A348" s="5">
        <v>2020</v>
      </c>
      <c r="B348" s="2" t="s">
        <v>752</v>
      </c>
      <c r="C348" s="2" t="s">
        <v>51</v>
      </c>
      <c r="D348" s="2" t="s">
        <v>682</v>
      </c>
      <c r="E348" s="15">
        <v>0</v>
      </c>
      <c r="F348" s="15">
        <v>0</v>
      </c>
      <c r="G348" s="2">
        <v>0</v>
      </c>
      <c r="H348" s="2">
        <v>0</v>
      </c>
      <c r="S348" s="2"/>
      <c r="T348" s="2"/>
      <c r="AB348" s="7"/>
      <c r="AC348" s="7"/>
      <c r="AD348" s="7"/>
      <c r="AE348" s="7"/>
      <c r="AF348" s="7"/>
      <c r="AG348" s="7"/>
      <c r="AH348" s="7"/>
      <c r="AI348" s="7"/>
    </row>
    <row r="349" spans="1:35" x14ac:dyDescent="0.2">
      <c r="A349" s="5">
        <v>2020</v>
      </c>
      <c r="B349" s="2" t="s">
        <v>750</v>
      </c>
      <c r="C349" s="2" t="s">
        <v>52</v>
      </c>
      <c r="D349" s="2" t="s">
        <v>682</v>
      </c>
      <c r="E349" s="15">
        <v>0</v>
      </c>
      <c r="F349" s="15">
        <v>0</v>
      </c>
      <c r="G349" s="2">
        <v>0</v>
      </c>
      <c r="H349" s="2">
        <v>0</v>
      </c>
      <c r="S349" s="2"/>
      <c r="T349" s="2"/>
      <c r="AB349" s="7"/>
      <c r="AC349" s="7"/>
      <c r="AD349" s="7"/>
      <c r="AE349" s="7"/>
      <c r="AF349" s="7"/>
      <c r="AG349" s="7"/>
      <c r="AH349" s="7"/>
      <c r="AI349" s="7"/>
    </row>
    <row r="350" spans="1:35" x14ac:dyDescent="0.2">
      <c r="A350" s="5">
        <v>2020</v>
      </c>
      <c r="B350" s="2" t="s">
        <v>751</v>
      </c>
      <c r="C350" s="2" t="s">
        <v>53</v>
      </c>
      <c r="D350" s="2" t="s">
        <v>682</v>
      </c>
      <c r="E350" s="15">
        <v>0</v>
      </c>
      <c r="F350" s="15">
        <v>0</v>
      </c>
      <c r="G350" s="2">
        <v>0</v>
      </c>
      <c r="H350" s="2">
        <v>0</v>
      </c>
      <c r="S350" s="2"/>
      <c r="T350" s="2"/>
      <c r="AB350" s="7"/>
      <c r="AC350" s="7"/>
      <c r="AD350" s="7"/>
      <c r="AE350" s="7"/>
      <c r="AF350" s="7"/>
      <c r="AG350" s="7"/>
      <c r="AH350" s="7"/>
      <c r="AI350" s="7"/>
    </row>
    <row r="351" spans="1:35" x14ac:dyDescent="0.2">
      <c r="A351" s="5">
        <v>2020</v>
      </c>
      <c r="B351" s="2" t="s">
        <v>752</v>
      </c>
      <c r="C351" s="2" t="s">
        <v>54</v>
      </c>
      <c r="D351" s="2" t="s">
        <v>682</v>
      </c>
      <c r="E351" s="15">
        <v>0</v>
      </c>
      <c r="F351" s="15">
        <v>0</v>
      </c>
      <c r="G351" s="2">
        <v>0</v>
      </c>
      <c r="H351" s="2">
        <v>0</v>
      </c>
      <c r="S351" s="2"/>
      <c r="T351" s="2"/>
      <c r="AB351" s="7"/>
      <c r="AC351" s="7"/>
      <c r="AD351" s="7"/>
      <c r="AE351" s="7"/>
      <c r="AF351" s="7"/>
      <c r="AG351" s="7"/>
      <c r="AH351" s="7"/>
      <c r="AI351" s="7"/>
    </row>
    <row r="352" spans="1:35" x14ac:dyDescent="0.2">
      <c r="A352" s="5">
        <v>2020</v>
      </c>
      <c r="B352" s="2" t="s">
        <v>750</v>
      </c>
      <c r="C352" s="2" t="s">
        <v>738</v>
      </c>
      <c r="D352" s="2" t="s">
        <v>682</v>
      </c>
      <c r="E352" s="15">
        <v>0</v>
      </c>
      <c r="F352" s="15">
        <v>0</v>
      </c>
      <c r="G352" s="2">
        <v>0</v>
      </c>
      <c r="H352" s="2">
        <v>0</v>
      </c>
      <c r="S352" s="2"/>
      <c r="T352" s="2"/>
      <c r="AB352" s="7"/>
      <c r="AC352" s="7"/>
      <c r="AD352" s="7"/>
      <c r="AE352" s="7"/>
      <c r="AF352" s="7"/>
      <c r="AG352" s="7"/>
      <c r="AH352" s="7"/>
      <c r="AI352" s="7"/>
    </row>
    <row r="353" spans="1:35" x14ac:dyDescent="0.2">
      <c r="A353" s="5">
        <v>2020</v>
      </c>
      <c r="B353" s="2" t="s">
        <v>752</v>
      </c>
      <c r="C353" s="2" t="s">
        <v>739</v>
      </c>
      <c r="D353" s="2" t="s">
        <v>682</v>
      </c>
      <c r="E353" s="15">
        <v>0</v>
      </c>
      <c r="F353" s="15">
        <v>0</v>
      </c>
      <c r="G353" s="2">
        <v>0</v>
      </c>
      <c r="H353" s="2">
        <v>0</v>
      </c>
      <c r="S353" s="2"/>
      <c r="T353" s="2"/>
      <c r="AB353" s="7"/>
      <c r="AC353" s="7"/>
      <c r="AD353" s="7"/>
      <c r="AE353" s="7"/>
      <c r="AF353" s="7"/>
      <c r="AG353" s="7"/>
      <c r="AH353" s="7"/>
      <c r="AI353" s="7"/>
    </row>
    <row r="354" spans="1:35" x14ac:dyDescent="0.2">
      <c r="A354" s="5">
        <v>2020</v>
      </c>
      <c r="B354" s="2" t="s">
        <v>752</v>
      </c>
      <c r="C354" s="2" t="s">
        <v>740</v>
      </c>
      <c r="D354" s="2" t="s">
        <v>682</v>
      </c>
      <c r="E354" s="15">
        <v>0</v>
      </c>
      <c r="F354" s="15">
        <v>0</v>
      </c>
      <c r="G354" s="2">
        <v>0</v>
      </c>
      <c r="H354" s="2">
        <v>0</v>
      </c>
      <c r="S354" s="2"/>
      <c r="T354" s="2"/>
      <c r="AB354" s="7"/>
      <c r="AC354" s="7"/>
      <c r="AD354" s="7"/>
      <c r="AE354" s="7"/>
      <c r="AF354" s="7"/>
      <c r="AG354" s="7"/>
      <c r="AH354" s="7"/>
      <c r="AI354" s="7"/>
    </row>
    <row r="355" spans="1:35" x14ac:dyDescent="0.2">
      <c r="A355" s="5">
        <v>2020</v>
      </c>
      <c r="B355" s="2" t="s">
        <v>751</v>
      </c>
      <c r="C355" s="2" t="s">
        <v>741</v>
      </c>
      <c r="D355" s="2" t="s">
        <v>682</v>
      </c>
      <c r="E355" s="15">
        <v>0</v>
      </c>
      <c r="F355" s="15">
        <v>0</v>
      </c>
      <c r="G355" s="2">
        <v>0</v>
      </c>
      <c r="H355" s="2">
        <v>0</v>
      </c>
      <c r="S355" s="2"/>
      <c r="T355" s="2"/>
      <c r="AB355" s="7"/>
      <c r="AC355" s="7"/>
      <c r="AD355" s="7"/>
      <c r="AE355" s="7"/>
      <c r="AF355" s="7"/>
      <c r="AG355" s="7"/>
      <c r="AH355" s="7"/>
      <c r="AI355" s="7"/>
    </row>
    <row r="356" spans="1:35" x14ac:dyDescent="0.2">
      <c r="A356" s="5">
        <v>2020</v>
      </c>
      <c r="B356" s="2" t="s">
        <v>752</v>
      </c>
      <c r="C356" s="2" t="s">
        <v>742</v>
      </c>
      <c r="D356" s="2" t="s">
        <v>682</v>
      </c>
      <c r="E356" s="15">
        <v>0</v>
      </c>
      <c r="F356" s="15">
        <v>0</v>
      </c>
      <c r="G356" s="2">
        <v>0</v>
      </c>
      <c r="H356" s="2">
        <v>0</v>
      </c>
      <c r="S356" s="2"/>
      <c r="T356" s="2"/>
      <c r="AB356" s="7"/>
      <c r="AC356" s="7"/>
      <c r="AD356" s="7"/>
      <c r="AE356" s="7"/>
      <c r="AF356" s="7"/>
      <c r="AG356" s="7"/>
      <c r="AH356" s="7"/>
      <c r="AI356" s="7"/>
    </row>
    <row r="357" spans="1:35" x14ac:dyDescent="0.2">
      <c r="A357" s="5">
        <v>2020</v>
      </c>
      <c r="B357" s="2" t="s">
        <v>750</v>
      </c>
      <c r="C357" s="2" t="s">
        <v>743</v>
      </c>
      <c r="D357" s="2" t="s">
        <v>682</v>
      </c>
      <c r="E357" s="15">
        <v>0</v>
      </c>
      <c r="F357" s="15">
        <v>0</v>
      </c>
      <c r="G357" s="2">
        <v>0</v>
      </c>
      <c r="H357" s="2">
        <v>0</v>
      </c>
      <c r="S357" s="2"/>
      <c r="T357" s="2"/>
      <c r="AB357" s="7"/>
      <c r="AC357" s="7"/>
      <c r="AD357" s="7"/>
      <c r="AE357" s="7"/>
      <c r="AF357" s="7"/>
      <c r="AG357" s="7"/>
      <c r="AH357" s="7"/>
      <c r="AI357" s="7"/>
    </row>
    <row r="358" spans="1:35" x14ac:dyDescent="0.2">
      <c r="A358" s="5">
        <v>2020</v>
      </c>
      <c r="B358" s="2" t="s">
        <v>752</v>
      </c>
      <c r="C358" s="2" t="s">
        <v>744</v>
      </c>
      <c r="D358" s="2" t="s">
        <v>682</v>
      </c>
      <c r="E358" s="15">
        <v>0</v>
      </c>
      <c r="F358" s="15">
        <v>0</v>
      </c>
      <c r="G358" s="2">
        <v>0</v>
      </c>
      <c r="H358" s="2">
        <v>0</v>
      </c>
      <c r="S358" s="2"/>
      <c r="T358" s="2"/>
      <c r="AB358" s="7"/>
      <c r="AC358" s="7"/>
      <c r="AD358" s="7"/>
      <c r="AE358" s="7"/>
      <c r="AF358" s="7"/>
      <c r="AG358" s="7"/>
      <c r="AH358" s="7"/>
      <c r="AI358" s="7"/>
    </row>
    <row r="359" spans="1:35" x14ac:dyDescent="0.2">
      <c r="A359" s="5">
        <v>2020</v>
      </c>
      <c r="B359" s="2" t="s">
        <v>752</v>
      </c>
      <c r="C359" s="2" t="s">
        <v>745</v>
      </c>
      <c r="D359" s="2" t="s">
        <v>682</v>
      </c>
      <c r="E359" s="15">
        <v>0</v>
      </c>
      <c r="F359" s="15">
        <v>0</v>
      </c>
      <c r="G359" s="2">
        <v>0</v>
      </c>
      <c r="H359" s="2">
        <v>0</v>
      </c>
      <c r="S359" s="2"/>
      <c r="T359" s="2"/>
      <c r="AB359" s="7"/>
      <c r="AC359" s="7"/>
      <c r="AD359" s="7"/>
      <c r="AE359" s="7"/>
      <c r="AF359" s="7"/>
      <c r="AG359" s="7"/>
      <c r="AH359" s="7"/>
      <c r="AI359" s="7"/>
    </row>
    <row r="360" spans="1:35" x14ac:dyDescent="0.2">
      <c r="A360" s="5">
        <v>2020</v>
      </c>
      <c r="B360" s="2" t="s">
        <v>752</v>
      </c>
      <c r="C360" s="2" t="s">
        <v>746</v>
      </c>
      <c r="D360" s="2" t="s">
        <v>682</v>
      </c>
      <c r="E360" s="15">
        <v>0</v>
      </c>
      <c r="F360" s="15">
        <v>0</v>
      </c>
      <c r="G360" s="2">
        <v>0</v>
      </c>
      <c r="H360" s="2">
        <v>0</v>
      </c>
      <c r="S360" s="2"/>
      <c r="T360" s="2"/>
      <c r="AB360" s="7"/>
      <c r="AC360" s="7"/>
      <c r="AD360" s="7"/>
      <c r="AE360" s="7"/>
      <c r="AF360" s="7"/>
      <c r="AG360" s="7"/>
      <c r="AH360" s="7"/>
      <c r="AI360" s="7"/>
    </row>
    <row r="361" spans="1:35" x14ac:dyDescent="0.2">
      <c r="A361" s="5">
        <v>2020</v>
      </c>
      <c r="B361" s="2" t="s">
        <v>752</v>
      </c>
      <c r="C361" s="2" t="s">
        <v>747</v>
      </c>
      <c r="D361" s="2" t="s">
        <v>682</v>
      </c>
      <c r="E361" s="15">
        <v>0</v>
      </c>
      <c r="F361" s="15">
        <v>0</v>
      </c>
      <c r="G361" s="2">
        <v>0</v>
      </c>
      <c r="H361" s="2">
        <v>0</v>
      </c>
      <c r="S361" s="2"/>
      <c r="T361" s="2"/>
      <c r="AB361" s="7"/>
      <c r="AC361" s="7"/>
      <c r="AD361" s="7"/>
      <c r="AE361" s="7"/>
      <c r="AF361" s="7"/>
      <c r="AG361" s="7"/>
      <c r="AH361" s="7"/>
      <c r="AI361" s="7"/>
    </row>
    <row r="362" spans="1:35" x14ac:dyDescent="0.2">
      <c r="A362" s="5">
        <v>2020</v>
      </c>
      <c r="B362" s="2" t="s">
        <v>752</v>
      </c>
      <c r="C362" s="2" t="s">
        <v>748</v>
      </c>
      <c r="D362" s="2" t="s">
        <v>682</v>
      </c>
      <c r="E362" s="15">
        <v>0</v>
      </c>
      <c r="F362" s="15">
        <v>0</v>
      </c>
      <c r="G362" s="2">
        <v>0</v>
      </c>
      <c r="H362" s="2">
        <v>0</v>
      </c>
      <c r="S362" s="2"/>
      <c r="T362" s="2"/>
      <c r="AB362" s="7"/>
      <c r="AC362" s="7"/>
      <c r="AD362" s="7"/>
      <c r="AE362" s="7"/>
      <c r="AF362" s="7"/>
      <c r="AG362" s="7"/>
      <c r="AH362" s="7"/>
      <c r="AI362" s="7"/>
    </row>
    <row r="363" spans="1:35" x14ac:dyDescent="0.2">
      <c r="A363" s="5">
        <v>2020</v>
      </c>
      <c r="B363" s="2" t="s">
        <v>752</v>
      </c>
      <c r="C363" s="2" t="s">
        <v>749</v>
      </c>
      <c r="D363" s="2" t="s">
        <v>682</v>
      </c>
      <c r="E363" s="15">
        <v>0</v>
      </c>
      <c r="F363" s="15">
        <v>0</v>
      </c>
      <c r="G363" s="2">
        <v>0</v>
      </c>
      <c r="H363" s="2">
        <v>0</v>
      </c>
      <c r="S363" s="2"/>
      <c r="T363" s="2"/>
      <c r="AB363" s="7"/>
      <c r="AC363" s="7"/>
      <c r="AD363" s="7"/>
      <c r="AE363" s="7"/>
      <c r="AF363" s="7"/>
      <c r="AG363" s="7"/>
      <c r="AH363" s="7"/>
      <c r="AI363" s="7"/>
    </row>
    <row r="364" spans="1:35" x14ac:dyDescent="0.2">
      <c r="A364" s="5">
        <v>2020</v>
      </c>
      <c r="B364" s="2" t="s">
        <v>752</v>
      </c>
      <c r="C364" s="2" t="s">
        <v>67</v>
      </c>
      <c r="D364" s="2" t="s">
        <v>682</v>
      </c>
      <c r="E364" s="15">
        <v>0</v>
      </c>
      <c r="F364" s="15">
        <v>0</v>
      </c>
      <c r="G364" s="2">
        <v>0</v>
      </c>
      <c r="H364" s="2">
        <v>0</v>
      </c>
      <c r="S364" s="2"/>
      <c r="T364" s="2"/>
      <c r="AB364" s="7"/>
      <c r="AC364" s="7"/>
      <c r="AD364" s="7"/>
      <c r="AE364" s="7"/>
      <c r="AF364" s="7"/>
      <c r="AG364" s="7"/>
      <c r="AH364" s="7"/>
      <c r="AI364" s="7"/>
    </row>
    <row r="365" spans="1:35" x14ac:dyDescent="0.2">
      <c r="A365" s="5">
        <v>2021</v>
      </c>
      <c r="B365" s="2" t="s">
        <v>750</v>
      </c>
      <c r="C365" s="2" t="s">
        <v>725</v>
      </c>
      <c r="D365" s="2" t="s">
        <v>665</v>
      </c>
      <c r="E365" s="15">
        <v>0</v>
      </c>
      <c r="F365" s="15">
        <v>0</v>
      </c>
      <c r="G365" s="2">
        <v>0</v>
      </c>
      <c r="H365" s="2">
        <v>1961246</v>
      </c>
      <c r="I365" s="2">
        <v>845782109</v>
      </c>
      <c r="J365" s="2">
        <v>16152614</v>
      </c>
      <c r="K365" s="2">
        <v>152083710</v>
      </c>
      <c r="L365" s="2">
        <v>10373069</v>
      </c>
      <c r="M365" s="2">
        <v>33503961</v>
      </c>
      <c r="N365" s="2">
        <v>21369</v>
      </c>
      <c r="O365" s="2">
        <v>2327825</v>
      </c>
      <c r="P365" s="2">
        <v>222141</v>
      </c>
      <c r="Q365" s="2">
        <v>1128319</v>
      </c>
      <c r="R365" s="2">
        <v>214198</v>
      </c>
      <c r="S365" s="7">
        <v>70.489999999999995</v>
      </c>
      <c r="AB365" s="7"/>
      <c r="AC365" s="7"/>
      <c r="AD365" s="7"/>
      <c r="AE365" s="7"/>
      <c r="AF365" s="7"/>
      <c r="AG365" s="7"/>
      <c r="AH365" s="7"/>
      <c r="AI365" s="7"/>
    </row>
    <row r="366" spans="1:35" x14ac:dyDescent="0.2">
      <c r="A366" s="5">
        <v>2021</v>
      </c>
      <c r="B366" s="2" t="s">
        <v>750</v>
      </c>
      <c r="C366" s="2" t="s">
        <v>726</v>
      </c>
      <c r="D366" s="2" t="s">
        <v>665</v>
      </c>
      <c r="E366" s="15">
        <v>0</v>
      </c>
      <c r="F366" s="15">
        <v>0</v>
      </c>
      <c r="G366" s="2">
        <v>0</v>
      </c>
      <c r="H366" s="2">
        <v>1231882</v>
      </c>
      <c r="I366" s="2">
        <v>575549527</v>
      </c>
      <c r="J366" s="2">
        <v>38154676</v>
      </c>
      <c r="K366" s="2">
        <v>129738730</v>
      </c>
      <c r="L366" s="2">
        <v>6086425</v>
      </c>
      <c r="M366" s="2">
        <v>4338470</v>
      </c>
      <c r="N366" s="2">
        <v>21369</v>
      </c>
      <c r="O366" s="2">
        <v>2361470</v>
      </c>
      <c r="P366" s="2">
        <v>248913</v>
      </c>
      <c r="Q366" s="2">
        <v>1128319</v>
      </c>
      <c r="R366" s="2">
        <v>214198</v>
      </c>
      <c r="S366" s="7">
        <v>71.84</v>
      </c>
      <c r="AB366" s="7"/>
      <c r="AC366" s="7"/>
      <c r="AD366" s="7"/>
      <c r="AE366" s="7"/>
      <c r="AF366" s="7"/>
      <c r="AG366" s="7"/>
      <c r="AH366" s="7"/>
      <c r="AI366" s="7"/>
    </row>
    <row r="367" spans="1:35" x14ac:dyDescent="0.2">
      <c r="A367" s="5">
        <v>2021</v>
      </c>
      <c r="B367" s="2" t="s">
        <v>751</v>
      </c>
      <c r="C367" s="2" t="s">
        <v>727</v>
      </c>
      <c r="D367" s="2" t="s">
        <v>665</v>
      </c>
      <c r="E367" s="15">
        <v>0</v>
      </c>
      <c r="F367" s="15">
        <v>0</v>
      </c>
      <c r="G367" s="2">
        <v>0</v>
      </c>
      <c r="H367" s="2">
        <v>3539998</v>
      </c>
      <c r="I367" s="2">
        <v>1399718855</v>
      </c>
      <c r="J367" s="2">
        <v>43678973</v>
      </c>
      <c r="K367" s="2">
        <v>312546966</v>
      </c>
      <c r="L367" s="2">
        <v>28049857</v>
      </c>
      <c r="M367" s="2">
        <v>22943875</v>
      </c>
      <c r="N367" s="2">
        <v>23936</v>
      </c>
      <c r="O367" s="2">
        <v>2327857</v>
      </c>
      <c r="P367" s="2">
        <v>222373</v>
      </c>
      <c r="Q367" s="2">
        <v>1128319</v>
      </c>
      <c r="R367" s="2">
        <v>214198</v>
      </c>
      <c r="S367" s="7">
        <v>75.53</v>
      </c>
      <c r="AB367" s="7"/>
      <c r="AC367" s="7"/>
      <c r="AD367" s="7"/>
      <c r="AE367" s="7"/>
      <c r="AF367" s="7"/>
      <c r="AG367" s="7"/>
      <c r="AH367" s="7"/>
      <c r="AI367" s="7"/>
    </row>
    <row r="368" spans="1:35" x14ac:dyDescent="0.2">
      <c r="A368" s="5">
        <v>2021</v>
      </c>
      <c r="B368" s="2" t="s">
        <v>750</v>
      </c>
      <c r="C368" s="2" t="s">
        <v>728</v>
      </c>
      <c r="D368" s="2" t="s">
        <v>665</v>
      </c>
      <c r="E368" s="15">
        <v>0</v>
      </c>
      <c r="F368" s="15">
        <v>0</v>
      </c>
      <c r="G368" s="2">
        <v>0</v>
      </c>
      <c r="H368" s="2">
        <v>1366443</v>
      </c>
      <c r="I368" s="2">
        <v>701606434</v>
      </c>
      <c r="J368" s="2">
        <v>20751024</v>
      </c>
      <c r="K368" s="2">
        <v>198409273</v>
      </c>
      <c r="L368" s="2">
        <v>7743873</v>
      </c>
      <c r="M368" s="2">
        <v>4458993</v>
      </c>
      <c r="N368" s="2">
        <v>21369</v>
      </c>
      <c r="O368" s="2">
        <v>2327578</v>
      </c>
      <c r="P368" s="2">
        <v>721884</v>
      </c>
      <c r="Q368" s="2">
        <v>1128319</v>
      </c>
      <c r="R368" s="2">
        <v>214198</v>
      </c>
      <c r="S368" s="7">
        <v>74.83</v>
      </c>
      <c r="AB368" s="7"/>
      <c r="AC368" s="7"/>
      <c r="AD368" s="7"/>
      <c r="AE368" s="7"/>
      <c r="AF368" s="7"/>
      <c r="AG368" s="7"/>
      <c r="AH368" s="7"/>
      <c r="AI368" s="7"/>
    </row>
    <row r="369" spans="1:35" x14ac:dyDescent="0.2">
      <c r="A369" s="5">
        <v>2021</v>
      </c>
      <c r="B369" s="2" t="s">
        <v>752</v>
      </c>
      <c r="C369" s="2" t="s">
        <v>729</v>
      </c>
      <c r="D369" s="2" t="s">
        <v>665</v>
      </c>
      <c r="E369" s="15">
        <v>0</v>
      </c>
      <c r="F369" s="15">
        <v>0</v>
      </c>
      <c r="G369" s="2">
        <v>0</v>
      </c>
      <c r="H369" s="2">
        <v>1487845</v>
      </c>
      <c r="I369" s="2">
        <v>659351692</v>
      </c>
      <c r="J369" s="2" t="s">
        <v>753</v>
      </c>
      <c r="K369" s="2">
        <v>74477417</v>
      </c>
      <c r="L369" s="2">
        <v>9124795</v>
      </c>
      <c r="M369" s="2">
        <v>23028125</v>
      </c>
      <c r="N369" s="2">
        <v>21369</v>
      </c>
      <c r="O369" s="2">
        <v>2328003</v>
      </c>
      <c r="P369" s="2">
        <v>222141</v>
      </c>
      <c r="Q369" s="2">
        <v>1128319</v>
      </c>
      <c r="R369" s="2">
        <v>214198</v>
      </c>
      <c r="S369" s="7">
        <v>72.09</v>
      </c>
      <c r="AB369" s="7"/>
      <c r="AC369" s="7"/>
      <c r="AD369" s="7"/>
      <c r="AE369" s="7"/>
      <c r="AF369" s="7"/>
      <c r="AG369" s="7"/>
      <c r="AH369" s="7"/>
      <c r="AI369" s="7"/>
    </row>
    <row r="370" spans="1:35" x14ac:dyDescent="0.2">
      <c r="A370" s="5">
        <v>2021</v>
      </c>
      <c r="B370" s="2" t="s">
        <v>750</v>
      </c>
      <c r="C370" s="2" t="s">
        <v>730</v>
      </c>
      <c r="D370" s="2" t="s">
        <v>665</v>
      </c>
      <c r="E370" s="15">
        <v>0</v>
      </c>
      <c r="F370" s="15">
        <v>0</v>
      </c>
      <c r="G370" s="2">
        <v>0</v>
      </c>
      <c r="H370" s="2">
        <v>2311705</v>
      </c>
      <c r="I370" s="2">
        <v>1117780638</v>
      </c>
      <c r="J370" s="2" t="s">
        <v>753</v>
      </c>
      <c r="K370" s="2">
        <v>213259749</v>
      </c>
      <c r="L370" s="2">
        <v>11474387</v>
      </c>
      <c r="M370" s="2">
        <v>117793257</v>
      </c>
      <c r="N370" s="2">
        <v>681286</v>
      </c>
      <c r="O370" s="2">
        <v>2327877</v>
      </c>
      <c r="P370" s="2">
        <v>224639</v>
      </c>
      <c r="Q370" s="2">
        <v>1128319</v>
      </c>
      <c r="R370" s="2">
        <v>214198</v>
      </c>
      <c r="S370" s="7">
        <v>71.349999999999994</v>
      </c>
      <c r="AB370" s="7"/>
      <c r="AC370" s="7"/>
      <c r="AD370" s="7"/>
      <c r="AE370" s="7"/>
      <c r="AF370" s="7"/>
      <c r="AG370" s="7"/>
      <c r="AH370" s="7"/>
      <c r="AI370" s="7"/>
    </row>
    <row r="371" spans="1:35" x14ac:dyDescent="0.2">
      <c r="A371" s="5">
        <v>2021</v>
      </c>
      <c r="B371" s="2" t="s">
        <v>752</v>
      </c>
      <c r="C371" s="2" t="s">
        <v>731</v>
      </c>
      <c r="D371" s="2" t="s">
        <v>665</v>
      </c>
      <c r="E371" s="15">
        <v>0</v>
      </c>
      <c r="F371" s="15">
        <v>0</v>
      </c>
      <c r="G371" s="2">
        <v>0</v>
      </c>
      <c r="H371" s="2">
        <v>1532700</v>
      </c>
      <c r="I371" s="2">
        <v>766908677</v>
      </c>
      <c r="J371" s="2" t="s">
        <v>753</v>
      </c>
      <c r="K371" s="2">
        <v>286845864</v>
      </c>
      <c r="L371" s="2">
        <v>7122937</v>
      </c>
      <c r="M371" s="2">
        <v>15074037</v>
      </c>
      <c r="N371" s="2">
        <v>21369</v>
      </c>
      <c r="O371" s="2">
        <v>4314223</v>
      </c>
      <c r="P371" s="2">
        <v>428951</v>
      </c>
      <c r="Q371" s="2">
        <v>1128319</v>
      </c>
      <c r="R371" s="2">
        <v>6854315</v>
      </c>
      <c r="S371" s="7">
        <v>67.19</v>
      </c>
      <c r="AB371" s="7"/>
      <c r="AC371" s="7"/>
      <c r="AD371" s="7"/>
      <c r="AE371" s="7"/>
      <c r="AF371" s="7"/>
      <c r="AG371" s="7"/>
      <c r="AH371" s="7"/>
      <c r="AI371" s="7"/>
    </row>
    <row r="372" spans="1:35" x14ac:dyDescent="0.2">
      <c r="A372" s="5">
        <v>2021</v>
      </c>
      <c r="B372" s="2" t="s">
        <v>752</v>
      </c>
      <c r="C372" s="2" t="s">
        <v>732</v>
      </c>
      <c r="D372" s="2" t="s">
        <v>665</v>
      </c>
      <c r="E372" s="15">
        <v>0</v>
      </c>
      <c r="F372" s="15">
        <v>0</v>
      </c>
      <c r="G372" s="2">
        <v>0</v>
      </c>
      <c r="H372" s="2">
        <v>1765420</v>
      </c>
      <c r="I372" s="2">
        <v>426273979</v>
      </c>
      <c r="J372" s="2" t="s">
        <v>753</v>
      </c>
      <c r="K372" s="2">
        <v>179544025</v>
      </c>
      <c r="L372" s="2">
        <v>4357418</v>
      </c>
      <c r="M372" s="2">
        <v>3537414</v>
      </c>
      <c r="N372" s="2">
        <v>21369</v>
      </c>
      <c r="O372" s="2">
        <v>2327561</v>
      </c>
      <c r="P372" s="2">
        <v>222141</v>
      </c>
      <c r="Q372" s="2">
        <v>1128319</v>
      </c>
      <c r="R372" s="2">
        <v>214198</v>
      </c>
      <c r="S372" s="7">
        <v>62.74</v>
      </c>
      <c r="AB372" s="7"/>
      <c r="AC372" s="7"/>
      <c r="AD372" s="7"/>
      <c r="AE372" s="7"/>
      <c r="AF372" s="7"/>
      <c r="AG372" s="7"/>
      <c r="AH372" s="7"/>
      <c r="AI372" s="7"/>
    </row>
    <row r="373" spans="1:35" x14ac:dyDescent="0.2">
      <c r="A373" s="5">
        <v>2021</v>
      </c>
      <c r="B373" s="2" t="s">
        <v>750</v>
      </c>
      <c r="C373" s="2" t="s">
        <v>733</v>
      </c>
      <c r="D373" s="2" t="s">
        <v>665</v>
      </c>
      <c r="E373" s="15">
        <v>0</v>
      </c>
      <c r="F373" s="15">
        <v>0</v>
      </c>
      <c r="G373" s="2">
        <v>0</v>
      </c>
      <c r="H373" s="2">
        <v>2349978</v>
      </c>
      <c r="I373" s="2">
        <v>1157869531</v>
      </c>
      <c r="J373" s="2" t="s">
        <v>753</v>
      </c>
      <c r="K373" s="2">
        <v>296800840</v>
      </c>
      <c r="L373" s="2">
        <v>11023294</v>
      </c>
      <c r="M373" s="2">
        <v>27652571</v>
      </c>
      <c r="N373" s="2">
        <v>21369</v>
      </c>
      <c r="O373" s="2">
        <v>2327561</v>
      </c>
      <c r="P373" s="2">
        <v>757580</v>
      </c>
      <c r="Q373" s="2">
        <v>1128319</v>
      </c>
      <c r="R373" s="2">
        <v>214198</v>
      </c>
      <c r="S373" s="7">
        <v>73.400000000000006</v>
      </c>
      <c r="AB373" s="7"/>
      <c r="AC373" s="7"/>
      <c r="AD373" s="7"/>
      <c r="AE373" s="7"/>
      <c r="AF373" s="7"/>
      <c r="AG373" s="7"/>
      <c r="AH373" s="7"/>
      <c r="AI373" s="7"/>
    </row>
    <row r="374" spans="1:35" x14ac:dyDescent="0.2">
      <c r="A374" s="5">
        <v>2021</v>
      </c>
      <c r="B374" s="2" t="s">
        <v>752</v>
      </c>
      <c r="C374" s="2" t="s">
        <v>734</v>
      </c>
      <c r="D374" s="2" t="s">
        <v>665</v>
      </c>
      <c r="E374" s="15">
        <v>0</v>
      </c>
      <c r="F374" s="15">
        <v>0</v>
      </c>
      <c r="G374" s="2">
        <v>0</v>
      </c>
      <c r="H374" s="2">
        <v>1222604</v>
      </c>
      <c r="I374" s="2">
        <v>615254051</v>
      </c>
      <c r="J374" s="2">
        <v>11057750</v>
      </c>
      <c r="K374" s="2">
        <v>169754513</v>
      </c>
      <c r="L374" s="2">
        <v>9846605</v>
      </c>
      <c r="M374" s="2">
        <v>20981922</v>
      </c>
      <c r="N374" s="2">
        <v>21369</v>
      </c>
      <c r="O374" s="2">
        <v>75788303</v>
      </c>
      <c r="P374" s="2">
        <v>327973</v>
      </c>
      <c r="Q374" s="2">
        <v>1128319</v>
      </c>
      <c r="R374" s="2">
        <v>214198</v>
      </c>
      <c r="S374" s="7">
        <v>70.33</v>
      </c>
      <c r="AB374" s="7"/>
      <c r="AC374" s="7"/>
      <c r="AD374" s="7"/>
      <c r="AE374" s="7"/>
      <c r="AF374" s="7"/>
      <c r="AG374" s="7"/>
      <c r="AH374" s="7"/>
      <c r="AI374" s="7"/>
    </row>
    <row r="375" spans="1:35" x14ac:dyDescent="0.2">
      <c r="A375" s="5">
        <v>2021</v>
      </c>
      <c r="B375" s="2" t="s">
        <v>752</v>
      </c>
      <c r="C375" s="2" t="s">
        <v>735</v>
      </c>
      <c r="D375" s="2" t="s">
        <v>665</v>
      </c>
      <c r="E375" s="15">
        <v>0</v>
      </c>
      <c r="F375" s="15">
        <v>0</v>
      </c>
      <c r="G375" s="2">
        <v>0</v>
      </c>
      <c r="H375" s="2">
        <v>1325752</v>
      </c>
      <c r="I375" s="2">
        <v>623187906</v>
      </c>
      <c r="J375" s="2" t="s">
        <v>753</v>
      </c>
      <c r="K375" s="2">
        <v>142631022</v>
      </c>
      <c r="L375" s="2">
        <v>6194495</v>
      </c>
      <c r="M375" s="2">
        <v>6580507</v>
      </c>
      <c r="N375" s="2">
        <v>21369</v>
      </c>
      <c r="O375" s="2">
        <v>3663325</v>
      </c>
      <c r="P375" s="2">
        <v>222320</v>
      </c>
      <c r="Q375" s="2">
        <v>1128319</v>
      </c>
      <c r="R375" s="2">
        <v>214198</v>
      </c>
      <c r="S375" s="7">
        <v>69.61</v>
      </c>
      <c r="AB375" s="7"/>
      <c r="AC375" s="7"/>
      <c r="AD375" s="7"/>
      <c r="AE375" s="7"/>
      <c r="AF375" s="7"/>
      <c r="AG375" s="7"/>
      <c r="AH375" s="7"/>
      <c r="AI375" s="7"/>
    </row>
    <row r="376" spans="1:35" x14ac:dyDescent="0.2">
      <c r="A376" s="5">
        <v>2021</v>
      </c>
      <c r="B376" s="2" t="s">
        <v>752</v>
      </c>
      <c r="C376" s="2" t="s">
        <v>736</v>
      </c>
      <c r="D376" s="2" t="s">
        <v>665</v>
      </c>
      <c r="E376" s="15">
        <v>0</v>
      </c>
      <c r="F376" s="15">
        <v>0</v>
      </c>
      <c r="G376" s="2">
        <v>0</v>
      </c>
      <c r="H376" s="2">
        <v>1233331</v>
      </c>
      <c r="I376" s="2">
        <v>617410172</v>
      </c>
      <c r="J376" s="2">
        <v>29706794</v>
      </c>
      <c r="K376" s="2">
        <v>192016817</v>
      </c>
      <c r="L376" s="2">
        <v>7066711</v>
      </c>
      <c r="M376" s="2">
        <v>22167684</v>
      </c>
      <c r="N376" s="2">
        <v>21369</v>
      </c>
      <c r="O376" s="2">
        <v>2680808</v>
      </c>
      <c r="P376" s="2">
        <v>864668</v>
      </c>
      <c r="Q376" s="2">
        <v>1128319</v>
      </c>
      <c r="R376" s="2">
        <v>214198</v>
      </c>
      <c r="S376" s="7">
        <v>73.760000000000005</v>
      </c>
      <c r="AB376" s="7"/>
      <c r="AC376" s="7"/>
      <c r="AD376" s="7"/>
      <c r="AE376" s="7"/>
      <c r="AF376" s="7"/>
      <c r="AG376" s="7"/>
      <c r="AH376" s="7"/>
      <c r="AI376" s="7"/>
    </row>
    <row r="377" spans="1:35" x14ac:dyDescent="0.2">
      <c r="A377" s="5">
        <v>2021</v>
      </c>
      <c r="B377" s="2" t="s">
        <v>752</v>
      </c>
      <c r="C377" s="2" t="s">
        <v>737</v>
      </c>
      <c r="D377" s="2" t="s">
        <v>665</v>
      </c>
      <c r="E377" s="15">
        <v>0</v>
      </c>
      <c r="F377" s="15">
        <v>0</v>
      </c>
      <c r="G377" s="2">
        <v>0</v>
      </c>
      <c r="H377" s="2">
        <v>982730</v>
      </c>
      <c r="I377" s="2">
        <v>527775092</v>
      </c>
      <c r="J377" s="2">
        <v>43039330</v>
      </c>
      <c r="K377" s="2">
        <v>177074852</v>
      </c>
      <c r="L377" s="2">
        <v>8037409</v>
      </c>
      <c r="M377" s="2">
        <v>4087845</v>
      </c>
      <c r="N377" s="2">
        <v>21369</v>
      </c>
      <c r="O377" s="2">
        <v>2327766</v>
      </c>
      <c r="P377" s="2">
        <v>936059</v>
      </c>
      <c r="Q377" s="2">
        <v>1128319</v>
      </c>
      <c r="R377" s="2">
        <v>214198</v>
      </c>
      <c r="S377" s="7">
        <v>75.39</v>
      </c>
      <c r="AB377" s="7"/>
      <c r="AC377" s="7"/>
      <c r="AD377" s="7"/>
      <c r="AE377" s="7"/>
      <c r="AF377" s="7"/>
      <c r="AG377" s="7"/>
      <c r="AH377" s="7"/>
      <c r="AI377" s="7"/>
    </row>
    <row r="378" spans="1:35" x14ac:dyDescent="0.2">
      <c r="A378" s="5">
        <v>2021</v>
      </c>
      <c r="B378" s="2" t="s">
        <v>750</v>
      </c>
      <c r="C378" s="2" t="s">
        <v>48</v>
      </c>
      <c r="D378" s="2" t="s">
        <v>665</v>
      </c>
      <c r="E378" s="15">
        <v>0</v>
      </c>
      <c r="F378" s="15">
        <v>0</v>
      </c>
      <c r="G378" s="2">
        <v>0</v>
      </c>
      <c r="H378" s="2">
        <v>1128278</v>
      </c>
      <c r="I378" s="2">
        <v>550250084</v>
      </c>
      <c r="J378" s="2" t="s">
        <v>753</v>
      </c>
      <c r="K378" s="2">
        <v>0</v>
      </c>
      <c r="L378" s="2">
        <v>7967917</v>
      </c>
      <c r="M378" s="2">
        <v>6329444</v>
      </c>
      <c r="N378" s="2">
        <v>21369</v>
      </c>
      <c r="O378" s="2">
        <v>2327561</v>
      </c>
      <c r="P378" s="2">
        <v>222141</v>
      </c>
      <c r="Q378" s="2">
        <v>1128319</v>
      </c>
      <c r="R378" s="2">
        <v>214198</v>
      </c>
      <c r="S378" s="7">
        <v>76.010000000000005</v>
      </c>
      <c r="AB378" s="7"/>
      <c r="AC378" s="7"/>
      <c r="AD378" s="7"/>
      <c r="AE378" s="7"/>
      <c r="AF378" s="7"/>
      <c r="AG378" s="7"/>
      <c r="AH378" s="7"/>
      <c r="AI378" s="7"/>
    </row>
    <row r="379" spans="1:35" x14ac:dyDescent="0.2">
      <c r="A379" s="5">
        <v>2021</v>
      </c>
      <c r="B379" s="2" t="s">
        <v>751</v>
      </c>
      <c r="C379" s="2" t="s">
        <v>49</v>
      </c>
      <c r="D379" s="2" t="s">
        <v>665</v>
      </c>
      <c r="E379" s="15">
        <v>0</v>
      </c>
      <c r="F379" s="15">
        <v>0</v>
      </c>
      <c r="G379" s="2">
        <v>0</v>
      </c>
      <c r="H379" s="2">
        <v>4475166</v>
      </c>
      <c r="I379" s="2">
        <v>1576566420</v>
      </c>
      <c r="J379" s="2" t="s">
        <v>753</v>
      </c>
      <c r="K379" s="2">
        <v>0</v>
      </c>
      <c r="L379" s="2">
        <v>173615496</v>
      </c>
      <c r="M379" s="2">
        <v>7487104</v>
      </c>
      <c r="N379" s="2">
        <v>21369</v>
      </c>
      <c r="O379" s="2">
        <v>2327561</v>
      </c>
      <c r="P379" s="2">
        <v>222141</v>
      </c>
      <c r="Q379" s="2">
        <v>1128319</v>
      </c>
      <c r="R379" s="2">
        <v>214198</v>
      </c>
      <c r="S379" s="7">
        <v>81.209999999999994</v>
      </c>
      <c r="AB379" s="7"/>
      <c r="AC379" s="7"/>
      <c r="AD379" s="7"/>
      <c r="AE379" s="7"/>
      <c r="AF379" s="7"/>
      <c r="AG379" s="7"/>
      <c r="AH379" s="7"/>
      <c r="AI379" s="7"/>
    </row>
    <row r="380" spans="1:35" x14ac:dyDescent="0.2">
      <c r="A380" s="5">
        <v>2021</v>
      </c>
      <c r="B380" s="2" t="s">
        <v>750</v>
      </c>
      <c r="C380" s="2" t="s">
        <v>50</v>
      </c>
      <c r="D380" s="2" t="s">
        <v>665</v>
      </c>
      <c r="E380" s="15">
        <v>0</v>
      </c>
      <c r="F380" s="15">
        <v>0</v>
      </c>
      <c r="G380" s="2">
        <v>0</v>
      </c>
      <c r="H380" s="2">
        <v>1122056</v>
      </c>
      <c r="I380" s="2">
        <v>575194109</v>
      </c>
      <c r="J380" s="2" t="s">
        <v>753</v>
      </c>
      <c r="K380" s="2">
        <v>0</v>
      </c>
      <c r="L380" s="2">
        <v>14156837</v>
      </c>
      <c r="M380" s="2">
        <v>3554403</v>
      </c>
      <c r="N380" s="2">
        <v>21369</v>
      </c>
      <c r="O380" s="2">
        <v>2327561</v>
      </c>
      <c r="P380" s="2">
        <v>222141</v>
      </c>
      <c r="Q380" s="2">
        <v>1128319</v>
      </c>
      <c r="R380" s="2">
        <v>214198</v>
      </c>
      <c r="S380" s="7">
        <v>79.17</v>
      </c>
      <c r="AB380" s="7"/>
      <c r="AC380" s="7"/>
      <c r="AD380" s="7"/>
      <c r="AE380" s="7"/>
      <c r="AF380" s="7"/>
      <c r="AG380" s="7"/>
      <c r="AH380" s="7"/>
      <c r="AI380" s="7"/>
    </row>
    <row r="381" spans="1:35" x14ac:dyDescent="0.2">
      <c r="A381" s="5">
        <v>2021</v>
      </c>
      <c r="B381" s="2" t="s">
        <v>752</v>
      </c>
      <c r="C381" s="2" t="s">
        <v>51</v>
      </c>
      <c r="D381" s="2" t="s">
        <v>665</v>
      </c>
      <c r="E381" s="15">
        <v>0</v>
      </c>
      <c r="F381" s="15">
        <v>0</v>
      </c>
      <c r="G381" s="2">
        <v>0</v>
      </c>
      <c r="H381" s="2">
        <v>843140</v>
      </c>
      <c r="I381" s="2">
        <v>397258578</v>
      </c>
      <c r="J381" s="2">
        <v>9173013</v>
      </c>
      <c r="K381" s="2">
        <v>0</v>
      </c>
      <c r="L381" s="2">
        <v>7143841</v>
      </c>
      <c r="M381" s="2">
        <v>3468917</v>
      </c>
      <c r="N381" s="2">
        <v>21369</v>
      </c>
      <c r="O381" s="2">
        <v>2327561</v>
      </c>
      <c r="P381" s="2">
        <v>222141</v>
      </c>
      <c r="Q381" s="2">
        <v>1128319</v>
      </c>
      <c r="R381" s="2">
        <v>214198</v>
      </c>
      <c r="S381" s="7">
        <v>73.94</v>
      </c>
      <c r="AB381" s="7"/>
      <c r="AC381" s="7"/>
      <c r="AD381" s="7"/>
      <c r="AE381" s="7"/>
      <c r="AF381" s="7"/>
      <c r="AG381" s="7"/>
      <c r="AH381" s="7"/>
      <c r="AI381" s="7"/>
    </row>
    <row r="382" spans="1:35" x14ac:dyDescent="0.2">
      <c r="A382" s="5">
        <v>2021</v>
      </c>
      <c r="B382" s="2" t="s">
        <v>750</v>
      </c>
      <c r="C382" s="2" t="s">
        <v>52</v>
      </c>
      <c r="D382" s="2" t="s">
        <v>665</v>
      </c>
      <c r="E382" s="15">
        <v>0</v>
      </c>
      <c r="F382" s="15">
        <v>0</v>
      </c>
      <c r="G382" s="2">
        <v>0</v>
      </c>
      <c r="H382" s="2">
        <v>979449</v>
      </c>
      <c r="I382" s="2">
        <v>416591491</v>
      </c>
      <c r="J382" s="2" t="s">
        <v>753</v>
      </c>
      <c r="K382" s="2">
        <v>0</v>
      </c>
      <c r="L382" s="2">
        <v>5791644</v>
      </c>
      <c r="M382" s="2">
        <v>3531714</v>
      </c>
      <c r="N382" s="2">
        <v>21369</v>
      </c>
      <c r="O382" s="2">
        <v>2327561</v>
      </c>
      <c r="P382" s="2">
        <v>222141</v>
      </c>
      <c r="Q382" s="2">
        <v>1128319</v>
      </c>
      <c r="R382" s="2">
        <v>214198</v>
      </c>
      <c r="S382" s="7">
        <v>68.94</v>
      </c>
      <c r="AB382" s="7"/>
      <c r="AC382" s="7"/>
      <c r="AD382" s="7"/>
      <c r="AE382" s="7"/>
      <c r="AF382" s="7"/>
      <c r="AG382" s="7"/>
      <c r="AH382" s="7"/>
      <c r="AI382" s="7"/>
    </row>
    <row r="383" spans="1:35" x14ac:dyDescent="0.2">
      <c r="A383" s="5">
        <v>2021</v>
      </c>
      <c r="B383" s="2" t="s">
        <v>751</v>
      </c>
      <c r="C383" s="2" t="s">
        <v>53</v>
      </c>
      <c r="D383" s="2" t="s">
        <v>665</v>
      </c>
      <c r="E383" s="15">
        <v>0</v>
      </c>
      <c r="F383" s="15">
        <v>0</v>
      </c>
      <c r="G383" s="2">
        <v>0</v>
      </c>
      <c r="H383" s="2">
        <v>964283</v>
      </c>
      <c r="I383" s="2">
        <v>399645141</v>
      </c>
      <c r="J383" s="2">
        <v>42967913</v>
      </c>
      <c r="K383" s="2">
        <v>0</v>
      </c>
      <c r="L383" s="2">
        <v>6923311</v>
      </c>
      <c r="M383" s="2">
        <v>3478793</v>
      </c>
      <c r="N383" s="2">
        <v>21369</v>
      </c>
      <c r="O383" s="2">
        <v>2327561</v>
      </c>
      <c r="P383" s="2">
        <v>222141</v>
      </c>
      <c r="Q383" s="2">
        <v>1128319</v>
      </c>
      <c r="R383" s="2">
        <v>214198</v>
      </c>
      <c r="S383" s="7">
        <v>75.42</v>
      </c>
      <c r="AB383" s="7"/>
      <c r="AC383" s="7"/>
      <c r="AD383" s="7"/>
      <c r="AE383" s="7"/>
      <c r="AF383" s="7"/>
      <c r="AG383" s="7"/>
      <c r="AH383" s="7"/>
      <c r="AI383" s="7"/>
    </row>
    <row r="384" spans="1:35" x14ac:dyDescent="0.2">
      <c r="A384" s="5">
        <v>2021</v>
      </c>
      <c r="B384" s="2" t="s">
        <v>752</v>
      </c>
      <c r="C384" s="2" t="s">
        <v>54</v>
      </c>
      <c r="D384" s="2" t="s">
        <v>665</v>
      </c>
      <c r="E384" s="15">
        <v>0</v>
      </c>
      <c r="F384" s="15">
        <v>0</v>
      </c>
      <c r="G384" s="2">
        <v>0</v>
      </c>
      <c r="H384" s="2">
        <v>1053445</v>
      </c>
      <c r="I384" s="2">
        <v>483580247</v>
      </c>
      <c r="J384" s="2" t="s">
        <v>753</v>
      </c>
      <c r="K384" s="2">
        <v>41800048</v>
      </c>
      <c r="L384" s="2">
        <v>9228327</v>
      </c>
      <c r="M384" s="2">
        <v>3821645</v>
      </c>
      <c r="N384" s="2">
        <v>21369</v>
      </c>
      <c r="O384" s="2">
        <v>3357209</v>
      </c>
      <c r="P384" s="2">
        <v>222141</v>
      </c>
      <c r="Q384" s="2">
        <v>1128319</v>
      </c>
      <c r="R384" s="2">
        <v>214198</v>
      </c>
      <c r="S384" s="7">
        <v>75.48</v>
      </c>
      <c r="AB384" s="7"/>
      <c r="AC384" s="7"/>
      <c r="AD384" s="7"/>
      <c r="AE384" s="7"/>
      <c r="AF384" s="7"/>
      <c r="AG384" s="7"/>
      <c r="AH384" s="7"/>
      <c r="AI384" s="7"/>
    </row>
    <row r="385" spans="1:35" x14ac:dyDescent="0.2">
      <c r="A385" s="5">
        <v>2021</v>
      </c>
      <c r="B385" s="2" t="s">
        <v>750</v>
      </c>
      <c r="C385" s="2" t="s">
        <v>738</v>
      </c>
      <c r="D385" s="2" t="s">
        <v>665</v>
      </c>
      <c r="E385" s="15">
        <v>0</v>
      </c>
      <c r="F385" s="15">
        <v>0</v>
      </c>
      <c r="G385" s="2">
        <v>0</v>
      </c>
      <c r="H385" s="2">
        <v>936802</v>
      </c>
      <c r="I385" s="2">
        <v>329109170</v>
      </c>
      <c r="J385" s="2" t="s">
        <v>753</v>
      </c>
      <c r="K385" s="2">
        <v>50970983</v>
      </c>
      <c r="L385" s="2">
        <v>4569877</v>
      </c>
      <c r="M385" s="2">
        <v>3906207</v>
      </c>
      <c r="N385" s="2">
        <v>21369</v>
      </c>
      <c r="O385" s="2">
        <v>2335894</v>
      </c>
      <c r="P385" s="2">
        <v>236420</v>
      </c>
      <c r="Q385" s="2">
        <v>1128319</v>
      </c>
      <c r="R385" s="2">
        <v>214198</v>
      </c>
      <c r="S385" s="7">
        <v>67.94</v>
      </c>
      <c r="AB385" s="7"/>
      <c r="AC385" s="7"/>
      <c r="AD385" s="7"/>
      <c r="AE385" s="7"/>
      <c r="AF385" s="7"/>
      <c r="AG385" s="7"/>
      <c r="AH385" s="7"/>
      <c r="AI385" s="7"/>
    </row>
    <row r="386" spans="1:35" x14ac:dyDescent="0.2">
      <c r="A386" s="5">
        <v>2021</v>
      </c>
      <c r="B386" s="2" t="s">
        <v>752</v>
      </c>
      <c r="C386" s="2" t="s">
        <v>739</v>
      </c>
      <c r="D386" s="2" t="s">
        <v>665</v>
      </c>
      <c r="E386" s="15">
        <v>0</v>
      </c>
      <c r="F386" s="15">
        <v>0</v>
      </c>
      <c r="G386" s="2">
        <v>0</v>
      </c>
      <c r="H386" s="2">
        <v>2190907</v>
      </c>
      <c r="I386" s="2">
        <v>637989763</v>
      </c>
      <c r="J386" s="2" t="s">
        <v>753</v>
      </c>
      <c r="K386" s="2">
        <v>351138751</v>
      </c>
      <c r="L386" s="2">
        <v>4836428</v>
      </c>
      <c r="M386" s="2">
        <v>5245179</v>
      </c>
      <c r="N386" s="2">
        <v>21369</v>
      </c>
      <c r="O386" s="2">
        <v>2327561</v>
      </c>
      <c r="P386" s="2">
        <v>316939</v>
      </c>
      <c r="Q386" s="2">
        <v>1128319</v>
      </c>
      <c r="R386" s="2">
        <v>214198</v>
      </c>
      <c r="S386" s="7">
        <v>62.35</v>
      </c>
      <c r="AB386" s="7"/>
      <c r="AC386" s="7"/>
      <c r="AD386" s="7"/>
      <c r="AE386" s="7"/>
      <c r="AF386" s="7"/>
      <c r="AG386" s="7"/>
      <c r="AH386" s="7"/>
      <c r="AI386" s="7"/>
    </row>
    <row r="387" spans="1:35" x14ac:dyDescent="0.2">
      <c r="A387" s="5">
        <v>2021</v>
      </c>
      <c r="B387" s="2" t="s">
        <v>752</v>
      </c>
      <c r="C387" s="2" t="s">
        <v>740</v>
      </c>
      <c r="D387" s="2" t="s">
        <v>665</v>
      </c>
      <c r="E387" s="15">
        <v>0</v>
      </c>
      <c r="F387" s="15">
        <v>0</v>
      </c>
      <c r="G387" s="2">
        <v>0</v>
      </c>
      <c r="H387" s="2">
        <v>1038414</v>
      </c>
      <c r="I387" s="2">
        <v>497770762</v>
      </c>
      <c r="J387" s="2">
        <v>49112901</v>
      </c>
      <c r="K387" s="2">
        <v>124934505</v>
      </c>
      <c r="L387" s="2">
        <v>5121080</v>
      </c>
      <c r="M387" s="2">
        <v>4470838</v>
      </c>
      <c r="N387" s="2">
        <v>21369</v>
      </c>
      <c r="O387" s="2">
        <v>2327561</v>
      </c>
      <c r="P387" s="2">
        <v>614796</v>
      </c>
      <c r="Q387" s="2">
        <v>1128319</v>
      </c>
      <c r="R387" s="2">
        <v>214198</v>
      </c>
      <c r="S387" s="7">
        <v>69.41</v>
      </c>
      <c r="AB387" s="7"/>
      <c r="AC387" s="7"/>
      <c r="AD387" s="7"/>
      <c r="AE387" s="7"/>
      <c r="AF387" s="7"/>
      <c r="AG387" s="7"/>
      <c r="AH387" s="7"/>
      <c r="AI387" s="7"/>
    </row>
    <row r="388" spans="1:35" x14ac:dyDescent="0.2">
      <c r="A388" s="5">
        <v>2021</v>
      </c>
      <c r="B388" s="2" t="s">
        <v>751</v>
      </c>
      <c r="C388" s="2" t="s">
        <v>741</v>
      </c>
      <c r="D388" s="2" t="s">
        <v>665</v>
      </c>
      <c r="E388" s="15">
        <v>0</v>
      </c>
      <c r="F388" s="15">
        <v>0</v>
      </c>
      <c r="G388" s="2">
        <v>0</v>
      </c>
      <c r="H388" s="2">
        <v>2146504</v>
      </c>
      <c r="I388" s="2">
        <v>741896149</v>
      </c>
      <c r="J388" s="2">
        <v>36478058</v>
      </c>
      <c r="K388" s="2">
        <v>185739448</v>
      </c>
      <c r="L388" s="2">
        <v>8640702</v>
      </c>
      <c r="M388" s="2">
        <v>23195184</v>
      </c>
      <c r="N388" s="2">
        <v>21369</v>
      </c>
      <c r="O388" s="2">
        <v>2327561</v>
      </c>
      <c r="P388" s="2">
        <v>222141</v>
      </c>
      <c r="Q388" s="2">
        <v>1128319</v>
      </c>
      <c r="R388" s="2">
        <v>214198</v>
      </c>
      <c r="S388" s="7">
        <v>70.56</v>
      </c>
      <c r="AB388" s="7"/>
      <c r="AC388" s="7"/>
      <c r="AD388" s="7"/>
      <c r="AE388" s="7"/>
      <c r="AF388" s="7"/>
      <c r="AG388" s="7"/>
      <c r="AH388" s="7"/>
      <c r="AI388" s="7"/>
    </row>
    <row r="389" spans="1:35" x14ac:dyDescent="0.2">
      <c r="A389" s="5">
        <v>2021</v>
      </c>
      <c r="B389" s="2" t="s">
        <v>752</v>
      </c>
      <c r="C389" s="2" t="s">
        <v>742</v>
      </c>
      <c r="D389" s="2" t="s">
        <v>665</v>
      </c>
      <c r="E389" s="15">
        <v>0</v>
      </c>
      <c r="F389" s="15">
        <v>0</v>
      </c>
      <c r="G389" s="2">
        <v>0</v>
      </c>
      <c r="H389" s="2">
        <v>934889</v>
      </c>
      <c r="I389" s="2">
        <v>427830255</v>
      </c>
      <c r="J389" s="2">
        <v>55859573</v>
      </c>
      <c r="K389" s="2">
        <v>107929748</v>
      </c>
      <c r="L389" s="2">
        <v>5187475</v>
      </c>
      <c r="M389" s="2">
        <v>4294155</v>
      </c>
      <c r="N389" s="2">
        <v>21369</v>
      </c>
      <c r="O389" s="2">
        <v>2327561</v>
      </c>
      <c r="P389" s="2">
        <v>577316</v>
      </c>
      <c r="Q389" s="2">
        <v>1128319</v>
      </c>
      <c r="R389" s="2">
        <v>214198</v>
      </c>
      <c r="S389" s="7">
        <v>70.83</v>
      </c>
      <c r="AB389" s="7"/>
      <c r="AC389" s="7"/>
      <c r="AD389" s="7"/>
      <c r="AE389" s="7"/>
      <c r="AF389" s="7"/>
      <c r="AG389" s="7"/>
      <c r="AH389" s="7"/>
      <c r="AI389" s="7"/>
    </row>
    <row r="390" spans="1:35" x14ac:dyDescent="0.2">
      <c r="A390" s="5">
        <v>2021</v>
      </c>
      <c r="B390" s="2" t="s">
        <v>750</v>
      </c>
      <c r="C390" s="2" t="s">
        <v>743</v>
      </c>
      <c r="D390" s="2" t="s">
        <v>665</v>
      </c>
      <c r="E390" s="15">
        <v>0</v>
      </c>
      <c r="F390" s="15">
        <v>0</v>
      </c>
      <c r="G390" s="2">
        <v>0</v>
      </c>
      <c r="H390" s="2">
        <v>1242705</v>
      </c>
      <c r="I390" s="2">
        <v>573892742</v>
      </c>
      <c r="J390" s="2">
        <v>10193399</v>
      </c>
      <c r="K390" s="2">
        <v>121071737</v>
      </c>
      <c r="L390" s="2">
        <v>11340273</v>
      </c>
      <c r="M390" s="2">
        <v>9349683</v>
      </c>
      <c r="N390" s="2">
        <v>21369</v>
      </c>
      <c r="O390" s="2">
        <v>2327590</v>
      </c>
      <c r="P390" s="2">
        <v>222141</v>
      </c>
      <c r="Q390" s="2">
        <v>1128319</v>
      </c>
      <c r="R390" s="2">
        <v>214198</v>
      </c>
      <c r="S390" s="7">
        <v>68.58</v>
      </c>
      <c r="AB390" s="7"/>
      <c r="AC390" s="7"/>
      <c r="AD390" s="7"/>
      <c r="AE390" s="7"/>
      <c r="AF390" s="7"/>
      <c r="AG390" s="7"/>
      <c r="AH390" s="7"/>
      <c r="AI390" s="7"/>
    </row>
    <row r="391" spans="1:35" x14ac:dyDescent="0.2">
      <c r="A391" s="5">
        <v>2021</v>
      </c>
      <c r="B391" s="2" t="s">
        <v>752</v>
      </c>
      <c r="C391" s="2" t="s">
        <v>744</v>
      </c>
      <c r="D391" s="2" t="s">
        <v>665</v>
      </c>
      <c r="E391" s="15">
        <v>0</v>
      </c>
      <c r="F391" s="15">
        <v>0</v>
      </c>
      <c r="G391" s="2">
        <v>0</v>
      </c>
      <c r="H391" s="2">
        <v>1134544</v>
      </c>
      <c r="I391" s="2">
        <v>506486046</v>
      </c>
      <c r="J391" s="2">
        <v>24336141</v>
      </c>
      <c r="K391" s="2">
        <v>230275200</v>
      </c>
      <c r="L391" s="2">
        <v>5491337</v>
      </c>
      <c r="M391" s="2">
        <v>11124747</v>
      </c>
      <c r="N391" s="2">
        <v>21369</v>
      </c>
      <c r="O391" s="2">
        <v>2327561</v>
      </c>
      <c r="P391" s="2">
        <v>1471498</v>
      </c>
      <c r="Q391" s="2">
        <v>1128319</v>
      </c>
      <c r="R391" s="2">
        <v>214198</v>
      </c>
      <c r="S391" s="7">
        <v>68.64</v>
      </c>
      <c r="AB391" s="7"/>
      <c r="AC391" s="7"/>
      <c r="AD391" s="7"/>
      <c r="AE391" s="7"/>
      <c r="AF391" s="7"/>
      <c r="AG391" s="7"/>
      <c r="AH391" s="7"/>
      <c r="AI391" s="7"/>
    </row>
    <row r="392" spans="1:35" x14ac:dyDescent="0.2">
      <c r="A392" s="5">
        <v>2021</v>
      </c>
      <c r="B392" s="2" t="s">
        <v>752</v>
      </c>
      <c r="C392" s="2" t="s">
        <v>745</v>
      </c>
      <c r="D392" s="2" t="s">
        <v>665</v>
      </c>
      <c r="E392" s="15">
        <v>0</v>
      </c>
      <c r="F392" s="15">
        <v>0</v>
      </c>
      <c r="G392" s="2">
        <v>0</v>
      </c>
      <c r="H392" s="2">
        <v>1147024</v>
      </c>
      <c r="I392" s="2">
        <v>530916406</v>
      </c>
      <c r="J392" s="2" t="s">
        <v>753</v>
      </c>
      <c r="K392" s="2">
        <v>289345427</v>
      </c>
      <c r="L392" s="2">
        <v>4929865</v>
      </c>
      <c r="M392" s="2">
        <v>10362917</v>
      </c>
      <c r="N392" s="2">
        <v>21369</v>
      </c>
      <c r="O392" s="2">
        <v>2331072</v>
      </c>
      <c r="P392" s="2">
        <v>757580</v>
      </c>
      <c r="Q392" s="2">
        <v>1128319</v>
      </c>
      <c r="R392" s="2">
        <v>214198</v>
      </c>
      <c r="S392" s="7">
        <v>70.11</v>
      </c>
      <c r="AB392" s="7"/>
      <c r="AC392" s="7"/>
      <c r="AD392" s="7"/>
      <c r="AE392" s="7"/>
      <c r="AF392" s="7"/>
      <c r="AG392" s="7"/>
      <c r="AH392" s="7"/>
      <c r="AI392" s="7"/>
    </row>
    <row r="393" spans="1:35" x14ac:dyDescent="0.2">
      <c r="A393" s="5">
        <v>2021</v>
      </c>
      <c r="B393" s="2" t="s">
        <v>752</v>
      </c>
      <c r="C393" s="2" t="s">
        <v>746</v>
      </c>
      <c r="D393" s="2" t="s">
        <v>665</v>
      </c>
      <c r="E393" s="15">
        <v>0</v>
      </c>
      <c r="F393" s="15">
        <v>0</v>
      </c>
      <c r="G393" s="2">
        <v>0</v>
      </c>
      <c r="H393" s="2">
        <v>1203856</v>
      </c>
      <c r="I393" s="2">
        <v>488398593</v>
      </c>
      <c r="J393" s="2" t="s">
        <v>753</v>
      </c>
      <c r="K393" s="2">
        <v>67788110</v>
      </c>
      <c r="L393" s="2">
        <v>6789087</v>
      </c>
      <c r="M393" s="2">
        <v>36770958</v>
      </c>
      <c r="N393" s="2">
        <v>21369</v>
      </c>
      <c r="O393" s="2">
        <v>2327593</v>
      </c>
      <c r="P393" s="2">
        <v>1828457</v>
      </c>
      <c r="Q393" s="2">
        <v>1128319</v>
      </c>
      <c r="R393" s="2">
        <v>214198</v>
      </c>
      <c r="S393" s="7">
        <v>71.69</v>
      </c>
      <c r="AB393" s="7"/>
      <c r="AC393" s="7"/>
      <c r="AD393" s="7"/>
      <c r="AE393" s="7"/>
      <c r="AF393" s="7"/>
      <c r="AG393" s="7"/>
      <c r="AH393" s="7"/>
      <c r="AI393" s="7"/>
    </row>
    <row r="394" spans="1:35" x14ac:dyDescent="0.2">
      <c r="A394" s="5">
        <v>2021</v>
      </c>
      <c r="B394" s="2" t="s">
        <v>752</v>
      </c>
      <c r="C394" s="2" t="s">
        <v>747</v>
      </c>
      <c r="D394" s="2" t="s">
        <v>665</v>
      </c>
      <c r="E394" s="15">
        <v>0</v>
      </c>
      <c r="F394" s="15">
        <v>0</v>
      </c>
      <c r="G394" s="2">
        <v>0</v>
      </c>
      <c r="H394" s="2">
        <v>1319870</v>
      </c>
      <c r="I394" s="2">
        <v>570739426</v>
      </c>
      <c r="J394" s="2">
        <v>7369788</v>
      </c>
      <c r="K394" s="2">
        <v>86022841</v>
      </c>
      <c r="L394" s="2">
        <v>5930235</v>
      </c>
      <c r="M394" s="2">
        <v>18813022</v>
      </c>
      <c r="N394" s="2">
        <v>21369</v>
      </c>
      <c r="O394" s="2">
        <v>2335689</v>
      </c>
      <c r="P394" s="2">
        <v>351311</v>
      </c>
      <c r="Q394" s="2">
        <v>1128319</v>
      </c>
      <c r="R394" s="2">
        <v>214198</v>
      </c>
      <c r="S394" s="7">
        <v>71.87</v>
      </c>
      <c r="AB394" s="7"/>
      <c r="AC394" s="7"/>
      <c r="AD394" s="7"/>
      <c r="AE394" s="7"/>
      <c r="AF394" s="7"/>
      <c r="AG394" s="7"/>
      <c r="AH394" s="7"/>
      <c r="AI394" s="7"/>
    </row>
    <row r="395" spans="1:35" x14ac:dyDescent="0.2">
      <c r="A395" s="5">
        <v>2021</v>
      </c>
      <c r="B395" s="2" t="s">
        <v>752</v>
      </c>
      <c r="C395" s="2" t="s">
        <v>748</v>
      </c>
      <c r="D395" s="2" t="s">
        <v>665</v>
      </c>
      <c r="E395" s="15">
        <v>0</v>
      </c>
      <c r="F395" s="15">
        <v>0</v>
      </c>
      <c r="G395" s="2">
        <v>0</v>
      </c>
      <c r="H395" s="2">
        <v>1765776</v>
      </c>
      <c r="I395" s="2">
        <v>401228290</v>
      </c>
      <c r="J395" s="2" t="s">
        <v>753</v>
      </c>
      <c r="K395" s="2">
        <v>136386189</v>
      </c>
      <c r="L395" s="2">
        <v>4704014</v>
      </c>
      <c r="M395" s="2">
        <v>3694815</v>
      </c>
      <c r="N395" s="2">
        <v>21369</v>
      </c>
      <c r="O395" s="2">
        <v>2327561</v>
      </c>
      <c r="P395" s="2">
        <v>222141</v>
      </c>
      <c r="Q395" s="2">
        <v>1128319</v>
      </c>
      <c r="R395" s="2">
        <v>214198</v>
      </c>
      <c r="S395" s="7">
        <v>62.82</v>
      </c>
      <c r="AB395" s="7"/>
      <c r="AC395" s="7"/>
      <c r="AD395" s="7"/>
      <c r="AE395" s="7"/>
      <c r="AF395" s="7"/>
      <c r="AG395" s="7"/>
      <c r="AH395" s="7"/>
      <c r="AI395" s="7"/>
    </row>
    <row r="396" spans="1:35" x14ac:dyDescent="0.2">
      <c r="A396" s="5">
        <v>2021</v>
      </c>
      <c r="B396" s="2" t="s">
        <v>752</v>
      </c>
      <c r="C396" s="2" t="s">
        <v>749</v>
      </c>
      <c r="D396" s="2" t="s">
        <v>665</v>
      </c>
      <c r="E396" s="15">
        <v>0</v>
      </c>
      <c r="F396" s="15">
        <v>0</v>
      </c>
      <c r="G396" s="2">
        <v>0</v>
      </c>
      <c r="H396" s="2">
        <v>1666110</v>
      </c>
      <c r="I396" s="2">
        <v>340435104</v>
      </c>
      <c r="J396" s="2" t="s">
        <v>753</v>
      </c>
      <c r="K396" s="2">
        <v>117397253</v>
      </c>
      <c r="L396" s="2">
        <v>4479024</v>
      </c>
      <c r="M396" s="2">
        <v>3599096</v>
      </c>
      <c r="N396" s="2">
        <v>21369</v>
      </c>
      <c r="O396" s="2">
        <v>2327561</v>
      </c>
      <c r="P396" s="2">
        <v>222141</v>
      </c>
      <c r="Q396" s="2">
        <v>1128319</v>
      </c>
      <c r="R396" s="2">
        <v>214198</v>
      </c>
      <c r="S396" s="7">
        <v>61.99</v>
      </c>
      <c r="AB396" s="7"/>
      <c r="AC396" s="7"/>
      <c r="AD396" s="7"/>
      <c r="AE396" s="7"/>
      <c r="AF396" s="7"/>
      <c r="AG396" s="7"/>
      <c r="AH396" s="7"/>
      <c r="AI396" s="7"/>
    </row>
    <row r="397" spans="1:35" x14ac:dyDescent="0.2">
      <c r="A397" s="5">
        <v>2021</v>
      </c>
      <c r="B397" s="2" t="s">
        <v>752</v>
      </c>
      <c r="C397" s="2" t="s">
        <v>67</v>
      </c>
      <c r="D397" s="2" t="s">
        <v>665</v>
      </c>
      <c r="E397" s="15">
        <v>0</v>
      </c>
      <c r="F397" s="15">
        <v>0</v>
      </c>
      <c r="G397" s="2">
        <v>0</v>
      </c>
      <c r="H397" s="2">
        <v>647251</v>
      </c>
      <c r="I397" s="2">
        <v>412635036</v>
      </c>
      <c r="J397" s="2">
        <v>8511835</v>
      </c>
      <c r="K397" s="2">
        <v>89308308</v>
      </c>
      <c r="L397" s="2">
        <v>6522441</v>
      </c>
      <c r="M397" s="2">
        <v>3533598</v>
      </c>
      <c r="N397" s="2">
        <v>21369</v>
      </c>
      <c r="O397" s="2">
        <v>2327561</v>
      </c>
      <c r="P397" s="2">
        <v>222141</v>
      </c>
      <c r="Q397" s="2">
        <v>1128319</v>
      </c>
      <c r="R397" s="2">
        <v>214198</v>
      </c>
      <c r="S397" s="7">
        <v>69.61</v>
      </c>
      <c r="AB397" s="7"/>
      <c r="AC397" s="7"/>
      <c r="AD397" s="7"/>
      <c r="AE397" s="7"/>
      <c r="AF397" s="7"/>
      <c r="AG397" s="7"/>
      <c r="AH397" s="7"/>
      <c r="AI397" s="7"/>
    </row>
    <row r="398" spans="1:35" x14ac:dyDescent="0.2">
      <c r="A398" s="5">
        <v>2021</v>
      </c>
      <c r="B398" s="2" t="s">
        <v>750</v>
      </c>
      <c r="C398" s="2" t="s">
        <v>725</v>
      </c>
      <c r="D398" s="2" t="s">
        <v>673</v>
      </c>
      <c r="E398" s="15">
        <v>29449543</v>
      </c>
      <c r="F398" s="15">
        <v>0</v>
      </c>
      <c r="G398" s="2">
        <v>0</v>
      </c>
      <c r="H398" s="2">
        <v>127413022</v>
      </c>
      <c r="I398" s="2">
        <v>0</v>
      </c>
      <c r="J398" s="2">
        <v>0</v>
      </c>
      <c r="K398" s="2">
        <v>0</v>
      </c>
      <c r="L398" s="2">
        <v>0</v>
      </c>
      <c r="M398" s="2">
        <v>0</v>
      </c>
      <c r="N398" s="2">
        <v>0</v>
      </c>
      <c r="O398" s="2">
        <v>0</v>
      </c>
      <c r="P398" s="2">
        <v>0</v>
      </c>
      <c r="Q398" s="2">
        <v>0</v>
      </c>
      <c r="R398" s="2">
        <v>0</v>
      </c>
      <c r="S398" s="2"/>
      <c r="T398" s="2">
        <v>0</v>
      </c>
      <c r="U398" s="17">
        <v>12.61</v>
      </c>
      <c r="V398" s="17">
        <v>8.8000000000000007</v>
      </c>
      <c r="W398" s="7">
        <v>0</v>
      </c>
      <c r="X398" s="7">
        <v>0</v>
      </c>
      <c r="AB398" s="17">
        <v>25.65</v>
      </c>
      <c r="AC398" s="17">
        <v>104.7</v>
      </c>
      <c r="AD398" s="17">
        <v>106.99</v>
      </c>
      <c r="AE398" s="17">
        <v>88.76</v>
      </c>
      <c r="AF398" s="7"/>
      <c r="AG398" s="7">
        <v>93.83</v>
      </c>
      <c r="AH398" s="7">
        <v>75.31</v>
      </c>
      <c r="AI398" s="7">
        <v>61.39</v>
      </c>
    </row>
    <row r="399" spans="1:35" x14ac:dyDescent="0.2">
      <c r="A399" s="5">
        <v>2021</v>
      </c>
      <c r="B399" s="2" t="s">
        <v>750</v>
      </c>
      <c r="C399" s="2" t="s">
        <v>726</v>
      </c>
      <c r="D399" s="2" t="s">
        <v>673</v>
      </c>
      <c r="E399" s="15">
        <v>31132420</v>
      </c>
      <c r="F399" s="15">
        <v>0</v>
      </c>
      <c r="G399" s="2">
        <v>0</v>
      </c>
      <c r="H399" s="2">
        <v>75597802</v>
      </c>
      <c r="I399" s="2">
        <v>0</v>
      </c>
      <c r="J399" s="2">
        <v>0</v>
      </c>
      <c r="K399" s="2">
        <v>0</v>
      </c>
      <c r="L399" s="2">
        <v>0</v>
      </c>
      <c r="M399" s="2">
        <v>0</v>
      </c>
      <c r="N399" s="2">
        <v>0</v>
      </c>
      <c r="O399" s="2">
        <v>0</v>
      </c>
      <c r="P399" s="2">
        <v>0</v>
      </c>
      <c r="Q399" s="2">
        <v>0</v>
      </c>
      <c r="R399" s="2">
        <v>0</v>
      </c>
      <c r="S399" s="2"/>
      <c r="T399" s="2">
        <v>0</v>
      </c>
      <c r="U399" s="17">
        <v>13.11</v>
      </c>
      <c r="V399" s="17">
        <v>9.59</v>
      </c>
      <c r="W399" s="7">
        <v>0</v>
      </c>
      <c r="X399" s="7">
        <v>0</v>
      </c>
      <c r="AB399" s="17">
        <v>15.24</v>
      </c>
      <c r="AC399" s="17">
        <v>102</v>
      </c>
      <c r="AD399" s="17">
        <v>102.54</v>
      </c>
      <c r="AE399" s="17">
        <v>122.71</v>
      </c>
      <c r="AF399" s="7"/>
      <c r="AG399" s="7">
        <v>90.54</v>
      </c>
      <c r="AH399" s="7">
        <v>74.67</v>
      </c>
      <c r="AI399" s="7">
        <v>88.48</v>
      </c>
    </row>
    <row r="400" spans="1:35" x14ac:dyDescent="0.2">
      <c r="A400" s="5">
        <v>2021</v>
      </c>
      <c r="B400" s="2" t="s">
        <v>751</v>
      </c>
      <c r="C400" s="2" t="s">
        <v>727</v>
      </c>
      <c r="D400" s="2" t="s">
        <v>673</v>
      </c>
      <c r="E400" s="15">
        <v>31592035</v>
      </c>
      <c r="F400" s="15">
        <v>0</v>
      </c>
      <c r="G400" s="2">
        <v>0</v>
      </c>
      <c r="H400" s="2">
        <v>292512051</v>
      </c>
      <c r="I400" s="2">
        <v>0</v>
      </c>
      <c r="J400" s="2">
        <v>0</v>
      </c>
      <c r="K400" s="2">
        <v>0</v>
      </c>
      <c r="L400" s="2">
        <v>0</v>
      </c>
      <c r="M400" s="2">
        <v>0</v>
      </c>
      <c r="N400" s="2">
        <v>0</v>
      </c>
      <c r="O400" s="2">
        <v>0</v>
      </c>
      <c r="P400" s="2">
        <v>0</v>
      </c>
      <c r="Q400" s="2">
        <v>0</v>
      </c>
      <c r="R400" s="2">
        <v>0</v>
      </c>
      <c r="S400" s="2"/>
      <c r="T400" s="2">
        <v>0</v>
      </c>
      <c r="U400" s="17">
        <v>13.36</v>
      </c>
      <c r="V400" s="17">
        <v>10.1</v>
      </c>
      <c r="W400" s="7">
        <v>0</v>
      </c>
      <c r="X400" s="7">
        <v>0</v>
      </c>
      <c r="AB400" s="17">
        <v>33.94</v>
      </c>
      <c r="AC400" s="17">
        <v>108.47</v>
      </c>
      <c r="AD400" s="17">
        <v>112.05</v>
      </c>
      <c r="AE400" s="17">
        <v>109.4</v>
      </c>
      <c r="AF400" s="7"/>
      <c r="AG400" s="7">
        <v>96.93</v>
      </c>
      <c r="AH400" s="7">
        <v>77.459999999999994</v>
      </c>
      <c r="AI400" s="7">
        <v>72.040000000000006</v>
      </c>
    </row>
    <row r="401" spans="1:35" x14ac:dyDescent="0.2">
      <c r="A401" s="5">
        <v>2021</v>
      </c>
      <c r="B401" s="2" t="s">
        <v>750</v>
      </c>
      <c r="C401" s="2" t="s">
        <v>728</v>
      </c>
      <c r="D401" s="2" t="s">
        <v>673</v>
      </c>
      <c r="E401" s="15">
        <v>45943033</v>
      </c>
      <c r="F401" s="15">
        <v>0</v>
      </c>
      <c r="G401" s="2">
        <v>0</v>
      </c>
      <c r="H401" s="2">
        <v>90680043</v>
      </c>
      <c r="I401" s="2">
        <v>0</v>
      </c>
      <c r="J401" s="2">
        <v>0</v>
      </c>
      <c r="K401" s="2">
        <v>0</v>
      </c>
      <c r="L401" s="2">
        <v>0</v>
      </c>
      <c r="M401" s="2">
        <v>0</v>
      </c>
      <c r="N401" s="2">
        <v>0</v>
      </c>
      <c r="O401" s="2">
        <v>0</v>
      </c>
      <c r="P401" s="2">
        <v>0</v>
      </c>
      <c r="Q401" s="2">
        <v>0</v>
      </c>
      <c r="R401" s="2">
        <v>0</v>
      </c>
      <c r="S401" s="2"/>
      <c r="T401" s="2">
        <v>0</v>
      </c>
      <c r="U401" s="17">
        <v>12.77</v>
      </c>
      <c r="V401" s="17">
        <v>10</v>
      </c>
      <c r="W401" s="7">
        <v>0</v>
      </c>
      <c r="X401" s="7">
        <v>0</v>
      </c>
      <c r="AB401" s="17">
        <v>18.32</v>
      </c>
      <c r="AC401" s="17">
        <v>100.96</v>
      </c>
      <c r="AD401" s="17">
        <v>104.58</v>
      </c>
      <c r="AE401" s="17">
        <v>115.87</v>
      </c>
      <c r="AF401" s="7"/>
      <c r="AG401" s="7">
        <v>93.9</v>
      </c>
      <c r="AH401" s="7">
        <v>80.58</v>
      </c>
      <c r="AI401" s="7">
        <v>88.05</v>
      </c>
    </row>
    <row r="402" spans="1:35" x14ac:dyDescent="0.2">
      <c r="A402" s="5">
        <v>2021</v>
      </c>
      <c r="B402" s="2" t="s">
        <v>752</v>
      </c>
      <c r="C402" s="2" t="s">
        <v>729</v>
      </c>
      <c r="D402" s="2" t="s">
        <v>673</v>
      </c>
      <c r="E402" s="15">
        <v>19719525</v>
      </c>
      <c r="F402" s="15">
        <v>0</v>
      </c>
      <c r="G402" s="2">
        <v>0</v>
      </c>
      <c r="H402" s="2">
        <v>88851621</v>
      </c>
      <c r="I402" s="2">
        <v>0</v>
      </c>
      <c r="J402" s="2">
        <v>0</v>
      </c>
      <c r="K402" s="2">
        <v>0</v>
      </c>
      <c r="L402" s="2">
        <v>0</v>
      </c>
      <c r="M402" s="2">
        <v>0</v>
      </c>
      <c r="N402" s="2">
        <v>0</v>
      </c>
      <c r="O402" s="2">
        <v>0</v>
      </c>
      <c r="P402" s="2">
        <v>0</v>
      </c>
      <c r="Q402" s="2">
        <v>0</v>
      </c>
      <c r="R402" s="2">
        <v>0</v>
      </c>
      <c r="S402" s="2"/>
      <c r="T402" s="2">
        <v>0</v>
      </c>
      <c r="U402" s="17">
        <v>12.74</v>
      </c>
      <c r="V402" s="17">
        <v>9.25</v>
      </c>
      <c r="W402" s="7">
        <v>0</v>
      </c>
      <c r="X402" s="7">
        <v>0</v>
      </c>
      <c r="AB402" s="17">
        <v>34.25</v>
      </c>
      <c r="AC402" s="17">
        <v>100.29</v>
      </c>
      <c r="AD402" s="17">
        <v>105.47</v>
      </c>
      <c r="AE402" s="17">
        <v>116.35</v>
      </c>
      <c r="AF402" s="7"/>
      <c r="AG402" s="7">
        <v>91.14</v>
      </c>
      <c r="AH402" s="7">
        <v>81.36</v>
      </c>
      <c r="AI402" s="7">
        <v>87.65</v>
      </c>
    </row>
    <row r="403" spans="1:35" x14ac:dyDescent="0.2">
      <c r="A403" s="5">
        <v>2021</v>
      </c>
      <c r="B403" s="2" t="s">
        <v>750</v>
      </c>
      <c r="C403" s="2" t="s">
        <v>730</v>
      </c>
      <c r="D403" s="2" t="s">
        <v>673</v>
      </c>
      <c r="E403" s="15">
        <v>37514054</v>
      </c>
      <c r="F403" s="15">
        <v>0</v>
      </c>
      <c r="G403" s="2">
        <v>0</v>
      </c>
      <c r="H403" s="2">
        <v>237330410</v>
      </c>
      <c r="I403" s="2">
        <v>0</v>
      </c>
      <c r="J403" s="2">
        <v>0</v>
      </c>
      <c r="K403" s="2">
        <v>0</v>
      </c>
      <c r="L403" s="2">
        <v>0</v>
      </c>
      <c r="M403" s="2">
        <v>0</v>
      </c>
      <c r="N403" s="2">
        <v>0</v>
      </c>
      <c r="O403" s="2">
        <v>0</v>
      </c>
      <c r="P403" s="2">
        <v>0</v>
      </c>
      <c r="Q403" s="2">
        <v>0</v>
      </c>
      <c r="R403" s="2">
        <v>0</v>
      </c>
      <c r="S403" s="2"/>
      <c r="T403" s="2">
        <v>0</v>
      </c>
      <c r="U403" s="17">
        <v>13.24</v>
      </c>
      <c r="V403" s="17">
        <v>8.66</v>
      </c>
      <c r="W403" s="7">
        <v>0</v>
      </c>
      <c r="X403" s="7">
        <v>0</v>
      </c>
      <c r="AB403" s="17">
        <v>36.79</v>
      </c>
      <c r="AC403" s="17">
        <v>102.09</v>
      </c>
      <c r="AD403" s="17">
        <v>109.89</v>
      </c>
      <c r="AE403" s="17">
        <v>106.74</v>
      </c>
      <c r="AF403" s="7"/>
      <c r="AG403" s="7">
        <v>88.67</v>
      </c>
      <c r="AH403" s="7">
        <v>74.319999999999993</v>
      </c>
      <c r="AI403" s="7">
        <v>68.36</v>
      </c>
    </row>
    <row r="404" spans="1:35" x14ac:dyDescent="0.2">
      <c r="A404" s="5">
        <v>2021</v>
      </c>
      <c r="B404" s="2" t="s">
        <v>752</v>
      </c>
      <c r="C404" s="2" t="s">
        <v>731</v>
      </c>
      <c r="D404" s="2" t="s">
        <v>673</v>
      </c>
      <c r="E404" s="15">
        <v>16139420</v>
      </c>
      <c r="F404" s="15">
        <v>0</v>
      </c>
      <c r="G404" s="2">
        <v>0</v>
      </c>
      <c r="H404" s="2">
        <v>156475926</v>
      </c>
      <c r="I404" s="2">
        <v>0</v>
      </c>
      <c r="J404" s="2">
        <v>0</v>
      </c>
      <c r="K404" s="2">
        <v>0</v>
      </c>
      <c r="L404" s="2">
        <v>0</v>
      </c>
      <c r="M404" s="2">
        <v>0</v>
      </c>
      <c r="N404" s="2">
        <v>0</v>
      </c>
      <c r="O404" s="2">
        <v>0</v>
      </c>
      <c r="P404" s="2">
        <v>0</v>
      </c>
      <c r="Q404" s="2">
        <v>0</v>
      </c>
      <c r="R404" s="2">
        <v>0</v>
      </c>
      <c r="S404" s="2"/>
      <c r="T404" s="2">
        <v>0</v>
      </c>
      <c r="U404" s="17">
        <v>13.61</v>
      </c>
      <c r="V404" s="17">
        <v>8.6300000000000008</v>
      </c>
      <c r="W404" s="7">
        <v>0</v>
      </c>
      <c r="X404" s="7">
        <v>0</v>
      </c>
      <c r="AB404" s="17">
        <v>28.66</v>
      </c>
      <c r="AC404" s="17">
        <v>108.44</v>
      </c>
      <c r="AD404" s="17">
        <v>117.99</v>
      </c>
      <c r="AE404" s="17">
        <v>108.14</v>
      </c>
      <c r="AF404" s="7"/>
      <c r="AG404" s="7">
        <v>97.47</v>
      </c>
      <c r="AH404" s="7">
        <v>80.930000000000007</v>
      </c>
      <c r="AI404" s="7">
        <v>74.62</v>
      </c>
    </row>
    <row r="405" spans="1:35" x14ac:dyDescent="0.2">
      <c r="A405" s="5">
        <v>2021</v>
      </c>
      <c r="B405" s="2" t="s">
        <v>752</v>
      </c>
      <c r="C405" s="2" t="s">
        <v>732</v>
      </c>
      <c r="D405" s="2" t="s">
        <v>673</v>
      </c>
      <c r="E405" s="15">
        <v>7647364</v>
      </c>
      <c r="F405" s="15">
        <v>0</v>
      </c>
      <c r="G405" s="2">
        <v>0</v>
      </c>
      <c r="H405" s="2">
        <v>43348321</v>
      </c>
      <c r="I405" s="2">
        <v>0</v>
      </c>
      <c r="J405" s="2">
        <v>0</v>
      </c>
      <c r="K405" s="2">
        <v>0</v>
      </c>
      <c r="L405" s="2">
        <v>0</v>
      </c>
      <c r="M405" s="2">
        <v>0</v>
      </c>
      <c r="N405" s="2">
        <v>0</v>
      </c>
      <c r="O405" s="2">
        <v>0</v>
      </c>
      <c r="P405" s="2">
        <v>0</v>
      </c>
      <c r="Q405" s="2">
        <v>0</v>
      </c>
      <c r="R405" s="2">
        <v>0</v>
      </c>
      <c r="S405" s="2"/>
      <c r="T405" s="2">
        <v>0</v>
      </c>
      <c r="U405" s="17">
        <v>12.84</v>
      </c>
      <c r="V405" s="17">
        <v>5.64</v>
      </c>
      <c r="W405" s="7">
        <v>0</v>
      </c>
      <c r="X405" s="7">
        <v>0</v>
      </c>
      <c r="AB405" s="17">
        <v>18.739999999999998</v>
      </c>
      <c r="AC405" s="17">
        <v>100.18</v>
      </c>
      <c r="AD405" s="17">
        <v>105.76</v>
      </c>
      <c r="AE405" s="17">
        <v>107.74</v>
      </c>
      <c r="AF405" s="7"/>
      <c r="AG405" s="7">
        <v>84.47</v>
      </c>
      <c r="AH405" s="7">
        <v>74.290000000000006</v>
      </c>
      <c r="AI405" s="7">
        <v>72.900000000000006</v>
      </c>
    </row>
    <row r="406" spans="1:35" x14ac:dyDescent="0.2">
      <c r="A406" s="5">
        <v>2021</v>
      </c>
      <c r="B406" s="2" t="s">
        <v>750</v>
      </c>
      <c r="C406" s="2" t="s">
        <v>733</v>
      </c>
      <c r="D406" s="2" t="s">
        <v>673</v>
      </c>
      <c r="E406" s="15">
        <v>22098076</v>
      </c>
      <c r="F406" s="15">
        <v>0</v>
      </c>
      <c r="G406" s="2">
        <v>0</v>
      </c>
      <c r="H406" s="2">
        <v>211590230</v>
      </c>
      <c r="I406" s="2">
        <v>0</v>
      </c>
      <c r="J406" s="2">
        <v>0</v>
      </c>
      <c r="K406" s="2">
        <v>0</v>
      </c>
      <c r="L406" s="2">
        <v>0</v>
      </c>
      <c r="M406" s="2">
        <v>0</v>
      </c>
      <c r="N406" s="2">
        <v>0</v>
      </c>
      <c r="O406" s="2">
        <v>0</v>
      </c>
      <c r="P406" s="2">
        <v>0</v>
      </c>
      <c r="Q406" s="2">
        <v>0</v>
      </c>
      <c r="R406" s="2">
        <v>0</v>
      </c>
      <c r="S406" s="2"/>
      <c r="T406" s="2">
        <v>0</v>
      </c>
      <c r="U406" s="17">
        <v>12.79</v>
      </c>
      <c r="V406" s="17">
        <v>9.61</v>
      </c>
      <c r="W406" s="7">
        <v>0</v>
      </c>
      <c r="X406" s="7">
        <v>0</v>
      </c>
      <c r="AB406" s="17">
        <v>26.34</v>
      </c>
      <c r="AC406" s="17">
        <v>101.26</v>
      </c>
      <c r="AD406" s="17">
        <v>102.45</v>
      </c>
      <c r="AE406" s="17">
        <v>87.36</v>
      </c>
      <c r="AF406" s="7"/>
      <c r="AG406" s="7">
        <v>89.83</v>
      </c>
      <c r="AH406" s="7">
        <v>71.62</v>
      </c>
      <c r="AI406" s="7">
        <v>58.61</v>
      </c>
    </row>
    <row r="407" spans="1:35" x14ac:dyDescent="0.2">
      <c r="A407" s="5">
        <v>2021</v>
      </c>
      <c r="B407" s="2" t="s">
        <v>752</v>
      </c>
      <c r="C407" s="2" t="s">
        <v>734</v>
      </c>
      <c r="D407" s="2" t="s">
        <v>673</v>
      </c>
      <c r="E407" s="15">
        <v>23129079</v>
      </c>
      <c r="F407" s="15">
        <v>0</v>
      </c>
      <c r="G407" s="2">
        <v>0</v>
      </c>
      <c r="H407" s="2">
        <v>88248087</v>
      </c>
      <c r="I407" s="2">
        <v>0</v>
      </c>
      <c r="J407" s="2">
        <v>0</v>
      </c>
      <c r="K407" s="2">
        <v>0</v>
      </c>
      <c r="L407" s="2">
        <v>0</v>
      </c>
      <c r="M407" s="2">
        <v>0</v>
      </c>
      <c r="N407" s="2">
        <v>0</v>
      </c>
      <c r="O407" s="2">
        <v>0</v>
      </c>
      <c r="P407" s="2">
        <v>0</v>
      </c>
      <c r="Q407" s="2">
        <v>0</v>
      </c>
      <c r="R407" s="2">
        <v>0</v>
      </c>
      <c r="S407" s="2"/>
      <c r="T407" s="2">
        <v>0</v>
      </c>
      <c r="U407" s="17">
        <v>13.35</v>
      </c>
      <c r="V407" s="17">
        <v>9.2899999999999991</v>
      </c>
      <c r="W407" s="7">
        <v>0</v>
      </c>
      <c r="X407" s="7">
        <v>0</v>
      </c>
      <c r="AB407" s="17">
        <v>28.56</v>
      </c>
      <c r="AC407" s="17">
        <v>100.86</v>
      </c>
      <c r="AD407" s="17">
        <v>107.41</v>
      </c>
      <c r="AE407" s="17">
        <v>86.45</v>
      </c>
      <c r="AF407" s="7"/>
      <c r="AG407" s="7">
        <v>89.72</v>
      </c>
      <c r="AH407" s="7">
        <v>76.59</v>
      </c>
      <c r="AI407" s="7">
        <v>62.17</v>
      </c>
    </row>
    <row r="408" spans="1:35" x14ac:dyDescent="0.2">
      <c r="A408" s="5">
        <v>2021</v>
      </c>
      <c r="B408" s="2" t="s">
        <v>752</v>
      </c>
      <c r="C408" s="2" t="s">
        <v>735</v>
      </c>
      <c r="D408" s="2" t="s">
        <v>673</v>
      </c>
      <c r="E408" s="15">
        <v>40525595</v>
      </c>
      <c r="F408" s="15">
        <v>0</v>
      </c>
      <c r="G408" s="2">
        <v>0</v>
      </c>
      <c r="H408" s="2">
        <v>85448864</v>
      </c>
      <c r="I408" s="2">
        <v>0</v>
      </c>
      <c r="J408" s="2">
        <v>0</v>
      </c>
      <c r="K408" s="2">
        <v>0</v>
      </c>
      <c r="L408" s="2">
        <v>0</v>
      </c>
      <c r="M408" s="2">
        <v>0</v>
      </c>
      <c r="N408" s="2">
        <v>0</v>
      </c>
      <c r="O408" s="2">
        <v>0</v>
      </c>
      <c r="P408" s="2">
        <v>0</v>
      </c>
      <c r="Q408" s="2">
        <v>0</v>
      </c>
      <c r="R408" s="2">
        <v>0</v>
      </c>
      <c r="S408" s="2"/>
      <c r="T408" s="2">
        <v>0</v>
      </c>
      <c r="U408" s="17">
        <v>13.07</v>
      </c>
      <c r="V408" s="17">
        <v>8.84</v>
      </c>
      <c r="W408" s="7">
        <v>0</v>
      </c>
      <c r="X408" s="7">
        <v>0</v>
      </c>
      <c r="AB408" s="17">
        <v>28.02</v>
      </c>
      <c r="AC408" s="17">
        <v>101.27</v>
      </c>
      <c r="AD408" s="17">
        <v>102.29</v>
      </c>
      <c r="AE408" s="17">
        <v>106.93</v>
      </c>
      <c r="AF408" s="7"/>
      <c r="AG408" s="7">
        <v>87.76</v>
      </c>
      <c r="AH408" s="7">
        <v>71.97</v>
      </c>
      <c r="AI408" s="7">
        <v>75.319999999999993</v>
      </c>
    </row>
    <row r="409" spans="1:35" x14ac:dyDescent="0.2">
      <c r="A409" s="5">
        <v>2021</v>
      </c>
      <c r="B409" s="2" t="s">
        <v>752</v>
      </c>
      <c r="C409" s="2" t="s">
        <v>736</v>
      </c>
      <c r="D409" s="2" t="s">
        <v>673</v>
      </c>
      <c r="E409" s="15">
        <v>34364226</v>
      </c>
      <c r="F409" s="15">
        <v>0</v>
      </c>
      <c r="G409" s="2">
        <v>0</v>
      </c>
      <c r="H409" s="2">
        <v>96735708</v>
      </c>
      <c r="I409" s="2">
        <v>0</v>
      </c>
      <c r="J409" s="2">
        <v>0</v>
      </c>
      <c r="K409" s="2">
        <v>0</v>
      </c>
      <c r="L409" s="2">
        <v>0</v>
      </c>
      <c r="M409" s="2">
        <v>0</v>
      </c>
      <c r="N409" s="2">
        <v>0</v>
      </c>
      <c r="O409" s="2">
        <v>0</v>
      </c>
      <c r="P409" s="2">
        <v>0</v>
      </c>
      <c r="Q409" s="2">
        <v>0</v>
      </c>
      <c r="R409" s="2">
        <v>0</v>
      </c>
      <c r="S409" s="2"/>
      <c r="T409" s="2">
        <v>0</v>
      </c>
      <c r="U409" s="17">
        <v>13.7</v>
      </c>
      <c r="V409" s="17">
        <v>9.99</v>
      </c>
      <c r="W409" s="7">
        <v>0</v>
      </c>
      <c r="X409" s="7">
        <v>0</v>
      </c>
      <c r="AB409" s="17">
        <v>26.22</v>
      </c>
      <c r="AC409" s="17">
        <v>100.89</v>
      </c>
      <c r="AD409" s="17">
        <v>100.08</v>
      </c>
      <c r="AE409" s="17">
        <v>113.87</v>
      </c>
      <c r="AF409" s="7"/>
      <c r="AG409" s="7">
        <v>89.53</v>
      </c>
      <c r="AH409" s="7">
        <v>71.569999999999993</v>
      </c>
      <c r="AI409" s="7">
        <v>79.959999999999994</v>
      </c>
    </row>
    <row r="410" spans="1:35" x14ac:dyDescent="0.2">
      <c r="A410" s="5">
        <v>2021</v>
      </c>
      <c r="B410" s="2" t="s">
        <v>752</v>
      </c>
      <c r="C410" s="2" t="s">
        <v>737</v>
      </c>
      <c r="D410" s="2" t="s">
        <v>673</v>
      </c>
      <c r="E410" s="15">
        <v>10083703</v>
      </c>
      <c r="F410" s="15">
        <v>0</v>
      </c>
      <c r="G410" s="2">
        <v>0</v>
      </c>
      <c r="H410" s="2">
        <v>74919713</v>
      </c>
      <c r="I410" s="2">
        <v>0</v>
      </c>
      <c r="J410" s="2">
        <v>0</v>
      </c>
      <c r="K410" s="2">
        <v>0</v>
      </c>
      <c r="L410" s="2">
        <v>0</v>
      </c>
      <c r="M410" s="2">
        <v>0</v>
      </c>
      <c r="N410" s="2">
        <v>0</v>
      </c>
      <c r="O410" s="2">
        <v>0</v>
      </c>
      <c r="P410" s="2">
        <v>0</v>
      </c>
      <c r="Q410" s="2">
        <v>0</v>
      </c>
      <c r="R410" s="2">
        <v>0</v>
      </c>
      <c r="S410" s="2"/>
      <c r="T410" s="2">
        <v>0</v>
      </c>
      <c r="U410" s="17">
        <v>13.46</v>
      </c>
      <c r="V410" s="17">
        <v>10.57</v>
      </c>
      <c r="W410" s="7">
        <v>0</v>
      </c>
      <c r="X410" s="7">
        <v>0</v>
      </c>
      <c r="AB410" s="17">
        <v>23.9</v>
      </c>
      <c r="AC410" s="17">
        <v>100.44</v>
      </c>
      <c r="AD410" s="17">
        <v>101.95</v>
      </c>
      <c r="AE410" s="17">
        <v>116.41</v>
      </c>
      <c r="AF410" s="7"/>
      <c r="AG410" s="7">
        <v>90.34</v>
      </c>
      <c r="AH410" s="7">
        <v>74.790000000000006</v>
      </c>
      <c r="AI410" s="7">
        <v>85.22</v>
      </c>
    </row>
    <row r="411" spans="1:35" x14ac:dyDescent="0.2">
      <c r="A411" s="5">
        <v>2021</v>
      </c>
      <c r="B411" s="2" t="s">
        <v>750</v>
      </c>
      <c r="C411" s="2" t="s">
        <v>48</v>
      </c>
      <c r="D411" s="2" t="s">
        <v>673</v>
      </c>
      <c r="E411" s="15">
        <v>40195364</v>
      </c>
      <c r="F411" s="15">
        <v>0</v>
      </c>
      <c r="G411" s="2">
        <v>0</v>
      </c>
      <c r="H411" s="2">
        <v>70821148</v>
      </c>
      <c r="I411" s="2">
        <v>0</v>
      </c>
      <c r="J411" s="2">
        <v>0</v>
      </c>
      <c r="K411" s="2">
        <v>0</v>
      </c>
      <c r="L411" s="2">
        <v>0</v>
      </c>
      <c r="M411" s="2">
        <v>0</v>
      </c>
      <c r="N411" s="2">
        <v>0</v>
      </c>
      <c r="O411" s="2">
        <v>0</v>
      </c>
      <c r="P411" s="2">
        <v>0</v>
      </c>
      <c r="Q411" s="2">
        <v>0</v>
      </c>
      <c r="R411" s="2">
        <v>0</v>
      </c>
      <c r="S411" s="2"/>
      <c r="T411" s="2">
        <v>0</v>
      </c>
      <c r="U411" s="17">
        <v>13.63</v>
      </c>
      <c r="V411" s="17">
        <v>10.94</v>
      </c>
      <c r="W411" s="7">
        <v>0</v>
      </c>
      <c r="X411" s="7">
        <v>0</v>
      </c>
      <c r="AB411" s="17">
        <v>37.799999999999997</v>
      </c>
      <c r="AC411" s="17">
        <v>100</v>
      </c>
      <c r="AD411" s="17">
        <v>109.38</v>
      </c>
      <c r="AE411" s="17">
        <v>114.58</v>
      </c>
      <c r="AF411" s="7"/>
      <c r="AG411" s="7">
        <v>89.05</v>
      </c>
      <c r="AH411" s="7">
        <v>75.959999999999994</v>
      </c>
      <c r="AI411" s="7">
        <v>75.14</v>
      </c>
    </row>
    <row r="412" spans="1:35" x14ac:dyDescent="0.2">
      <c r="A412" s="5">
        <v>2021</v>
      </c>
      <c r="B412" s="2" t="s">
        <v>751</v>
      </c>
      <c r="C412" s="2" t="s">
        <v>49</v>
      </c>
      <c r="D412" s="2" t="s">
        <v>673</v>
      </c>
      <c r="E412" s="15">
        <v>0</v>
      </c>
      <c r="F412" s="15">
        <v>0</v>
      </c>
      <c r="G412" s="2">
        <v>0</v>
      </c>
      <c r="H412" s="2">
        <v>248794292</v>
      </c>
      <c r="I412" s="2">
        <v>0</v>
      </c>
      <c r="J412" s="2">
        <v>0</v>
      </c>
      <c r="K412" s="2">
        <v>0</v>
      </c>
      <c r="L412" s="2">
        <v>0</v>
      </c>
      <c r="M412" s="2">
        <v>0</v>
      </c>
      <c r="N412" s="2">
        <v>0</v>
      </c>
      <c r="O412" s="2">
        <v>0</v>
      </c>
      <c r="P412" s="2">
        <v>0</v>
      </c>
      <c r="Q412" s="2">
        <v>0</v>
      </c>
      <c r="R412" s="2">
        <v>0</v>
      </c>
      <c r="S412" s="2"/>
      <c r="T412" s="2">
        <v>0</v>
      </c>
      <c r="U412" s="17">
        <v>14.75</v>
      </c>
      <c r="V412" s="17">
        <v>11.48</v>
      </c>
      <c r="W412" s="7">
        <v>0</v>
      </c>
      <c r="X412" s="7">
        <v>0</v>
      </c>
      <c r="AB412" s="17">
        <v>23.32</v>
      </c>
      <c r="AC412" s="17">
        <v>99.45</v>
      </c>
      <c r="AD412" s="17">
        <v>103.44</v>
      </c>
      <c r="AE412" s="17">
        <v>115.81</v>
      </c>
      <c r="AF412" s="7"/>
      <c r="AG412" s="7">
        <v>89.2</v>
      </c>
      <c r="AH412" s="7">
        <v>70.7</v>
      </c>
      <c r="AI412" s="7">
        <v>76.930000000000007</v>
      </c>
    </row>
    <row r="413" spans="1:35" x14ac:dyDescent="0.2">
      <c r="A413" s="5">
        <v>2021</v>
      </c>
      <c r="B413" s="2" t="s">
        <v>750</v>
      </c>
      <c r="C413" s="2" t="s">
        <v>50</v>
      </c>
      <c r="D413" s="2" t="s">
        <v>673</v>
      </c>
      <c r="E413" s="15">
        <v>22628795</v>
      </c>
      <c r="F413" s="15">
        <v>0</v>
      </c>
      <c r="G413" s="2">
        <v>0</v>
      </c>
      <c r="H413" s="2">
        <v>62910080</v>
      </c>
      <c r="I413" s="2">
        <v>0</v>
      </c>
      <c r="J413" s="2">
        <v>0</v>
      </c>
      <c r="K413" s="2">
        <v>0</v>
      </c>
      <c r="L413" s="2">
        <v>0</v>
      </c>
      <c r="M413" s="2">
        <v>0</v>
      </c>
      <c r="N413" s="2">
        <v>0</v>
      </c>
      <c r="O413" s="2">
        <v>0</v>
      </c>
      <c r="P413" s="2">
        <v>0</v>
      </c>
      <c r="Q413" s="2">
        <v>0</v>
      </c>
      <c r="R413" s="2">
        <v>0</v>
      </c>
      <c r="S413" s="2"/>
      <c r="T413" s="2">
        <v>0</v>
      </c>
      <c r="U413" s="17">
        <v>14.57</v>
      </c>
      <c r="V413" s="17">
        <v>11.29</v>
      </c>
      <c r="W413" s="7">
        <v>0</v>
      </c>
      <c r="X413" s="7">
        <v>0</v>
      </c>
      <c r="AB413" s="17">
        <v>31.17</v>
      </c>
      <c r="AC413" s="17">
        <v>91.44</v>
      </c>
      <c r="AD413" s="17">
        <v>110.31</v>
      </c>
      <c r="AE413" s="17">
        <v>117.15</v>
      </c>
      <c r="AF413" s="7"/>
      <c r="AG413" s="7">
        <v>83.07</v>
      </c>
      <c r="AH413" s="7">
        <v>74.31</v>
      </c>
      <c r="AI413" s="7">
        <v>78.989999999999995</v>
      </c>
    </row>
    <row r="414" spans="1:35" x14ac:dyDescent="0.2">
      <c r="A414" s="5">
        <v>2021</v>
      </c>
      <c r="B414" s="2" t="s">
        <v>752</v>
      </c>
      <c r="C414" s="2" t="s">
        <v>51</v>
      </c>
      <c r="D414" s="2" t="s">
        <v>673</v>
      </c>
      <c r="E414" s="15">
        <v>10920742</v>
      </c>
      <c r="F414" s="15">
        <v>0</v>
      </c>
      <c r="G414" s="2">
        <v>0</v>
      </c>
      <c r="H414" s="2">
        <v>22314652</v>
      </c>
      <c r="I414" s="2">
        <v>0</v>
      </c>
      <c r="J414" s="2">
        <v>0</v>
      </c>
      <c r="K414" s="2">
        <v>0</v>
      </c>
      <c r="L414" s="2">
        <v>0</v>
      </c>
      <c r="M414" s="2">
        <v>0</v>
      </c>
      <c r="N414" s="2">
        <v>0</v>
      </c>
      <c r="O414" s="2">
        <v>0</v>
      </c>
      <c r="P414" s="2">
        <v>0</v>
      </c>
      <c r="Q414" s="2">
        <v>0</v>
      </c>
      <c r="R414" s="2">
        <v>0</v>
      </c>
      <c r="S414" s="2"/>
      <c r="T414" s="2">
        <v>0</v>
      </c>
      <c r="U414" s="17">
        <v>13.28</v>
      </c>
      <c r="V414" s="17">
        <v>10.41</v>
      </c>
      <c r="W414" s="7">
        <v>0</v>
      </c>
      <c r="X414" s="7">
        <v>0</v>
      </c>
      <c r="AB414" s="17">
        <v>22.81</v>
      </c>
      <c r="AC414" s="17">
        <v>95.34</v>
      </c>
      <c r="AD414" s="17">
        <v>102.87</v>
      </c>
      <c r="AE414" s="17">
        <v>119.87</v>
      </c>
      <c r="AF414" s="7"/>
      <c r="AG414" s="7">
        <v>83.77</v>
      </c>
      <c r="AH414" s="7">
        <v>71.52</v>
      </c>
      <c r="AI414" s="7">
        <v>80.53</v>
      </c>
    </row>
    <row r="415" spans="1:35" x14ac:dyDescent="0.2">
      <c r="A415" s="5">
        <v>2021</v>
      </c>
      <c r="B415" s="2" t="s">
        <v>750</v>
      </c>
      <c r="C415" s="2" t="s">
        <v>52</v>
      </c>
      <c r="D415" s="2" t="s">
        <v>673</v>
      </c>
      <c r="E415" s="15">
        <v>16952488</v>
      </c>
      <c r="F415" s="15">
        <v>0</v>
      </c>
      <c r="G415" s="2">
        <v>0</v>
      </c>
      <c r="H415" s="2">
        <v>33969981</v>
      </c>
      <c r="I415" s="2">
        <v>0</v>
      </c>
      <c r="J415" s="2">
        <v>0</v>
      </c>
      <c r="K415" s="2">
        <v>0</v>
      </c>
      <c r="L415" s="2">
        <v>0</v>
      </c>
      <c r="M415" s="2">
        <v>0</v>
      </c>
      <c r="N415" s="2">
        <v>0</v>
      </c>
      <c r="O415" s="2">
        <v>0</v>
      </c>
      <c r="P415" s="2">
        <v>0</v>
      </c>
      <c r="Q415" s="2">
        <v>0</v>
      </c>
      <c r="R415" s="2">
        <v>0</v>
      </c>
      <c r="S415" s="2"/>
      <c r="T415" s="2">
        <v>0</v>
      </c>
      <c r="U415" s="17">
        <v>12.62</v>
      </c>
      <c r="V415" s="17">
        <v>9.4499999999999993</v>
      </c>
      <c r="W415" s="7">
        <v>0</v>
      </c>
      <c r="X415" s="7">
        <v>0</v>
      </c>
      <c r="AB415" s="17">
        <v>31.55</v>
      </c>
      <c r="AC415" s="17">
        <v>105.38</v>
      </c>
      <c r="AD415" s="17">
        <v>101.89</v>
      </c>
      <c r="AE415" s="17">
        <v>113.14</v>
      </c>
      <c r="AF415" s="7"/>
      <c r="AG415" s="7">
        <v>96.24</v>
      </c>
      <c r="AH415" s="7">
        <v>77.400000000000006</v>
      </c>
      <c r="AI415" s="7">
        <v>83.9</v>
      </c>
    </row>
    <row r="416" spans="1:35" x14ac:dyDescent="0.2">
      <c r="A416" s="5">
        <v>2021</v>
      </c>
      <c r="B416" s="2" t="s">
        <v>751</v>
      </c>
      <c r="C416" s="2" t="s">
        <v>53</v>
      </c>
      <c r="D416" s="2" t="s">
        <v>673</v>
      </c>
      <c r="E416" s="15">
        <v>13389456</v>
      </c>
      <c r="F416" s="15">
        <v>0</v>
      </c>
      <c r="G416" s="2">
        <v>0</v>
      </c>
      <c r="H416" s="2">
        <v>39148339</v>
      </c>
      <c r="I416" s="2">
        <v>0</v>
      </c>
      <c r="J416" s="2">
        <v>0</v>
      </c>
      <c r="K416" s="2">
        <v>0</v>
      </c>
      <c r="L416" s="2">
        <v>0</v>
      </c>
      <c r="M416" s="2">
        <v>0</v>
      </c>
      <c r="N416" s="2">
        <v>0</v>
      </c>
      <c r="O416" s="2">
        <v>0</v>
      </c>
      <c r="P416" s="2">
        <v>0</v>
      </c>
      <c r="Q416" s="2">
        <v>0</v>
      </c>
      <c r="R416" s="2">
        <v>0</v>
      </c>
      <c r="S416" s="2"/>
      <c r="T416" s="2">
        <v>0</v>
      </c>
      <c r="U416" s="17">
        <v>12.73</v>
      </c>
      <c r="V416" s="17">
        <v>10.44</v>
      </c>
      <c r="W416" s="7">
        <v>0</v>
      </c>
      <c r="X416" s="7">
        <v>0</v>
      </c>
      <c r="AB416" s="17">
        <v>30.94</v>
      </c>
      <c r="AC416" s="17">
        <v>100.27</v>
      </c>
      <c r="AD416" s="17">
        <v>104.7</v>
      </c>
      <c r="AE416" s="17">
        <v>103.95</v>
      </c>
      <c r="AF416" s="7"/>
      <c r="AG416" s="7">
        <v>89.37</v>
      </c>
      <c r="AH416" s="7">
        <v>74.87</v>
      </c>
      <c r="AI416" s="7">
        <v>72.11</v>
      </c>
    </row>
    <row r="417" spans="1:35" x14ac:dyDescent="0.2">
      <c r="A417" s="5">
        <v>2021</v>
      </c>
      <c r="B417" s="2" t="s">
        <v>752</v>
      </c>
      <c r="C417" s="2" t="s">
        <v>54</v>
      </c>
      <c r="D417" s="2" t="s">
        <v>673</v>
      </c>
      <c r="E417" s="15">
        <v>28298952</v>
      </c>
      <c r="F417" s="15">
        <v>0</v>
      </c>
      <c r="G417" s="2">
        <v>0</v>
      </c>
      <c r="H417" s="2">
        <v>61237761</v>
      </c>
      <c r="I417" s="2">
        <v>0</v>
      </c>
      <c r="J417" s="2">
        <v>0</v>
      </c>
      <c r="K417" s="2">
        <v>0</v>
      </c>
      <c r="L417" s="2">
        <v>0</v>
      </c>
      <c r="M417" s="2">
        <v>0</v>
      </c>
      <c r="N417" s="2">
        <v>0</v>
      </c>
      <c r="O417" s="2">
        <v>0</v>
      </c>
      <c r="P417" s="2">
        <v>0</v>
      </c>
      <c r="Q417" s="2">
        <v>0</v>
      </c>
      <c r="R417" s="2">
        <v>0</v>
      </c>
      <c r="S417" s="2"/>
      <c r="T417" s="2">
        <v>0</v>
      </c>
      <c r="U417" s="17">
        <v>14.56</v>
      </c>
      <c r="V417" s="17">
        <v>11.09</v>
      </c>
      <c r="W417" s="7">
        <v>0</v>
      </c>
      <c r="X417" s="7">
        <v>0</v>
      </c>
      <c r="AB417" s="17">
        <v>43.07</v>
      </c>
      <c r="AC417" s="17">
        <v>103.93</v>
      </c>
      <c r="AD417" s="17">
        <v>112.49</v>
      </c>
      <c r="AE417" s="17">
        <v>118.89</v>
      </c>
      <c r="AF417" s="7"/>
      <c r="AG417" s="7">
        <v>93.93</v>
      </c>
      <c r="AH417" s="7">
        <v>81.239999999999995</v>
      </c>
      <c r="AI417" s="7">
        <v>84.83</v>
      </c>
    </row>
    <row r="418" spans="1:35" x14ac:dyDescent="0.2">
      <c r="A418" s="5">
        <v>2021</v>
      </c>
      <c r="B418" s="2" t="s">
        <v>750</v>
      </c>
      <c r="C418" s="2" t="s">
        <v>738</v>
      </c>
      <c r="D418" s="2" t="s">
        <v>673</v>
      </c>
      <c r="E418" s="15">
        <v>31561073</v>
      </c>
      <c r="F418" s="15">
        <v>0</v>
      </c>
      <c r="G418" s="2">
        <v>0</v>
      </c>
      <c r="H418" s="2">
        <v>18217035</v>
      </c>
      <c r="I418" s="2">
        <v>0</v>
      </c>
      <c r="J418" s="2">
        <v>0</v>
      </c>
      <c r="K418" s="2">
        <v>0</v>
      </c>
      <c r="L418" s="2">
        <v>0</v>
      </c>
      <c r="M418" s="2">
        <v>0</v>
      </c>
      <c r="N418" s="2">
        <v>0</v>
      </c>
      <c r="O418" s="2">
        <v>0</v>
      </c>
      <c r="P418" s="2">
        <v>0</v>
      </c>
      <c r="Q418" s="2">
        <v>0</v>
      </c>
      <c r="R418" s="2">
        <v>0</v>
      </c>
      <c r="S418" s="2"/>
      <c r="T418" s="2">
        <v>0</v>
      </c>
      <c r="U418" s="17">
        <v>13.87</v>
      </c>
      <c r="V418" s="17">
        <v>9.14</v>
      </c>
      <c r="W418" s="7">
        <v>0</v>
      </c>
      <c r="X418" s="7">
        <v>0</v>
      </c>
      <c r="AB418" s="17">
        <v>12.25</v>
      </c>
      <c r="AC418" s="17">
        <v>97.22</v>
      </c>
      <c r="AD418" s="17">
        <v>102.89</v>
      </c>
      <c r="AE418" s="17">
        <v>122.42</v>
      </c>
      <c r="AF418" s="7"/>
      <c r="AG418" s="7">
        <v>85.32</v>
      </c>
      <c r="AH418" s="7">
        <v>72.47</v>
      </c>
      <c r="AI418" s="7">
        <v>82.05</v>
      </c>
    </row>
    <row r="419" spans="1:35" x14ac:dyDescent="0.2">
      <c r="A419" s="5">
        <v>2021</v>
      </c>
      <c r="B419" s="2" t="s">
        <v>752</v>
      </c>
      <c r="C419" s="2" t="s">
        <v>739</v>
      </c>
      <c r="D419" s="2" t="s">
        <v>673</v>
      </c>
      <c r="E419" s="15">
        <v>51335540</v>
      </c>
      <c r="F419" s="15">
        <v>0</v>
      </c>
      <c r="G419" s="2">
        <v>0</v>
      </c>
      <c r="H419" s="2">
        <v>61778304</v>
      </c>
      <c r="I419" s="2">
        <v>0</v>
      </c>
      <c r="J419" s="2">
        <v>0</v>
      </c>
      <c r="K419" s="2">
        <v>0</v>
      </c>
      <c r="L419" s="2">
        <v>0</v>
      </c>
      <c r="M419" s="2">
        <v>0</v>
      </c>
      <c r="N419" s="2">
        <v>0</v>
      </c>
      <c r="O419" s="2">
        <v>0</v>
      </c>
      <c r="P419" s="2">
        <v>0</v>
      </c>
      <c r="Q419" s="2">
        <v>0</v>
      </c>
      <c r="R419" s="2">
        <v>0</v>
      </c>
      <c r="S419" s="2"/>
      <c r="T419" s="2">
        <v>0</v>
      </c>
      <c r="U419" s="17">
        <v>12.27</v>
      </c>
      <c r="V419" s="17">
        <v>6.06</v>
      </c>
      <c r="W419" s="7">
        <v>0</v>
      </c>
      <c r="X419" s="7">
        <v>0</v>
      </c>
      <c r="AB419" s="17">
        <v>14.24</v>
      </c>
      <c r="AC419" s="17">
        <v>89.91</v>
      </c>
      <c r="AD419" s="17">
        <v>103.31</v>
      </c>
      <c r="AE419" s="17">
        <v>105.26</v>
      </c>
      <c r="AF419" s="7"/>
      <c r="AG419" s="7">
        <v>76.27</v>
      </c>
      <c r="AH419" s="7">
        <v>67.349999999999994</v>
      </c>
      <c r="AI419" s="7">
        <v>67.67</v>
      </c>
    </row>
    <row r="420" spans="1:35" x14ac:dyDescent="0.2">
      <c r="A420" s="5">
        <v>2021</v>
      </c>
      <c r="B420" s="2" t="s">
        <v>752</v>
      </c>
      <c r="C420" s="2" t="s">
        <v>740</v>
      </c>
      <c r="D420" s="2" t="s">
        <v>673</v>
      </c>
      <c r="E420" s="15">
        <v>23737292</v>
      </c>
      <c r="F420" s="15">
        <v>0</v>
      </c>
      <c r="G420" s="2">
        <v>0</v>
      </c>
      <c r="H420" s="2">
        <v>71302989</v>
      </c>
      <c r="I420" s="2">
        <v>0</v>
      </c>
      <c r="J420" s="2">
        <v>0</v>
      </c>
      <c r="K420" s="2">
        <v>0</v>
      </c>
      <c r="L420" s="2">
        <v>0</v>
      </c>
      <c r="M420" s="2">
        <v>0</v>
      </c>
      <c r="N420" s="2">
        <v>0</v>
      </c>
      <c r="O420" s="2">
        <v>0</v>
      </c>
      <c r="P420" s="2">
        <v>0</v>
      </c>
      <c r="Q420" s="2">
        <v>0</v>
      </c>
      <c r="R420" s="2">
        <v>0</v>
      </c>
      <c r="S420" s="2"/>
      <c r="T420" s="2">
        <v>0</v>
      </c>
      <c r="U420" s="17">
        <v>13.29</v>
      </c>
      <c r="V420" s="17">
        <v>9.7100000000000009</v>
      </c>
      <c r="W420" s="7">
        <v>0</v>
      </c>
      <c r="X420" s="7">
        <v>0</v>
      </c>
      <c r="AB420" s="17">
        <v>32.43</v>
      </c>
      <c r="AC420" s="17">
        <v>100.73</v>
      </c>
      <c r="AD420" s="17">
        <v>105.63</v>
      </c>
      <c r="AE420" s="17">
        <v>116.83</v>
      </c>
      <c r="AF420" s="7"/>
      <c r="AG420" s="7">
        <v>91.14</v>
      </c>
      <c r="AH420" s="7">
        <v>78.12</v>
      </c>
      <c r="AI420" s="7">
        <v>83.78</v>
      </c>
    </row>
    <row r="421" spans="1:35" x14ac:dyDescent="0.2">
      <c r="A421" s="5">
        <v>2021</v>
      </c>
      <c r="B421" s="2" t="s">
        <v>751</v>
      </c>
      <c r="C421" s="2" t="s">
        <v>741</v>
      </c>
      <c r="D421" s="2" t="s">
        <v>673</v>
      </c>
      <c r="E421" s="15">
        <v>22420634</v>
      </c>
      <c r="F421" s="15">
        <v>0</v>
      </c>
      <c r="G421" s="2">
        <v>0</v>
      </c>
      <c r="H421" s="2">
        <v>128890405</v>
      </c>
      <c r="I421" s="2">
        <v>0</v>
      </c>
      <c r="J421" s="2">
        <v>0</v>
      </c>
      <c r="K421" s="2">
        <v>0</v>
      </c>
      <c r="L421" s="2">
        <v>0</v>
      </c>
      <c r="M421" s="2">
        <v>0</v>
      </c>
      <c r="N421" s="2">
        <v>0</v>
      </c>
      <c r="O421" s="2">
        <v>0</v>
      </c>
      <c r="P421" s="2">
        <v>0</v>
      </c>
      <c r="Q421" s="2">
        <v>0</v>
      </c>
      <c r="R421" s="2">
        <v>0</v>
      </c>
      <c r="S421" s="2"/>
      <c r="T421" s="2">
        <v>0</v>
      </c>
      <c r="U421" s="17">
        <v>12.61</v>
      </c>
      <c r="V421" s="17">
        <v>8.69</v>
      </c>
      <c r="W421" s="7">
        <v>0</v>
      </c>
      <c r="X421" s="7">
        <v>0</v>
      </c>
      <c r="AB421" s="17">
        <v>31.58</v>
      </c>
      <c r="AC421" s="17">
        <v>101.89</v>
      </c>
      <c r="AD421" s="17">
        <v>104</v>
      </c>
      <c r="AE421" s="17">
        <v>100.61</v>
      </c>
      <c r="AF421" s="7"/>
      <c r="AG421" s="7">
        <v>89.26</v>
      </c>
      <c r="AH421" s="7">
        <v>71.069999999999993</v>
      </c>
      <c r="AI421" s="7">
        <v>68.78</v>
      </c>
    </row>
    <row r="422" spans="1:35" x14ac:dyDescent="0.2">
      <c r="A422" s="5">
        <v>2021</v>
      </c>
      <c r="B422" s="2" t="s">
        <v>752</v>
      </c>
      <c r="C422" s="2" t="s">
        <v>742</v>
      </c>
      <c r="D422" s="2" t="s">
        <v>673</v>
      </c>
      <c r="E422" s="15">
        <v>43112930</v>
      </c>
      <c r="F422" s="15">
        <v>0</v>
      </c>
      <c r="G422" s="2">
        <v>0</v>
      </c>
      <c r="H422" s="2">
        <v>53394510</v>
      </c>
      <c r="I422" s="2">
        <v>0</v>
      </c>
      <c r="J422" s="2">
        <v>0</v>
      </c>
      <c r="K422" s="2">
        <v>0</v>
      </c>
      <c r="L422" s="2">
        <v>0</v>
      </c>
      <c r="M422" s="2">
        <v>0</v>
      </c>
      <c r="N422" s="2">
        <v>0</v>
      </c>
      <c r="O422" s="2">
        <v>0</v>
      </c>
      <c r="P422" s="2">
        <v>0</v>
      </c>
      <c r="Q422" s="2">
        <v>0</v>
      </c>
      <c r="R422" s="2">
        <v>0</v>
      </c>
      <c r="S422" s="2"/>
      <c r="T422" s="2">
        <v>0</v>
      </c>
      <c r="U422" s="17">
        <v>13.48</v>
      </c>
      <c r="V422" s="17">
        <v>9.44</v>
      </c>
      <c r="W422" s="7">
        <v>0</v>
      </c>
      <c r="X422" s="7">
        <v>0</v>
      </c>
      <c r="AB422" s="17">
        <v>22.85</v>
      </c>
      <c r="AC422" s="17">
        <v>102.46</v>
      </c>
      <c r="AD422" s="17">
        <v>100.4</v>
      </c>
      <c r="AE422" s="17">
        <v>112.97</v>
      </c>
      <c r="AF422" s="7"/>
      <c r="AG422" s="7">
        <v>90.27</v>
      </c>
      <c r="AH422" s="7">
        <v>70.36</v>
      </c>
      <c r="AI422" s="7">
        <v>79.87</v>
      </c>
    </row>
    <row r="423" spans="1:35" x14ac:dyDescent="0.2">
      <c r="A423" s="5">
        <v>2021</v>
      </c>
      <c r="B423" s="2" t="s">
        <v>750</v>
      </c>
      <c r="C423" s="2" t="s">
        <v>743</v>
      </c>
      <c r="D423" s="2" t="s">
        <v>673</v>
      </c>
      <c r="E423" s="15">
        <v>8524447</v>
      </c>
      <c r="F423" s="15">
        <v>0</v>
      </c>
      <c r="G423" s="2">
        <v>0</v>
      </c>
      <c r="H423" s="2">
        <v>84671406</v>
      </c>
      <c r="I423" s="2">
        <v>0</v>
      </c>
      <c r="J423" s="2">
        <v>0</v>
      </c>
      <c r="K423" s="2">
        <v>0</v>
      </c>
      <c r="L423" s="2">
        <v>0</v>
      </c>
      <c r="M423" s="2">
        <v>0</v>
      </c>
      <c r="N423" s="2">
        <v>0</v>
      </c>
      <c r="O423" s="2">
        <v>0</v>
      </c>
      <c r="P423" s="2">
        <v>0</v>
      </c>
      <c r="Q423" s="2">
        <v>0</v>
      </c>
      <c r="R423" s="2">
        <v>0</v>
      </c>
      <c r="S423" s="2"/>
      <c r="T423" s="2">
        <v>0</v>
      </c>
      <c r="U423" s="17">
        <v>12.64</v>
      </c>
      <c r="V423" s="17">
        <v>8.07</v>
      </c>
      <c r="W423" s="7">
        <v>0</v>
      </c>
      <c r="X423" s="7">
        <v>0</v>
      </c>
      <c r="AB423" s="17">
        <v>28.71</v>
      </c>
      <c r="AC423" s="17">
        <v>105.77</v>
      </c>
      <c r="AD423" s="17">
        <v>107.7</v>
      </c>
      <c r="AE423" s="17">
        <v>94.65</v>
      </c>
      <c r="AF423" s="7"/>
      <c r="AG423" s="7">
        <v>93.73</v>
      </c>
      <c r="AH423" s="7">
        <v>73.290000000000006</v>
      </c>
      <c r="AI423" s="7">
        <v>61.92</v>
      </c>
    </row>
    <row r="424" spans="1:35" x14ac:dyDescent="0.2">
      <c r="A424" s="5">
        <v>2021</v>
      </c>
      <c r="B424" s="2" t="s">
        <v>752</v>
      </c>
      <c r="C424" s="2" t="s">
        <v>744</v>
      </c>
      <c r="D424" s="2" t="s">
        <v>673</v>
      </c>
      <c r="E424" s="15">
        <v>11012944</v>
      </c>
      <c r="F424" s="15">
        <v>0</v>
      </c>
      <c r="G424" s="2">
        <v>0</v>
      </c>
      <c r="H424" s="2">
        <v>66889473</v>
      </c>
      <c r="I424" s="2">
        <v>0</v>
      </c>
      <c r="J424" s="2">
        <v>0</v>
      </c>
      <c r="K424" s="2">
        <v>0</v>
      </c>
      <c r="L424" s="2">
        <v>0</v>
      </c>
      <c r="M424" s="2">
        <v>0</v>
      </c>
      <c r="N424" s="2">
        <v>0</v>
      </c>
      <c r="O424" s="2">
        <v>0</v>
      </c>
      <c r="P424" s="2">
        <v>0</v>
      </c>
      <c r="Q424" s="2">
        <v>0</v>
      </c>
      <c r="R424" s="2">
        <v>0</v>
      </c>
      <c r="S424" s="2"/>
      <c r="T424" s="2">
        <v>0</v>
      </c>
      <c r="U424" s="17">
        <v>13.27</v>
      </c>
      <c r="V424" s="17">
        <v>9.02</v>
      </c>
      <c r="W424" s="7">
        <v>0</v>
      </c>
      <c r="X424" s="7">
        <v>0</v>
      </c>
      <c r="AB424" s="17">
        <v>35.659999999999997</v>
      </c>
      <c r="AC424" s="17">
        <v>105.82</v>
      </c>
      <c r="AD424" s="17">
        <v>101.19</v>
      </c>
      <c r="AE424" s="17">
        <v>104.48</v>
      </c>
      <c r="AF424" s="7"/>
      <c r="AG424" s="7">
        <v>95.89</v>
      </c>
      <c r="AH424" s="7">
        <v>75.349999999999994</v>
      </c>
      <c r="AI424" s="7">
        <v>73.5</v>
      </c>
    </row>
    <row r="425" spans="1:35" x14ac:dyDescent="0.2">
      <c r="A425" s="5">
        <v>2021</v>
      </c>
      <c r="B425" s="2" t="s">
        <v>752</v>
      </c>
      <c r="C425" s="2" t="s">
        <v>745</v>
      </c>
      <c r="D425" s="2" t="s">
        <v>673</v>
      </c>
      <c r="E425" s="15">
        <v>17301801</v>
      </c>
      <c r="F425" s="15">
        <v>0</v>
      </c>
      <c r="G425" s="2">
        <v>0</v>
      </c>
      <c r="H425" s="2">
        <v>71487474</v>
      </c>
      <c r="I425" s="2">
        <v>0</v>
      </c>
      <c r="J425" s="2">
        <v>0</v>
      </c>
      <c r="K425" s="2">
        <v>0</v>
      </c>
      <c r="L425" s="2">
        <v>0</v>
      </c>
      <c r="M425" s="2">
        <v>0</v>
      </c>
      <c r="N425" s="2">
        <v>0</v>
      </c>
      <c r="O425" s="2">
        <v>0</v>
      </c>
      <c r="P425" s="2">
        <v>0</v>
      </c>
      <c r="Q425" s="2">
        <v>0</v>
      </c>
      <c r="R425" s="2">
        <v>0</v>
      </c>
      <c r="S425" s="2"/>
      <c r="T425" s="2">
        <v>0</v>
      </c>
      <c r="U425" s="17">
        <v>13.04</v>
      </c>
      <c r="V425" s="17">
        <v>9.3800000000000008</v>
      </c>
      <c r="W425" s="7">
        <v>0</v>
      </c>
      <c r="X425" s="7">
        <v>0</v>
      </c>
      <c r="AB425" s="17">
        <v>27.36</v>
      </c>
      <c r="AC425" s="17">
        <v>103.97</v>
      </c>
      <c r="AD425" s="17">
        <v>110.85</v>
      </c>
      <c r="AE425" s="17">
        <v>91.93</v>
      </c>
      <c r="AF425" s="7"/>
      <c r="AG425" s="7">
        <v>92.49</v>
      </c>
      <c r="AH425" s="7">
        <v>78.62</v>
      </c>
      <c r="AI425" s="7">
        <v>63.04</v>
      </c>
    </row>
    <row r="426" spans="1:35" x14ac:dyDescent="0.2">
      <c r="A426" s="5">
        <v>2021</v>
      </c>
      <c r="B426" s="2" t="s">
        <v>752</v>
      </c>
      <c r="C426" s="2" t="s">
        <v>746</v>
      </c>
      <c r="D426" s="2" t="s">
        <v>673</v>
      </c>
      <c r="E426" s="15">
        <v>22114607</v>
      </c>
      <c r="F426" s="15">
        <v>0</v>
      </c>
      <c r="G426" s="2">
        <v>0</v>
      </c>
      <c r="H426" s="2">
        <v>52007229</v>
      </c>
      <c r="I426" s="2">
        <v>0</v>
      </c>
      <c r="J426" s="2">
        <v>0</v>
      </c>
      <c r="K426" s="2">
        <v>0</v>
      </c>
      <c r="L426" s="2">
        <v>0</v>
      </c>
      <c r="M426" s="2">
        <v>0</v>
      </c>
      <c r="N426" s="2">
        <v>0</v>
      </c>
      <c r="O426" s="2">
        <v>0</v>
      </c>
      <c r="P426" s="2">
        <v>0</v>
      </c>
      <c r="Q426" s="2">
        <v>0</v>
      </c>
      <c r="R426" s="2">
        <v>0</v>
      </c>
      <c r="S426" s="2"/>
      <c r="T426" s="2">
        <v>0</v>
      </c>
      <c r="U426" s="17">
        <v>13.01</v>
      </c>
      <c r="V426" s="17">
        <v>8.9</v>
      </c>
      <c r="W426" s="7">
        <v>0</v>
      </c>
      <c r="X426" s="7">
        <v>0</v>
      </c>
      <c r="AB426" s="17">
        <v>31.35</v>
      </c>
      <c r="AC426" s="17">
        <v>92.91</v>
      </c>
      <c r="AD426" s="17">
        <v>113.17</v>
      </c>
      <c r="AE426" s="17">
        <v>80.77</v>
      </c>
      <c r="AF426" s="7"/>
      <c r="AG426" s="7">
        <v>84.86</v>
      </c>
      <c r="AH426" s="7">
        <v>87.51</v>
      </c>
      <c r="AI426" s="7">
        <v>60.54</v>
      </c>
    </row>
    <row r="427" spans="1:35" x14ac:dyDescent="0.2">
      <c r="A427" s="5">
        <v>2021</v>
      </c>
      <c r="B427" s="2" t="s">
        <v>752</v>
      </c>
      <c r="C427" s="2" t="s">
        <v>747</v>
      </c>
      <c r="D427" s="2" t="s">
        <v>673</v>
      </c>
      <c r="E427" s="15">
        <v>34774005</v>
      </c>
      <c r="F427" s="15">
        <v>0</v>
      </c>
      <c r="G427" s="2">
        <v>0</v>
      </c>
      <c r="H427" s="2">
        <v>82114903</v>
      </c>
      <c r="I427" s="2">
        <v>0</v>
      </c>
      <c r="J427" s="2">
        <v>0</v>
      </c>
      <c r="K427" s="2">
        <v>0</v>
      </c>
      <c r="L427" s="2">
        <v>0</v>
      </c>
      <c r="M427" s="2">
        <v>0</v>
      </c>
      <c r="N427" s="2">
        <v>0</v>
      </c>
      <c r="O427" s="2">
        <v>0</v>
      </c>
      <c r="P427" s="2">
        <v>0</v>
      </c>
      <c r="Q427" s="2">
        <v>0</v>
      </c>
      <c r="R427" s="2">
        <v>0</v>
      </c>
      <c r="S427" s="2"/>
      <c r="T427" s="2">
        <v>0</v>
      </c>
      <c r="U427" s="17">
        <v>13.19</v>
      </c>
      <c r="V427" s="17">
        <v>8.41</v>
      </c>
      <c r="W427" s="7">
        <v>0</v>
      </c>
      <c r="X427" s="7">
        <v>0</v>
      </c>
      <c r="AB427" s="17">
        <v>26.97</v>
      </c>
      <c r="AC427" s="17">
        <v>95.61</v>
      </c>
      <c r="AD427" s="17">
        <v>108.44</v>
      </c>
      <c r="AE427" s="17">
        <v>91.42</v>
      </c>
      <c r="AF427" s="7"/>
      <c r="AG427" s="7">
        <v>86.29</v>
      </c>
      <c r="AH427" s="7">
        <v>81.010000000000005</v>
      </c>
      <c r="AI427" s="7">
        <v>65.83</v>
      </c>
    </row>
    <row r="428" spans="1:35" x14ac:dyDescent="0.2">
      <c r="A428" s="5">
        <v>2021</v>
      </c>
      <c r="B428" s="2" t="s">
        <v>752</v>
      </c>
      <c r="C428" s="2" t="s">
        <v>748</v>
      </c>
      <c r="D428" s="2" t="s">
        <v>673</v>
      </c>
      <c r="E428" s="15">
        <v>16143232</v>
      </c>
      <c r="F428" s="15">
        <v>0</v>
      </c>
      <c r="G428" s="2">
        <v>0</v>
      </c>
      <c r="H428" s="2">
        <v>42850400</v>
      </c>
      <c r="I428" s="2">
        <v>0</v>
      </c>
      <c r="J428" s="2">
        <v>0</v>
      </c>
      <c r="K428" s="2">
        <v>0</v>
      </c>
      <c r="L428" s="2">
        <v>0</v>
      </c>
      <c r="M428" s="2">
        <v>0</v>
      </c>
      <c r="N428" s="2">
        <v>0</v>
      </c>
      <c r="O428" s="2">
        <v>0</v>
      </c>
      <c r="P428" s="2">
        <v>0</v>
      </c>
      <c r="Q428" s="2">
        <v>0</v>
      </c>
      <c r="R428" s="2">
        <v>0</v>
      </c>
      <c r="S428" s="2"/>
      <c r="T428" s="2">
        <v>0</v>
      </c>
      <c r="U428" s="17">
        <v>13.04</v>
      </c>
      <c r="V428" s="17">
        <v>6.77</v>
      </c>
      <c r="W428" s="7">
        <v>0</v>
      </c>
      <c r="X428" s="7">
        <v>0</v>
      </c>
      <c r="AB428" s="17">
        <v>37.119999999999997</v>
      </c>
      <c r="AC428" s="17">
        <v>86.59</v>
      </c>
      <c r="AD428" s="17">
        <v>101.23</v>
      </c>
      <c r="AE428" s="17">
        <v>80.459999999999994</v>
      </c>
      <c r="AF428" s="7"/>
      <c r="AG428" s="7">
        <v>75.5</v>
      </c>
      <c r="AH428" s="7">
        <v>71.61</v>
      </c>
      <c r="AI428" s="7">
        <v>55.69</v>
      </c>
    </row>
    <row r="429" spans="1:35" x14ac:dyDescent="0.2">
      <c r="A429" s="5">
        <v>2021</v>
      </c>
      <c r="B429" s="2" t="s">
        <v>752</v>
      </c>
      <c r="C429" s="2" t="s">
        <v>749</v>
      </c>
      <c r="D429" s="2" t="s">
        <v>673</v>
      </c>
      <c r="E429" s="15">
        <v>9114859</v>
      </c>
      <c r="F429" s="15">
        <v>0</v>
      </c>
      <c r="G429" s="2">
        <v>0</v>
      </c>
      <c r="H429" s="2">
        <v>38791677</v>
      </c>
      <c r="I429" s="2">
        <v>0</v>
      </c>
      <c r="J429" s="2">
        <v>0</v>
      </c>
      <c r="K429" s="2">
        <v>0</v>
      </c>
      <c r="L429" s="2">
        <v>0</v>
      </c>
      <c r="M429" s="2">
        <v>0</v>
      </c>
      <c r="N429" s="2">
        <v>0</v>
      </c>
      <c r="O429" s="2">
        <v>0</v>
      </c>
      <c r="P429" s="2">
        <v>0</v>
      </c>
      <c r="Q429" s="2">
        <v>0</v>
      </c>
      <c r="R429" s="2">
        <v>0</v>
      </c>
      <c r="S429" s="2"/>
      <c r="T429" s="2">
        <v>0</v>
      </c>
      <c r="U429" s="17">
        <v>12.95</v>
      </c>
      <c r="V429" s="17">
        <v>6.69</v>
      </c>
      <c r="W429" s="7">
        <v>0</v>
      </c>
      <c r="X429" s="7">
        <v>0</v>
      </c>
      <c r="AB429" s="17">
        <v>20.71</v>
      </c>
      <c r="AC429" s="17">
        <v>93.2</v>
      </c>
      <c r="AD429" s="17">
        <v>101.81</v>
      </c>
      <c r="AE429" s="17">
        <v>107.41</v>
      </c>
      <c r="AF429" s="7"/>
      <c r="AG429" s="7">
        <v>79.900000000000006</v>
      </c>
      <c r="AH429" s="7">
        <v>70.989999999999995</v>
      </c>
      <c r="AI429" s="7">
        <v>72.069999999999993</v>
      </c>
    </row>
    <row r="430" spans="1:35" x14ac:dyDescent="0.2">
      <c r="A430" s="5">
        <v>2021</v>
      </c>
      <c r="B430" s="2" t="s">
        <v>752</v>
      </c>
      <c r="C430" s="2" t="s">
        <v>67</v>
      </c>
      <c r="D430" s="2" t="s">
        <v>673</v>
      </c>
      <c r="E430" s="15">
        <v>21655885</v>
      </c>
      <c r="F430" s="15">
        <v>0</v>
      </c>
      <c r="G430" s="2">
        <v>0</v>
      </c>
      <c r="H430" s="2">
        <v>43990067</v>
      </c>
      <c r="I430" s="2">
        <v>0</v>
      </c>
      <c r="J430" s="2">
        <v>0</v>
      </c>
      <c r="K430" s="2">
        <v>0</v>
      </c>
      <c r="L430" s="2">
        <v>0</v>
      </c>
      <c r="M430" s="2">
        <v>0</v>
      </c>
      <c r="N430" s="2">
        <v>0</v>
      </c>
      <c r="O430" s="2">
        <v>0</v>
      </c>
      <c r="P430" s="2">
        <v>0</v>
      </c>
      <c r="Q430" s="2">
        <v>0</v>
      </c>
      <c r="R430" s="2">
        <v>0</v>
      </c>
      <c r="S430" s="2"/>
      <c r="T430" s="2">
        <v>0</v>
      </c>
      <c r="U430" s="17">
        <v>13.75</v>
      </c>
      <c r="V430" s="17">
        <v>8.6199999999999992</v>
      </c>
      <c r="W430" s="7">
        <v>0</v>
      </c>
      <c r="X430" s="7">
        <v>0</v>
      </c>
      <c r="AB430" s="17">
        <v>30.85</v>
      </c>
      <c r="AC430" s="17">
        <v>101.58</v>
      </c>
      <c r="AD430" s="17">
        <v>106.72</v>
      </c>
      <c r="AE430" s="17">
        <v>119.12</v>
      </c>
      <c r="AF430" s="7"/>
      <c r="AG430" s="7">
        <v>88.54</v>
      </c>
      <c r="AH430" s="7">
        <v>72.05</v>
      </c>
      <c r="AI430" s="7">
        <v>80.44</v>
      </c>
    </row>
    <row r="431" spans="1:35" x14ac:dyDescent="0.2">
      <c r="A431" s="5">
        <v>2021</v>
      </c>
      <c r="B431" s="2" t="s">
        <v>750</v>
      </c>
      <c r="C431" s="2" t="s">
        <v>725</v>
      </c>
      <c r="D431" s="2" t="s">
        <v>682</v>
      </c>
      <c r="E431" s="15">
        <v>0</v>
      </c>
      <c r="F431" s="15">
        <v>0</v>
      </c>
      <c r="G431" s="2">
        <v>0</v>
      </c>
      <c r="H431" s="2">
        <v>0</v>
      </c>
      <c r="I431" s="2">
        <v>0</v>
      </c>
      <c r="J431" s="2">
        <v>0</v>
      </c>
      <c r="K431" s="2">
        <v>0</v>
      </c>
      <c r="L431" s="2">
        <v>0</v>
      </c>
      <c r="M431" s="2">
        <v>0</v>
      </c>
      <c r="N431" s="2">
        <v>0</v>
      </c>
      <c r="O431" s="2">
        <v>0</v>
      </c>
      <c r="P431" s="2">
        <v>0</v>
      </c>
      <c r="Q431" s="2">
        <v>0</v>
      </c>
      <c r="R431" s="2">
        <v>0</v>
      </c>
      <c r="S431" s="2"/>
      <c r="T431" s="2"/>
      <c r="U431" s="2"/>
      <c r="V431" s="2"/>
      <c r="AB431" s="7"/>
      <c r="AC431" s="7"/>
      <c r="AD431" s="7"/>
      <c r="AE431" s="7"/>
      <c r="AF431" s="7"/>
      <c r="AG431" s="7"/>
      <c r="AH431" s="7"/>
      <c r="AI431" s="7"/>
    </row>
    <row r="432" spans="1:35" x14ac:dyDescent="0.2">
      <c r="A432" s="5">
        <v>2021</v>
      </c>
      <c r="B432" s="2" t="s">
        <v>750</v>
      </c>
      <c r="C432" s="2" t="s">
        <v>726</v>
      </c>
      <c r="D432" s="2" t="s">
        <v>682</v>
      </c>
      <c r="E432" s="15">
        <v>0</v>
      </c>
      <c r="F432" s="15">
        <v>0</v>
      </c>
      <c r="G432" s="2">
        <v>0</v>
      </c>
      <c r="H432" s="2">
        <v>0</v>
      </c>
      <c r="I432" s="2">
        <v>0</v>
      </c>
      <c r="J432" s="2">
        <v>0</v>
      </c>
      <c r="K432" s="2">
        <v>0</v>
      </c>
      <c r="L432" s="2">
        <v>0</v>
      </c>
      <c r="M432" s="2">
        <v>0</v>
      </c>
      <c r="N432" s="2">
        <v>0</v>
      </c>
      <c r="O432" s="2">
        <v>0</v>
      </c>
      <c r="P432" s="2">
        <v>0</v>
      </c>
      <c r="Q432" s="2">
        <v>0</v>
      </c>
      <c r="R432" s="2">
        <v>0</v>
      </c>
      <c r="S432" s="2"/>
      <c r="T432" s="2"/>
      <c r="U432" s="2"/>
      <c r="V432" s="2"/>
      <c r="AB432" s="7"/>
      <c r="AC432" s="7"/>
      <c r="AD432" s="7"/>
      <c r="AE432" s="7"/>
      <c r="AF432" s="7"/>
      <c r="AG432" s="7"/>
      <c r="AH432" s="7"/>
      <c r="AI432" s="7"/>
    </row>
    <row r="433" spans="1:35" x14ac:dyDescent="0.2">
      <c r="A433" s="5">
        <v>2021</v>
      </c>
      <c r="B433" s="2" t="s">
        <v>751</v>
      </c>
      <c r="C433" s="2" t="s">
        <v>727</v>
      </c>
      <c r="D433" s="2" t="s">
        <v>682</v>
      </c>
      <c r="E433" s="15">
        <v>0</v>
      </c>
      <c r="F433" s="15">
        <v>0</v>
      </c>
      <c r="G433" s="2">
        <v>0</v>
      </c>
      <c r="H433" s="2">
        <v>600000</v>
      </c>
      <c r="I433" s="2">
        <v>0</v>
      </c>
      <c r="J433" s="2">
        <v>0</v>
      </c>
      <c r="K433" s="2">
        <v>0</v>
      </c>
      <c r="L433" s="2">
        <v>0</v>
      </c>
      <c r="M433" s="2">
        <v>0</v>
      </c>
      <c r="N433" s="2">
        <v>0</v>
      </c>
      <c r="O433" s="2">
        <v>0</v>
      </c>
      <c r="P433" s="2">
        <v>0</v>
      </c>
      <c r="Q433" s="2">
        <v>0</v>
      </c>
      <c r="R433" s="2">
        <v>0</v>
      </c>
      <c r="S433" s="2"/>
      <c r="T433" s="2"/>
      <c r="U433" s="2"/>
      <c r="V433" s="2"/>
      <c r="AB433" s="7"/>
      <c r="AC433" s="7"/>
      <c r="AD433" s="7"/>
      <c r="AE433" s="7"/>
      <c r="AF433" s="7"/>
      <c r="AG433" s="7"/>
      <c r="AH433" s="7"/>
      <c r="AI433" s="7"/>
    </row>
    <row r="434" spans="1:35" x14ac:dyDescent="0.2">
      <c r="A434" s="5">
        <v>2021</v>
      </c>
      <c r="B434" s="2" t="s">
        <v>750</v>
      </c>
      <c r="C434" s="2" t="s">
        <v>728</v>
      </c>
      <c r="D434" s="2" t="s">
        <v>682</v>
      </c>
      <c r="E434" s="15">
        <v>0</v>
      </c>
      <c r="F434" s="15">
        <v>0</v>
      </c>
      <c r="G434" s="2">
        <v>0</v>
      </c>
      <c r="H434" s="2">
        <v>0</v>
      </c>
      <c r="I434" s="2">
        <v>0</v>
      </c>
      <c r="J434" s="2">
        <v>0</v>
      </c>
      <c r="K434" s="2">
        <v>0</v>
      </c>
      <c r="L434" s="2">
        <v>0</v>
      </c>
      <c r="M434" s="2">
        <v>0</v>
      </c>
      <c r="N434" s="2">
        <v>0</v>
      </c>
      <c r="O434" s="2">
        <v>0</v>
      </c>
      <c r="P434" s="2">
        <v>0</v>
      </c>
      <c r="Q434" s="2">
        <v>0</v>
      </c>
      <c r="R434" s="2">
        <v>0</v>
      </c>
      <c r="S434" s="2"/>
      <c r="T434" s="2"/>
      <c r="U434" s="2"/>
      <c r="V434" s="2"/>
      <c r="AB434" s="7"/>
      <c r="AC434" s="7"/>
      <c r="AD434" s="7"/>
      <c r="AE434" s="7"/>
      <c r="AF434" s="7"/>
      <c r="AG434" s="7"/>
      <c r="AH434" s="7"/>
      <c r="AI434" s="7"/>
    </row>
    <row r="435" spans="1:35" x14ac:dyDescent="0.2">
      <c r="A435" s="5">
        <v>2021</v>
      </c>
      <c r="B435" s="2" t="s">
        <v>752</v>
      </c>
      <c r="C435" s="2" t="s">
        <v>729</v>
      </c>
      <c r="D435" s="2" t="s">
        <v>682</v>
      </c>
      <c r="E435" s="15">
        <v>0</v>
      </c>
      <c r="F435" s="15">
        <v>0</v>
      </c>
      <c r="G435" s="2">
        <v>0</v>
      </c>
      <c r="H435" s="2">
        <v>0</v>
      </c>
      <c r="I435" s="2">
        <v>0</v>
      </c>
      <c r="J435" s="2">
        <v>0</v>
      </c>
      <c r="K435" s="2">
        <v>0</v>
      </c>
      <c r="L435" s="2">
        <v>0</v>
      </c>
      <c r="M435" s="2">
        <v>0</v>
      </c>
      <c r="N435" s="2">
        <v>0</v>
      </c>
      <c r="O435" s="2">
        <v>0</v>
      </c>
      <c r="P435" s="2">
        <v>0</v>
      </c>
      <c r="Q435" s="2">
        <v>0</v>
      </c>
      <c r="R435" s="2">
        <v>0</v>
      </c>
      <c r="S435" s="2"/>
      <c r="T435" s="2"/>
      <c r="U435" s="2"/>
      <c r="V435" s="2"/>
      <c r="AB435" s="7"/>
      <c r="AC435" s="7"/>
      <c r="AD435" s="7"/>
      <c r="AE435" s="7"/>
      <c r="AF435" s="7"/>
      <c r="AG435" s="7"/>
      <c r="AH435" s="7"/>
      <c r="AI435" s="7"/>
    </row>
    <row r="436" spans="1:35" x14ac:dyDescent="0.2">
      <c r="A436" s="5">
        <v>2021</v>
      </c>
      <c r="B436" s="2" t="s">
        <v>750</v>
      </c>
      <c r="C436" s="2" t="s">
        <v>730</v>
      </c>
      <c r="D436" s="2" t="s">
        <v>682</v>
      </c>
      <c r="E436" s="15">
        <v>0</v>
      </c>
      <c r="F436" s="15">
        <v>0</v>
      </c>
      <c r="G436" s="2">
        <v>0</v>
      </c>
      <c r="H436" s="2">
        <v>600000</v>
      </c>
      <c r="I436" s="2">
        <v>0</v>
      </c>
      <c r="J436" s="2">
        <v>0</v>
      </c>
      <c r="K436" s="2">
        <v>0</v>
      </c>
      <c r="L436" s="2">
        <v>0</v>
      </c>
      <c r="M436" s="2">
        <v>0</v>
      </c>
      <c r="N436" s="2">
        <v>0</v>
      </c>
      <c r="O436" s="2">
        <v>0</v>
      </c>
      <c r="P436" s="2">
        <v>0</v>
      </c>
      <c r="Q436" s="2">
        <v>0</v>
      </c>
      <c r="R436" s="2">
        <v>0</v>
      </c>
      <c r="S436" s="2"/>
      <c r="T436" s="2"/>
      <c r="U436" s="2"/>
      <c r="V436" s="2"/>
      <c r="AB436" s="7"/>
      <c r="AC436" s="7"/>
      <c r="AD436" s="7"/>
      <c r="AE436" s="7"/>
      <c r="AF436" s="7"/>
      <c r="AG436" s="7"/>
      <c r="AH436" s="7"/>
      <c r="AI436" s="7"/>
    </row>
    <row r="437" spans="1:35" x14ac:dyDescent="0.2">
      <c r="A437" s="5">
        <v>2021</v>
      </c>
      <c r="B437" s="2" t="s">
        <v>752</v>
      </c>
      <c r="C437" s="2" t="s">
        <v>731</v>
      </c>
      <c r="D437" s="2" t="s">
        <v>682</v>
      </c>
      <c r="E437" s="15">
        <v>0</v>
      </c>
      <c r="F437" s="15">
        <v>0</v>
      </c>
      <c r="G437" s="2">
        <v>0</v>
      </c>
      <c r="H437" s="2">
        <v>0</v>
      </c>
      <c r="I437" s="2">
        <v>0</v>
      </c>
      <c r="J437" s="2">
        <v>0</v>
      </c>
      <c r="K437" s="2">
        <v>0</v>
      </c>
      <c r="L437" s="2">
        <v>0</v>
      </c>
      <c r="M437" s="2">
        <v>0</v>
      </c>
      <c r="N437" s="2">
        <v>0</v>
      </c>
      <c r="O437" s="2">
        <v>0</v>
      </c>
      <c r="P437" s="2">
        <v>0</v>
      </c>
      <c r="Q437" s="2">
        <v>0</v>
      </c>
      <c r="R437" s="2">
        <v>0</v>
      </c>
      <c r="S437" s="2"/>
      <c r="T437" s="2"/>
      <c r="U437" s="2"/>
      <c r="V437" s="2"/>
      <c r="AB437" s="7"/>
      <c r="AC437" s="7"/>
      <c r="AD437" s="7"/>
      <c r="AE437" s="7"/>
      <c r="AF437" s="7"/>
      <c r="AG437" s="7"/>
      <c r="AH437" s="7"/>
      <c r="AI437" s="7"/>
    </row>
    <row r="438" spans="1:35" x14ac:dyDescent="0.2">
      <c r="A438" s="5">
        <v>2021</v>
      </c>
      <c r="B438" s="2" t="s">
        <v>752</v>
      </c>
      <c r="C438" s="2" t="s">
        <v>732</v>
      </c>
      <c r="D438" s="2" t="s">
        <v>682</v>
      </c>
      <c r="E438" s="15">
        <v>0</v>
      </c>
      <c r="F438" s="15">
        <v>0</v>
      </c>
      <c r="G438" s="2">
        <v>0</v>
      </c>
      <c r="H438" s="2">
        <v>0</v>
      </c>
      <c r="I438" s="2">
        <v>0</v>
      </c>
      <c r="J438" s="2">
        <v>0</v>
      </c>
      <c r="K438" s="2">
        <v>0</v>
      </c>
      <c r="L438" s="2">
        <v>0</v>
      </c>
      <c r="M438" s="2">
        <v>0</v>
      </c>
      <c r="N438" s="2">
        <v>0</v>
      </c>
      <c r="O438" s="2">
        <v>0</v>
      </c>
      <c r="P438" s="2">
        <v>0</v>
      </c>
      <c r="Q438" s="2">
        <v>0</v>
      </c>
      <c r="R438" s="2">
        <v>0</v>
      </c>
      <c r="S438" s="2"/>
      <c r="T438" s="2"/>
      <c r="U438" s="2"/>
      <c r="V438" s="2"/>
      <c r="AB438" s="7"/>
      <c r="AC438" s="7"/>
      <c r="AD438" s="7"/>
      <c r="AE438" s="7"/>
      <c r="AF438" s="7"/>
      <c r="AG438" s="7"/>
      <c r="AH438" s="7"/>
      <c r="AI438" s="7"/>
    </row>
    <row r="439" spans="1:35" x14ac:dyDescent="0.2">
      <c r="A439" s="5">
        <v>2021</v>
      </c>
      <c r="B439" s="2" t="s">
        <v>750</v>
      </c>
      <c r="C439" s="2" t="s">
        <v>733</v>
      </c>
      <c r="D439" s="2" t="s">
        <v>682</v>
      </c>
      <c r="E439" s="15">
        <v>0</v>
      </c>
      <c r="F439" s="15">
        <v>0</v>
      </c>
      <c r="G439" s="2">
        <v>0</v>
      </c>
      <c r="H439" s="2">
        <v>0</v>
      </c>
      <c r="I439" s="2">
        <v>0</v>
      </c>
      <c r="J439" s="2">
        <v>0</v>
      </c>
      <c r="K439" s="2">
        <v>0</v>
      </c>
      <c r="L439" s="2">
        <v>0</v>
      </c>
      <c r="M439" s="2">
        <v>0</v>
      </c>
      <c r="N439" s="2">
        <v>0</v>
      </c>
      <c r="O439" s="2">
        <v>0</v>
      </c>
      <c r="P439" s="2">
        <v>0</v>
      </c>
      <c r="Q439" s="2">
        <v>0</v>
      </c>
      <c r="R439" s="2">
        <v>0</v>
      </c>
      <c r="S439" s="2"/>
      <c r="T439" s="2"/>
      <c r="U439" s="2"/>
      <c r="V439" s="2"/>
      <c r="AB439" s="7"/>
      <c r="AC439" s="7"/>
      <c r="AD439" s="7"/>
      <c r="AE439" s="7"/>
      <c r="AF439" s="7"/>
      <c r="AG439" s="7"/>
      <c r="AH439" s="7"/>
      <c r="AI439" s="7"/>
    </row>
    <row r="440" spans="1:35" x14ac:dyDescent="0.2">
      <c r="A440" s="5">
        <v>2021</v>
      </c>
      <c r="B440" s="2" t="s">
        <v>752</v>
      </c>
      <c r="C440" s="2" t="s">
        <v>734</v>
      </c>
      <c r="D440" s="2" t="s">
        <v>682</v>
      </c>
      <c r="E440" s="15">
        <v>0</v>
      </c>
      <c r="F440" s="15">
        <v>0</v>
      </c>
      <c r="G440" s="2">
        <v>0</v>
      </c>
      <c r="H440" s="2">
        <v>0</v>
      </c>
      <c r="I440" s="2">
        <v>0</v>
      </c>
      <c r="J440" s="2">
        <v>0</v>
      </c>
      <c r="K440" s="2">
        <v>0</v>
      </c>
      <c r="L440" s="2">
        <v>0</v>
      </c>
      <c r="M440" s="2">
        <v>0</v>
      </c>
      <c r="N440" s="2">
        <v>0</v>
      </c>
      <c r="O440" s="2">
        <v>0</v>
      </c>
      <c r="P440" s="2">
        <v>0</v>
      </c>
      <c r="Q440" s="2">
        <v>0</v>
      </c>
      <c r="R440" s="2">
        <v>0</v>
      </c>
      <c r="S440" s="2"/>
      <c r="T440" s="2"/>
      <c r="U440" s="2"/>
      <c r="V440" s="2"/>
      <c r="AB440" s="7"/>
      <c r="AC440" s="7"/>
      <c r="AD440" s="7"/>
      <c r="AE440" s="7"/>
      <c r="AF440" s="7"/>
      <c r="AG440" s="7"/>
      <c r="AH440" s="7"/>
      <c r="AI440" s="7"/>
    </row>
    <row r="441" spans="1:35" x14ac:dyDescent="0.2">
      <c r="A441" s="5">
        <v>2021</v>
      </c>
      <c r="B441" s="2" t="s">
        <v>752</v>
      </c>
      <c r="C441" s="2" t="s">
        <v>735</v>
      </c>
      <c r="D441" s="2" t="s">
        <v>682</v>
      </c>
      <c r="E441" s="15">
        <v>0</v>
      </c>
      <c r="F441" s="15">
        <v>0</v>
      </c>
      <c r="G441" s="2">
        <v>0</v>
      </c>
      <c r="H441" s="2">
        <v>0</v>
      </c>
      <c r="I441" s="2">
        <v>0</v>
      </c>
      <c r="J441" s="2">
        <v>0</v>
      </c>
      <c r="K441" s="2">
        <v>0</v>
      </c>
      <c r="L441" s="2">
        <v>0</v>
      </c>
      <c r="M441" s="2">
        <v>0</v>
      </c>
      <c r="N441" s="2">
        <v>0</v>
      </c>
      <c r="O441" s="2">
        <v>0</v>
      </c>
      <c r="P441" s="2">
        <v>0</v>
      </c>
      <c r="Q441" s="2">
        <v>0</v>
      </c>
      <c r="R441" s="2">
        <v>0</v>
      </c>
      <c r="S441" s="2"/>
      <c r="T441" s="2"/>
      <c r="U441" s="2"/>
      <c r="V441" s="2"/>
      <c r="AB441" s="7"/>
      <c r="AC441" s="7"/>
      <c r="AD441" s="7"/>
      <c r="AE441" s="7"/>
      <c r="AF441" s="7"/>
      <c r="AG441" s="7"/>
      <c r="AH441" s="7"/>
      <c r="AI441" s="7"/>
    </row>
    <row r="442" spans="1:35" x14ac:dyDescent="0.2">
      <c r="A442" s="5">
        <v>2021</v>
      </c>
      <c r="B442" s="2" t="s">
        <v>752</v>
      </c>
      <c r="C442" s="2" t="s">
        <v>736</v>
      </c>
      <c r="D442" s="2" t="s">
        <v>682</v>
      </c>
      <c r="E442" s="15">
        <v>0</v>
      </c>
      <c r="F442" s="15">
        <v>0</v>
      </c>
      <c r="G442" s="2">
        <v>0</v>
      </c>
      <c r="H442" s="2">
        <v>0</v>
      </c>
      <c r="I442" s="2">
        <v>0</v>
      </c>
      <c r="J442" s="2">
        <v>0</v>
      </c>
      <c r="K442" s="2">
        <v>0</v>
      </c>
      <c r="L442" s="2">
        <v>0</v>
      </c>
      <c r="M442" s="2">
        <v>0</v>
      </c>
      <c r="N442" s="2">
        <v>0</v>
      </c>
      <c r="O442" s="2">
        <v>0</v>
      </c>
      <c r="P442" s="2">
        <v>0</v>
      </c>
      <c r="Q442" s="2">
        <v>0</v>
      </c>
      <c r="R442" s="2">
        <v>0</v>
      </c>
      <c r="S442" s="2"/>
      <c r="T442" s="2"/>
      <c r="U442" s="2"/>
      <c r="V442" s="2"/>
      <c r="AB442" s="7"/>
      <c r="AC442" s="7"/>
      <c r="AD442" s="7"/>
      <c r="AE442" s="7"/>
      <c r="AF442" s="7"/>
      <c r="AG442" s="7"/>
      <c r="AH442" s="7"/>
      <c r="AI442" s="7"/>
    </row>
    <row r="443" spans="1:35" x14ac:dyDescent="0.2">
      <c r="A443" s="5">
        <v>2021</v>
      </c>
      <c r="B443" s="2" t="s">
        <v>752</v>
      </c>
      <c r="C443" s="2" t="s">
        <v>737</v>
      </c>
      <c r="D443" s="2" t="s">
        <v>682</v>
      </c>
      <c r="E443" s="15">
        <v>0</v>
      </c>
      <c r="F443" s="15">
        <v>0</v>
      </c>
      <c r="G443" s="2">
        <v>0</v>
      </c>
      <c r="H443" s="2">
        <v>0</v>
      </c>
      <c r="I443" s="2">
        <v>0</v>
      </c>
      <c r="J443" s="2">
        <v>0</v>
      </c>
      <c r="K443" s="2">
        <v>0</v>
      </c>
      <c r="L443" s="2">
        <v>0</v>
      </c>
      <c r="M443" s="2">
        <v>0</v>
      </c>
      <c r="N443" s="2">
        <v>0</v>
      </c>
      <c r="O443" s="2">
        <v>0</v>
      </c>
      <c r="P443" s="2">
        <v>0</v>
      </c>
      <c r="Q443" s="2">
        <v>0</v>
      </c>
      <c r="R443" s="2">
        <v>0</v>
      </c>
      <c r="S443" s="2"/>
      <c r="T443" s="2"/>
      <c r="U443" s="2"/>
      <c r="V443" s="2"/>
      <c r="AB443" s="7"/>
      <c r="AC443" s="7"/>
      <c r="AD443" s="7"/>
      <c r="AE443" s="7"/>
      <c r="AF443" s="7"/>
      <c r="AG443" s="7"/>
      <c r="AH443" s="7"/>
      <c r="AI443" s="7"/>
    </row>
    <row r="444" spans="1:35" x14ac:dyDescent="0.2">
      <c r="A444" s="5">
        <v>2021</v>
      </c>
      <c r="B444" s="2" t="s">
        <v>750</v>
      </c>
      <c r="C444" s="2" t="s">
        <v>48</v>
      </c>
      <c r="D444" s="2" t="s">
        <v>682</v>
      </c>
      <c r="E444" s="15">
        <v>0</v>
      </c>
      <c r="F444" s="15">
        <v>0</v>
      </c>
      <c r="G444" s="2">
        <v>0</v>
      </c>
      <c r="H444" s="2">
        <v>0</v>
      </c>
      <c r="I444" s="2">
        <v>0</v>
      </c>
      <c r="J444" s="2">
        <v>0</v>
      </c>
      <c r="K444" s="2">
        <v>0</v>
      </c>
      <c r="L444" s="2">
        <v>0</v>
      </c>
      <c r="M444" s="2">
        <v>0</v>
      </c>
      <c r="N444" s="2">
        <v>0</v>
      </c>
      <c r="O444" s="2">
        <v>0</v>
      </c>
      <c r="P444" s="2">
        <v>0</v>
      </c>
      <c r="Q444" s="2">
        <v>0</v>
      </c>
      <c r="R444" s="2">
        <v>0</v>
      </c>
      <c r="S444" s="2"/>
      <c r="T444" s="2"/>
      <c r="U444" s="2"/>
      <c r="V444" s="2"/>
      <c r="AB444" s="7"/>
      <c r="AC444" s="7"/>
      <c r="AD444" s="7"/>
      <c r="AE444" s="7"/>
      <c r="AF444" s="7"/>
      <c r="AG444" s="7"/>
      <c r="AH444" s="7"/>
      <c r="AI444" s="7"/>
    </row>
    <row r="445" spans="1:35" x14ac:dyDescent="0.2">
      <c r="A445" s="5">
        <v>2021</v>
      </c>
      <c r="B445" s="2" t="s">
        <v>751</v>
      </c>
      <c r="C445" s="2" t="s">
        <v>49</v>
      </c>
      <c r="D445" s="2" t="s">
        <v>682</v>
      </c>
      <c r="E445" s="15">
        <v>0</v>
      </c>
      <c r="F445" s="15">
        <v>0</v>
      </c>
      <c r="G445" s="2">
        <v>0</v>
      </c>
      <c r="H445" s="2">
        <v>0</v>
      </c>
      <c r="I445" s="2">
        <v>0</v>
      </c>
      <c r="J445" s="2">
        <v>0</v>
      </c>
      <c r="K445" s="2">
        <v>0</v>
      </c>
      <c r="L445" s="2">
        <v>0</v>
      </c>
      <c r="M445" s="2">
        <v>0</v>
      </c>
      <c r="N445" s="2">
        <v>0</v>
      </c>
      <c r="O445" s="2">
        <v>0</v>
      </c>
      <c r="P445" s="2">
        <v>0</v>
      </c>
      <c r="Q445" s="2">
        <v>0</v>
      </c>
      <c r="R445" s="2">
        <v>0</v>
      </c>
      <c r="S445" s="2"/>
      <c r="T445" s="2"/>
      <c r="U445" s="2"/>
      <c r="V445" s="2"/>
      <c r="AB445" s="7"/>
      <c r="AC445" s="7"/>
      <c r="AD445" s="7"/>
      <c r="AE445" s="7"/>
      <c r="AF445" s="7"/>
      <c r="AG445" s="7"/>
      <c r="AH445" s="7"/>
      <c r="AI445" s="7"/>
    </row>
    <row r="446" spans="1:35" x14ac:dyDescent="0.2">
      <c r="A446" s="5">
        <v>2021</v>
      </c>
      <c r="B446" s="2" t="s">
        <v>750</v>
      </c>
      <c r="C446" s="2" t="s">
        <v>50</v>
      </c>
      <c r="D446" s="2" t="s">
        <v>682</v>
      </c>
      <c r="E446" s="15">
        <v>0</v>
      </c>
      <c r="F446" s="15">
        <v>0</v>
      </c>
      <c r="G446" s="2">
        <v>0</v>
      </c>
      <c r="H446" s="2">
        <v>0</v>
      </c>
      <c r="I446" s="2">
        <v>0</v>
      </c>
      <c r="J446" s="2">
        <v>0</v>
      </c>
      <c r="K446" s="2">
        <v>0</v>
      </c>
      <c r="L446" s="2">
        <v>0</v>
      </c>
      <c r="M446" s="2">
        <v>0</v>
      </c>
      <c r="N446" s="2">
        <v>0</v>
      </c>
      <c r="O446" s="2">
        <v>0</v>
      </c>
      <c r="P446" s="2">
        <v>0</v>
      </c>
      <c r="Q446" s="2">
        <v>0</v>
      </c>
      <c r="R446" s="2">
        <v>0</v>
      </c>
      <c r="S446" s="2"/>
      <c r="T446" s="2"/>
      <c r="U446" s="2"/>
      <c r="V446" s="2"/>
      <c r="AB446" s="7"/>
      <c r="AC446" s="7"/>
      <c r="AD446" s="7"/>
      <c r="AE446" s="7"/>
      <c r="AF446" s="7"/>
      <c r="AG446" s="7"/>
      <c r="AH446" s="7"/>
      <c r="AI446" s="7"/>
    </row>
    <row r="447" spans="1:35" x14ac:dyDescent="0.2">
      <c r="A447" s="5">
        <v>2021</v>
      </c>
      <c r="B447" s="2" t="s">
        <v>752</v>
      </c>
      <c r="C447" s="2" t="s">
        <v>51</v>
      </c>
      <c r="D447" s="2" t="s">
        <v>682</v>
      </c>
      <c r="E447" s="15">
        <v>0</v>
      </c>
      <c r="F447" s="15">
        <v>0</v>
      </c>
      <c r="G447" s="2">
        <v>0</v>
      </c>
      <c r="H447" s="2">
        <v>0</v>
      </c>
      <c r="I447" s="2">
        <v>0</v>
      </c>
      <c r="J447" s="2">
        <v>0</v>
      </c>
      <c r="K447" s="2">
        <v>0</v>
      </c>
      <c r="L447" s="2">
        <v>0</v>
      </c>
      <c r="M447" s="2">
        <v>0</v>
      </c>
      <c r="N447" s="2">
        <v>0</v>
      </c>
      <c r="O447" s="2">
        <v>0</v>
      </c>
      <c r="P447" s="2">
        <v>0</v>
      </c>
      <c r="Q447" s="2">
        <v>0</v>
      </c>
      <c r="R447" s="2">
        <v>0</v>
      </c>
      <c r="S447" s="2"/>
      <c r="T447" s="2"/>
      <c r="U447" s="2"/>
      <c r="V447" s="2"/>
      <c r="AB447" s="7"/>
      <c r="AC447" s="7"/>
      <c r="AD447" s="7"/>
      <c r="AE447" s="7"/>
      <c r="AF447" s="7"/>
      <c r="AG447" s="7"/>
      <c r="AH447" s="7"/>
      <c r="AI447" s="7"/>
    </row>
    <row r="448" spans="1:35" x14ac:dyDescent="0.2">
      <c r="A448" s="5">
        <v>2021</v>
      </c>
      <c r="B448" s="2" t="s">
        <v>750</v>
      </c>
      <c r="C448" s="2" t="s">
        <v>52</v>
      </c>
      <c r="D448" s="2" t="s">
        <v>682</v>
      </c>
      <c r="E448" s="15">
        <v>0</v>
      </c>
      <c r="F448" s="15">
        <v>0</v>
      </c>
      <c r="G448" s="2">
        <v>0</v>
      </c>
      <c r="H448" s="2">
        <v>0</v>
      </c>
      <c r="I448" s="2">
        <v>0</v>
      </c>
      <c r="J448" s="2">
        <v>0</v>
      </c>
      <c r="K448" s="2">
        <v>0</v>
      </c>
      <c r="L448" s="2">
        <v>0</v>
      </c>
      <c r="M448" s="2">
        <v>0</v>
      </c>
      <c r="N448" s="2">
        <v>0</v>
      </c>
      <c r="O448" s="2">
        <v>0</v>
      </c>
      <c r="P448" s="2">
        <v>0</v>
      </c>
      <c r="Q448" s="2">
        <v>0</v>
      </c>
      <c r="R448" s="2">
        <v>0</v>
      </c>
      <c r="S448" s="2"/>
      <c r="T448" s="2"/>
      <c r="U448" s="2"/>
      <c r="V448" s="2"/>
      <c r="AB448" s="7"/>
      <c r="AC448" s="7"/>
      <c r="AD448" s="7"/>
      <c r="AE448" s="7"/>
      <c r="AF448" s="7"/>
      <c r="AG448" s="7"/>
      <c r="AH448" s="7"/>
      <c r="AI448" s="7"/>
    </row>
    <row r="449" spans="1:35" x14ac:dyDescent="0.2">
      <c r="A449" s="5">
        <v>2021</v>
      </c>
      <c r="B449" s="2" t="s">
        <v>751</v>
      </c>
      <c r="C449" s="2" t="s">
        <v>53</v>
      </c>
      <c r="D449" s="2" t="s">
        <v>682</v>
      </c>
      <c r="E449" s="15">
        <v>0</v>
      </c>
      <c r="F449" s="15">
        <v>0</v>
      </c>
      <c r="G449" s="2">
        <v>0</v>
      </c>
      <c r="H449" s="2">
        <v>0</v>
      </c>
      <c r="I449" s="2">
        <v>0</v>
      </c>
      <c r="J449" s="2">
        <v>0</v>
      </c>
      <c r="K449" s="2">
        <v>0</v>
      </c>
      <c r="L449" s="2">
        <v>0</v>
      </c>
      <c r="M449" s="2">
        <v>0</v>
      </c>
      <c r="N449" s="2">
        <v>0</v>
      </c>
      <c r="O449" s="2">
        <v>0</v>
      </c>
      <c r="P449" s="2">
        <v>0</v>
      </c>
      <c r="Q449" s="2">
        <v>0</v>
      </c>
      <c r="R449" s="2">
        <v>0</v>
      </c>
      <c r="S449" s="2"/>
      <c r="T449" s="2"/>
      <c r="U449" s="2"/>
      <c r="V449" s="2"/>
      <c r="AB449" s="7"/>
      <c r="AC449" s="7"/>
      <c r="AD449" s="7"/>
      <c r="AE449" s="7"/>
      <c r="AF449" s="7"/>
      <c r="AG449" s="7"/>
      <c r="AH449" s="7"/>
      <c r="AI449" s="7"/>
    </row>
    <row r="450" spans="1:35" x14ac:dyDescent="0.2">
      <c r="A450" s="5">
        <v>2021</v>
      </c>
      <c r="B450" s="2" t="s">
        <v>752</v>
      </c>
      <c r="C450" s="2" t="s">
        <v>54</v>
      </c>
      <c r="D450" s="2" t="s">
        <v>682</v>
      </c>
      <c r="E450" s="15">
        <v>0</v>
      </c>
      <c r="F450" s="15">
        <v>0</v>
      </c>
      <c r="G450" s="2">
        <v>0</v>
      </c>
      <c r="H450" s="2">
        <v>0</v>
      </c>
      <c r="I450" s="2">
        <v>0</v>
      </c>
      <c r="J450" s="2">
        <v>0</v>
      </c>
      <c r="K450" s="2">
        <v>0</v>
      </c>
      <c r="L450" s="2">
        <v>0</v>
      </c>
      <c r="M450" s="2">
        <v>0</v>
      </c>
      <c r="N450" s="2">
        <v>0</v>
      </c>
      <c r="O450" s="2">
        <v>0</v>
      </c>
      <c r="P450" s="2">
        <v>0</v>
      </c>
      <c r="Q450" s="2">
        <v>0</v>
      </c>
      <c r="R450" s="2">
        <v>0</v>
      </c>
      <c r="S450" s="2"/>
      <c r="T450" s="2"/>
      <c r="U450" s="2"/>
      <c r="V450" s="2"/>
      <c r="AB450" s="7"/>
      <c r="AC450" s="7"/>
      <c r="AD450" s="7"/>
      <c r="AE450" s="7"/>
      <c r="AF450" s="7"/>
      <c r="AG450" s="7"/>
      <c r="AH450" s="7"/>
      <c r="AI450" s="7"/>
    </row>
    <row r="451" spans="1:35" x14ac:dyDescent="0.2">
      <c r="A451" s="5">
        <v>2021</v>
      </c>
      <c r="B451" s="2" t="s">
        <v>750</v>
      </c>
      <c r="C451" s="2" t="s">
        <v>738</v>
      </c>
      <c r="D451" s="2" t="s">
        <v>682</v>
      </c>
      <c r="E451" s="15">
        <v>0</v>
      </c>
      <c r="F451" s="15">
        <v>0</v>
      </c>
      <c r="G451" s="2">
        <v>0</v>
      </c>
      <c r="H451" s="2">
        <v>0</v>
      </c>
      <c r="I451" s="2">
        <v>0</v>
      </c>
      <c r="J451" s="2">
        <v>0</v>
      </c>
      <c r="K451" s="2">
        <v>0</v>
      </c>
      <c r="L451" s="2">
        <v>0</v>
      </c>
      <c r="M451" s="2">
        <v>0</v>
      </c>
      <c r="N451" s="2">
        <v>0</v>
      </c>
      <c r="O451" s="2">
        <v>0</v>
      </c>
      <c r="P451" s="2">
        <v>0</v>
      </c>
      <c r="Q451" s="2">
        <v>0</v>
      </c>
      <c r="R451" s="2">
        <v>0</v>
      </c>
      <c r="S451" s="2"/>
      <c r="T451" s="2"/>
      <c r="U451" s="2"/>
      <c r="V451" s="2"/>
      <c r="AB451" s="7"/>
      <c r="AC451" s="7"/>
      <c r="AD451" s="7"/>
      <c r="AE451" s="7"/>
      <c r="AF451" s="7"/>
      <c r="AG451" s="7"/>
      <c r="AH451" s="7"/>
      <c r="AI451" s="7"/>
    </row>
    <row r="452" spans="1:35" x14ac:dyDescent="0.2">
      <c r="A452" s="5">
        <v>2021</v>
      </c>
      <c r="B452" s="2" t="s">
        <v>752</v>
      </c>
      <c r="C452" s="2" t="s">
        <v>739</v>
      </c>
      <c r="D452" s="2" t="s">
        <v>682</v>
      </c>
      <c r="E452" s="15">
        <v>0</v>
      </c>
      <c r="F452" s="15">
        <v>0</v>
      </c>
      <c r="G452" s="2">
        <v>0</v>
      </c>
      <c r="H452" s="2">
        <v>0</v>
      </c>
      <c r="I452" s="2">
        <v>0</v>
      </c>
      <c r="J452" s="2">
        <v>0</v>
      </c>
      <c r="K452" s="2">
        <v>0</v>
      </c>
      <c r="L452" s="2">
        <v>0</v>
      </c>
      <c r="M452" s="2">
        <v>0</v>
      </c>
      <c r="N452" s="2">
        <v>0</v>
      </c>
      <c r="O452" s="2">
        <v>0</v>
      </c>
      <c r="P452" s="2">
        <v>0</v>
      </c>
      <c r="Q452" s="2">
        <v>0</v>
      </c>
      <c r="R452" s="2">
        <v>0</v>
      </c>
      <c r="S452" s="2"/>
      <c r="T452" s="2"/>
      <c r="U452" s="2"/>
      <c r="V452" s="2"/>
      <c r="AB452" s="7"/>
      <c r="AC452" s="7"/>
      <c r="AD452" s="7"/>
      <c r="AE452" s="7"/>
      <c r="AF452" s="7"/>
      <c r="AG452" s="7"/>
      <c r="AH452" s="7"/>
      <c r="AI452" s="7"/>
    </row>
    <row r="453" spans="1:35" x14ac:dyDescent="0.2">
      <c r="A453" s="5">
        <v>2021</v>
      </c>
      <c r="B453" s="2" t="s">
        <v>752</v>
      </c>
      <c r="C453" s="2" t="s">
        <v>740</v>
      </c>
      <c r="D453" s="2" t="s">
        <v>682</v>
      </c>
      <c r="E453" s="15">
        <v>0</v>
      </c>
      <c r="F453" s="15">
        <v>0</v>
      </c>
      <c r="G453" s="2">
        <v>0</v>
      </c>
      <c r="H453" s="2">
        <v>0</v>
      </c>
      <c r="I453" s="2">
        <v>0</v>
      </c>
      <c r="J453" s="2">
        <v>0</v>
      </c>
      <c r="K453" s="2">
        <v>0</v>
      </c>
      <c r="L453" s="2">
        <v>0</v>
      </c>
      <c r="M453" s="2">
        <v>0</v>
      </c>
      <c r="N453" s="2">
        <v>0</v>
      </c>
      <c r="O453" s="2">
        <v>0</v>
      </c>
      <c r="P453" s="2">
        <v>0</v>
      </c>
      <c r="Q453" s="2">
        <v>0</v>
      </c>
      <c r="R453" s="2">
        <v>0</v>
      </c>
      <c r="S453" s="2"/>
      <c r="T453" s="2"/>
      <c r="U453" s="2"/>
      <c r="V453" s="2"/>
      <c r="AB453" s="7"/>
      <c r="AC453" s="7"/>
      <c r="AD453" s="7"/>
      <c r="AE453" s="7"/>
      <c r="AF453" s="7"/>
      <c r="AG453" s="7"/>
      <c r="AH453" s="7"/>
      <c r="AI453" s="7"/>
    </row>
    <row r="454" spans="1:35" x14ac:dyDescent="0.2">
      <c r="A454" s="5">
        <v>2021</v>
      </c>
      <c r="B454" s="2" t="s">
        <v>751</v>
      </c>
      <c r="C454" s="2" t="s">
        <v>741</v>
      </c>
      <c r="D454" s="2" t="s">
        <v>682</v>
      </c>
      <c r="E454" s="15">
        <v>0</v>
      </c>
      <c r="F454" s="15">
        <v>0</v>
      </c>
      <c r="G454" s="2">
        <v>0</v>
      </c>
      <c r="H454" s="2">
        <v>0</v>
      </c>
      <c r="I454" s="2">
        <v>0</v>
      </c>
      <c r="J454" s="2">
        <v>0</v>
      </c>
      <c r="K454" s="2">
        <v>0</v>
      </c>
      <c r="L454" s="2">
        <v>0</v>
      </c>
      <c r="M454" s="2">
        <v>0</v>
      </c>
      <c r="N454" s="2">
        <v>0</v>
      </c>
      <c r="O454" s="2">
        <v>0</v>
      </c>
      <c r="P454" s="2">
        <v>0</v>
      </c>
      <c r="Q454" s="2">
        <v>0</v>
      </c>
      <c r="R454" s="2">
        <v>0</v>
      </c>
      <c r="S454" s="2"/>
      <c r="T454" s="2"/>
      <c r="U454" s="2"/>
      <c r="V454" s="2"/>
      <c r="AB454" s="7"/>
      <c r="AC454" s="7"/>
      <c r="AD454" s="7"/>
      <c r="AE454" s="7"/>
      <c r="AF454" s="7"/>
      <c r="AG454" s="7"/>
      <c r="AH454" s="7"/>
      <c r="AI454" s="7"/>
    </row>
    <row r="455" spans="1:35" x14ac:dyDescent="0.2">
      <c r="A455" s="5">
        <v>2021</v>
      </c>
      <c r="B455" s="2" t="s">
        <v>752</v>
      </c>
      <c r="C455" s="2" t="s">
        <v>742</v>
      </c>
      <c r="D455" s="2" t="s">
        <v>682</v>
      </c>
      <c r="E455" s="15">
        <v>0</v>
      </c>
      <c r="F455" s="15">
        <v>0</v>
      </c>
      <c r="G455" s="2">
        <v>0</v>
      </c>
      <c r="H455" s="2">
        <v>0</v>
      </c>
      <c r="I455" s="2">
        <v>0</v>
      </c>
      <c r="J455" s="2">
        <v>0</v>
      </c>
      <c r="K455" s="2">
        <v>0</v>
      </c>
      <c r="L455" s="2">
        <v>0</v>
      </c>
      <c r="M455" s="2">
        <v>0</v>
      </c>
      <c r="N455" s="2">
        <v>0</v>
      </c>
      <c r="O455" s="2">
        <v>0</v>
      </c>
      <c r="P455" s="2">
        <v>0</v>
      </c>
      <c r="Q455" s="2">
        <v>0</v>
      </c>
      <c r="R455" s="2">
        <v>0</v>
      </c>
      <c r="S455" s="2"/>
      <c r="T455" s="2"/>
      <c r="U455" s="2"/>
      <c r="V455" s="2"/>
      <c r="AB455" s="7"/>
      <c r="AC455" s="7"/>
      <c r="AD455" s="7"/>
      <c r="AE455" s="7"/>
      <c r="AF455" s="7"/>
      <c r="AG455" s="7"/>
      <c r="AH455" s="7"/>
      <c r="AI455" s="7"/>
    </row>
    <row r="456" spans="1:35" x14ac:dyDescent="0.2">
      <c r="A456" s="5">
        <v>2021</v>
      </c>
      <c r="B456" s="2" t="s">
        <v>750</v>
      </c>
      <c r="C456" s="2" t="s">
        <v>743</v>
      </c>
      <c r="D456" s="2" t="s">
        <v>682</v>
      </c>
      <c r="E456" s="15">
        <v>0</v>
      </c>
      <c r="F456" s="15">
        <v>0</v>
      </c>
      <c r="G456" s="2">
        <v>0</v>
      </c>
      <c r="H456" s="2">
        <v>0</v>
      </c>
      <c r="I456" s="2">
        <v>0</v>
      </c>
      <c r="J456" s="2">
        <v>0</v>
      </c>
      <c r="K456" s="2">
        <v>0</v>
      </c>
      <c r="L456" s="2">
        <v>0</v>
      </c>
      <c r="M456" s="2">
        <v>0</v>
      </c>
      <c r="N456" s="2">
        <v>0</v>
      </c>
      <c r="O456" s="2">
        <v>0</v>
      </c>
      <c r="P456" s="2">
        <v>0</v>
      </c>
      <c r="Q456" s="2">
        <v>0</v>
      </c>
      <c r="R456" s="2">
        <v>0</v>
      </c>
      <c r="S456" s="2"/>
      <c r="T456" s="2"/>
      <c r="U456" s="2"/>
      <c r="V456" s="2"/>
      <c r="AB456" s="7"/>
      <c r="AC456" s="7"/>
      <c r="AD456" s="7"/>
      <c r="AE456" s="7"/>
      <c r="AF456" s="7"/>
      <c r="AG456" s="7"/>
      <c r="AH456" s="7"/>
      <c r="AI456" s="7"/>
    </row>
    <row r="457" spans="1:35" x14ac:dyDescent="0.2">
      <c r="A457" s="5">
        <v>2021</v>
      </c>
      <c r="B457" s="2" t="s">
        <v>752</v>
      </c>
      <c r="C457" s="2" t="s">
        <v>744</v>
      </c>
      <c r="D457" s="2" t="s">
        <v>682</v>
      </c>
      <c r="E457" s="15">
        <v>0</v>
      </c>
      <c r="F457" s="15">
        <v>0</v>
      </c>
      <c r="G457" s="2">
        <v>0</v>
      </c>
      <c r="H457" s="2">
        <v>0</v>
      </c>
      <c r="I457" s="2">
        <v>0</v>
      </c>
      <c r="J457" s="2">
        <v>0</v>
      </c>
      <c r="K457" s="2">
        <v>0</v>
      </c>
      <c r="L457" s="2">
        <v>0</v>
      </c>
      <c r="M457" s="2">
        <v>0</v>
      </c>
      <c r="N457" s="2">
        <v>0</v>
      </c>
      <c r="O457" s="2">
        <v>0</v>
      </c>
      <c r="P457" s="2">
        <v>0</v>
      </c>
      <c r="Q457" s="2">
        <v>0</v>
      </c>
      <c r="R457" s="2">
        <v>0</v>
      </c>
      <c r="S457" s="2"/>
      <c r="T457" s="2"/>
      <c r="U457" s="2"/>
      <c r="V457" s="2"/>
      <c r="AB457" s="7"/>
      <c r="AC457" s="7"/>
      <c r="AD457" s="7"/>
      <c r="AE457" s="7"/>
      <c r="AF457" s="7"/>
      <c r="AG457" s="7"/>
      <c r="AH457" s="7"/>
      <c r="AI457" s="7"/>
    </row>
    <row r="458" spans="1:35" x14ac:dyDescent="0.2">
      <c r="A458" s="5">
        <v>2021</v>
      </c>
      <c r="B458" s="2" t="s">
        <v>752</v>
      </c>
      <c r="C458" s="2" t="s">
        <v>745</v>
      </c>
      <c r="D458" s="2" t="s">
        <v>682</v>
      </c>
      <c r="E458" s="15">
        <v>0</v>
      </c>
      <c r="F458" s="15">
        <v>0</v>
      </c>
      <c r="G458" s="2">
        <v>0</v>
      </c>
      <c r="H458" s="2">
        <v>0</v>
      </c>
      <c r="I458" s="2">
        <v>0</v>
      </c>
      <c r="J458" s="2">
        <v>0</v>
      </c>
      <c r="K458" s="2">
        <v>0</v>
      </c>
      <c r="L458" s="2">
        <v>0</v>
      </c>
      <c r="M458" s="2">
        <v>0</v>
      </c>
      <c r="N458" s="2">
        <v>0</v>
      </c>
      <c r="O458" s="2">
        <v>0</v>
      </c>
      <c r="P458" s="2">
        <v>0</v>
      </c>
      <c r="Q458" s="2">
        <v>0</v>
      </c>
      <c r="R458" s="2">
        <v>0</v>
      </c>
      <c r="S458" s="2"/>
      <c r="T458" s="2"/>
      <c r="U458" s="2"/>
      <c r="V458" s="2"/>
      <c r="AB458" s="7"/>
      <c r="AC458" s="7"/>
      <c r="AD458" s="7"/>
      <c r="AE458" s="7"/>
      <c r="AF458" s="7"/>
      <c r="AG458" s="7"/>
      <c r="AH458" s="7"/>
      <c r="AI458" s="7"/>
    </row>
    <row r="459" spans="1:35" x14ac:dyDescent="0.2">
      <c r="A459" s="5">
        <v>2021</v>
      </c>
      <c r="B459" s="2" t="s">
        <v>752</v>
      </c>
      <c r="C459" s="2" t="s">
        <v>746</v>
      </c>
      <c r="D459" s="2" t="s">
        <v>682</v>
      </c>
      <c r="E459" s="15">
        <v>0</v>
      </c>
      <c r="F459" s="15">
        <v>0</v>
      </c>
      <c r="G459" s="2">
        <v>0</v>
      </c>
      <c r="H459" s="2">
        <v>0</v>
      </c>
      <c r="I459" s="2">
        <v>0</v>
      </c>
      <c r="J459" s="2">
        <v>0</v>
      </c>
      <c r="K459" s="2">
        <v>0</v>
      </c>
      <c r="L459" s="2">
        <v>0</v>
      </c>
      <c r="M459" s="2">
        <v>0</v>
      </c>
      <c r="N459" s="2">
        <v>0</v>
      </c>
      <c r="O459" s="2">
        <v>0</v>
      </c>
      <c r="P459" s="2">
        <v>0</v>
      </c>
      <c r="Q459" s="2">
        <v>0</v>
      </c>
      <c r="R459" s="2">
        <v>0</v>
      </c>
      <c r="S459" s="2"/>
      <c r="T459" s="2"/>
      <c r="U459" s="2"/>
      <c r="V459" s="2"/>
      <c r="AB459" s="7"/>
      <c r="AC459" s="7"/>
      <c r="AD459" s="7"/>
      <c r="AE459" s="7"/>
      <c r="AF459" s="7"/>
      <c r="AG459" s="7"/>
      <c r="AH459" s="7"/>
      <c r="AI459" s="7"/>
    </row>
    <row r="460" spans="1:35" x14ac:dyDescent="0.2">
      <c r="A460" s="5">
        <v>2021</v>
      </c>
      <c r="B460" s="2" t="s">
        <v>752</v>
      </c>
      <c r="C460" s="2" t="s">
        <v>747</v>
      </c>
      <c r="D460" s="2" t="s">
        <v>682</v>
      </c>
      <c r="E460" s="15">
        <v>0</v>
      </c>
      <c r="F460" s="15">
        <v>0</v>
      </c>
      <c r="G460" s="2">
        <v>0</v>
      </c>
      <c r="H460" s="2">
        <v>0</v>
      </c>
      <c r="I460" s="2">
        <v>0</v>
      </c>
      <c r="J460" s="2">
        <v>0</v>
      </c>
      <c r="K460" s="2">
        <v>0</v>
      </c>
      <c r="L460" s="2">
        <v>0</v>
      </c>
      <c r="M460" s="2">
        <v>0</v>
      </c>
      <c r="N460" s="2">
        <v>0</v>
      </c>
      <c r="O460" s="2">
        <v>0</v>
      </c>
      <c r="P460" s="2">
        <v>0</v>
      </c>
      <c r="Q460" s="2">
        <v>0</v>
      </c>
      <c r="R460" s="2">
        <v>0</v>
      </c>
      <c r="S460" s="2"/>
      <c r="T460" s="2"/>
      <c r="U460" s="2"/>
      <c r="V460" s="2"/>
      <c r="AB460" s="7"/>
      <c r="AC460" s="7"/>
      <c r="AD460" s="7"/>
      <c r="AE460" s="7"/>
      <c r="AF460" s="7"/>
      <c r="AG460" s="7"/>
      <c r="AH460" s="7"/>
      <c r="AI460" s="7"/>
    </row>
    <row r="461" spans="1:35" x14ac:dyDescent="0.2">
      <c r="A461" s="5">
        <v>2021</v>
      </c>
      <c r="B461" s="2" t="s">
        <v>752</v>
      </c>
      <c r="C461" s="2" t="s">
        <v>748</v>
      </c>
      <c r="D461" s="2" t="s">
        <v>682</v>
      </c>
      <c r="E461" s="15">
        <v>0</v>
      </c>
      <c r="F461" s="15">
        <v>0</v>
      </c>
      <c r="G461" s="2">
        <v>0</v>
      </c>
      <c r="H461" s="2">
        <v>0</v>
      </c>
      <c r="I461" s="2">
        <v>0</v>
      </c>
      <c r="J461" s="2">
        <v>0</v>
      </c>
      <c r="K461" s="2">
        <v>0</v>
      </c>
      <c r="L461" s="2">
        <v>0</v>
      </c>
      <c r="M461" s="2">
        <v>0</v>
      </c>
      <c r="N461" s="2">
        <v>0</v>
      </c>
      <c r="O461" s="2">
        <v>0</v>
      </c>
      <c r="P461" s="2">
        <v>0</v>
      </c>
      <c r="Q461" s="2">
        <v>0</v>
      </c>
      <c r="R461" s="2">
        <v>0</v>
      </c>
      <c r="S461" s="2"/>
      <c r="T461" s="2"/>
      <c r="U461" s="2"/>
      <c r="V461" s="2"/>
      <c r="AB461" s="7"/>
      <c r="AC461" s="7"/>
      <c r="AD461" s="7"/>
      <c r="AE461" s="7"/>
      <c r="AF461" s="7"/>
      <c r="AG461" s="7"/>
      <c r="AH461" s="7"/>
      <c r="AI461" s="7"/>
    </row>
    <row r="462" spans="1:35" x14ac:dyDescent="0.2">
      <c r="A462" s="5">
        <v>2021</v>
      </c>
      <c r="B462" s="2" t="s">
        <v>752</v>
      </c>
      <c r="C462" s="2" t="s">
        <v>749</v>
      </c>
      <c r="D462" s="2" t="s">
        <v>682</v>
      </c>
      <c r="E462" s="15">
        <v>0</v>
      </c>
      <c r="F462" s="15">
        <v>0</v>
      </c>
      <c r="G462" s="2">
        <v>0</v>
      </c>
      <c r="H462" s="2">
        <v>0</v>
      </c>
      <c r="I462" s="2">
        <v>0</v>
      </c>
      <c r="J462" s="2">
        <v>0</v>
      </c>
      <c r="K462" s="2">
        <v>0</v>
      </c>
      <c r="L462" s="2">
        <v>0</v>
      </c>
      <c r="M462" s="2">
        <v>0</v>
      </c>
      <c r="N462" s="2">
        <v>0</v>
      </c>
      <c r="O462" s="2">
        <v>0</v>
      </c>
      <c r="P462" s="2">
        <v>0</v>
      </c>
      <c r="Q462" s="2">
        <v>0</v>
      </c>
      <c r="R462" s="2">
        <v>0</v>
      </c>
      <c r="S462" s="2"/>
      <c r="T462" s="2"/>
      <c r="U462" s="2"/>
      <c r="V462" s="2"/>
      <c r="AB462" s="7"/>
      <c r="AC462" s="7"/>
      <c r="AD462" s="7"/>
      <c r="AE462" s="7"/>
      <c r="AF462" s="7"/>
      <c r="AG462" s="7"/>
      <c r="AH462" s="7"/>
      <c r="AI462" s="7"/>
    </row>
    <row r="463" spans="1:35" x14ac:dyDescent="0.2">
      <c r="A463" s="5">
        <v>2021</v>
      </c>
      <c r="B463" s="2" t="s">
        <v>752</v>
      </c>
      <c r="C463" s="2" t="s">
        <v>67</v>
      </c>
      <c r="D463" s="2" t="s">
        <v>682</v>
      </c>
      <c r="E463" s="15">
        <v>0</v>
      </c>
      <c r="F463" s="15">
        <v>0</v>
      </c>
      <c r="G463" s="2">
        <v>0</v>
      </c>
      <c r="H463" s="2">
        <v>0</v>
      </c>
      <c r="I463" s="2">
        <v>0</v>
      </c>
      <c r="J463" s="2">
        <v>0</v>
      </c>
      <c r="K463" s="2">
        <v>0</v>
      </c>
      <c r="L463" s="2">
        <v>0</v>
      </c>
      <c r="M463" s="2">
        <v>0</v>
      </c>
      <c r="N463" s="2">
        <v>0</v>
      </c>
      <c r="O463" s="2">
        <v>0</v>
      </c>
      <c r="P463" s="2">
        <v>0</v>
      </c>
      <c r="Q463" s="2">
        <v>0</v>
      </c>
      <c r="R463" s="2">
        <v>0</v>
      </c>
      <c r="S463" s="2"/>
      <c r="T463" s="2"/>
      <c r="U463" s="2"/>
      <c r="V463" s="2"/>
      <c r="AB463" s="7"/>
      <c r="AC463" s="7"/>
      <c r="AD463" s="7"/>
      <c r="AE463" s="7"/>
      <c r="AF463" s="7"/>
      <c r="AG463" s="7"/>
      <c r="AH463" s="7"/>
      <c r="AI463" s="7"/>
    </row>
    <row r="464" spans="1:35" x14ac:dyDescent="0.2">
      <c r="A464" s="5">
        <v>2021</v>
      </c>
      <c r="B464" s="2" t="s">
        <v>750</v>
      </c>
      <c r="C464" s="2" t="s">
        <v>725</v>
      </c>
      <c r="D464" s="2" t="s">
        <v>674</v>
      </c>
      <c r="E464" s="15">
        <v>9811600</v>
      </c>
      <c r="F464" s="15">
        <v>4985012</v>
      </c>
      <c r="G464" s="2">
        <v>0</v>
      </c>
      <c r="H464" s="2">
        <v>23187594</v>
      </c>
      <c r="I464" s="2">
        <v>0</v>
      </c>
      <c r="J464" s="2">
        <v>0</v>
      </c>
      <c r="K464" s="2">
        <v>0</v>
      </c>
      <c r="L464" s="2">
        <v>0</v>
      </c>
      <c r="M464" s="2">
        <v>0</v>
      </c>
      <c r="N464" s="2">
        <v>0</v>
      </c>
      <c r="O464" s="2">
        <v>0</v>
      </c>
      <c r="P464" s="2">
        <v>0</v>
      </c>
      <c r="Q464" s="2">
        <v>0</v>
      </c>
      <c r="R464" s="2">
        <v>0</v>
      </c>
      <c r="S464" s="2"/>
      <c r="T464" s="17">
        <v>68.37</v>
      </c>
      <c r="U464" s="2"/>
      <c r="V464" s="2"/>
      <c r="AB464" s="7"/>
      <c r="AC464" s="7"/>
      <c r="AD464" s="7"/>
      <c r="AE464" s="7"/>
      <c r="AF464" s="7"/>
      <c r="AG464" s="7"/>
      <c r="AH464" s="7"/>
      <c r="AI464" s="7"/>
    </row>
    <row r="465" spans="1:35" x14ac:dyDescent="0.2">
      <c r="A465" s="5">
        <v>2021</v>
      </c>
      <c r="B465" s="2" t="s">
        <v>750</v>
      </c>
      <c r="C465" s="2" t="s">
        <v>726</v>
      </c>
      <c r="D465" s="2" t="s">
        <v>674</v>
      </c>
      <c r="E465" s="15">
        <v>24872844</v>
      </c>
      <c r="F465" s="15">
        <v>930000</v>
      </c>
      <c r="G465" s="2">
        <v>0</v>
      </c>
      <c r="H465" s="2">
        <v>22248491</v>
      </c>
      <c r="I465" s="2">
        <v>0</v>
      </c>
      <c r="J465" s="2">
        <v>0</v>
      </c>
      <c r="K465" s="2">
        <v>0</v>
      </c>
      <c r="L465" s="2">
        <v>0</v>
      </c>
      <c r="M465" s="2">
        <v>0</v>
      </c>
      <c r="N465" s="2">
        <v>0</v>
      </c>
      <c r="O465" s="2">
        <v>0</v>
      </c>
      <c r="P465" s="2">
        <v>0</v>
      </c>
      <c r="Q465" s="2">
        <v>0</v>
      </c>
      <c r="R465" s="2">
        <v>0</v>
      </c>
      <c r="S465" s="2"/>
      <c r="T465" s="17">
        <v>69.19</v>
      </c>
      <c r="U465" s="2"/>
      <c r="V465" s="2"/>
      <c r="AB465" s="7"/>
      <c r="AC465" s="7"/>
      <c r="AD465" s="7"/>
      <c r="AE465" s="7"/>
      <c r="AF465" s="7"/>
      <c r="AG465" s="7"/>
      <c r="AH465" s="7"/>
      <c r="AI465" s="7"/>
    </row>
    <row r="466" spans="1:35" x14ac:dyDescent="0.2">
      <c r="A466" s="5">
        <v>2021</v>
      </c>
      <c r="B466" s="2" t="s">
        <v>751</v>
      </c>
      <c r="C466" s="2" t="s">
        <v>727</v>
      </c>
      <c r="D466" s="2" t="s">
        <v>674</v>
      </c>
      <c r="E466" s="15">
        <v>18614912</v>
      </c>
      <c r="F466" s="15">
        <v>3251953</v>
      </c>
      <c r="G466" s="2">
        <v>0</v>
      </c>
      <c r="H466" s="2">
        <v>46804652</v>
      </c>
      <c r="I466" s="2">
        <v>0</v>
      </c>
      <c r="J466" s="2">
        <v>0</v>
      </c>
      <c r="K466" s="2">
        <v>0</v>
      </c>
      <c r="L466" s="2">
        <v>0</v>
      </c>
      <c r="M466" s="2">
        <v>0</v>
      </c>
      <c r="N466" s="2">
        <v>0</v>
      </c>
      <c r="O466" s="2">
        <v>0</v>
      </c>
      <c r="P466" s="2">
        <v>0</v>
      </c>
      <c r="Q466" s="2">
        <v>0</v>
      </c>
      <c r="R466" s="2">
        <v>0</v>
      </c>
      <c r="S466" s="2"/>
      <c r="T466" s="17">
        <v>71.77</v>
      </c>
      <c r="U466" s="2"/>
      <c r="V466" s="2"/>
      <c r="AB466" s="7"/>
      <c r="AC466" s="7"/>
      <c r="AD466" s="7"/>
      <c r="AE466" s="7"/>
      <c r="AF466" s="7"/>
      <c r="AG466" s="7"/>
      <c r="AH466" s="7"/>
      <c r="AI466" s="7"/>
    </row>
    <row r="467" spans="1:35" x14ac:dyDescent="0.2">
      <c r="A467" s="5">
        <v>2021</v>
      </c>
      <c r="B467" s="2" t="s">
        <v>750</v>
      </c>
      <c r="C467" s="2" t="s">
        <v>728</v>
      </c>
      <c r="D467" s="2" t="s">
        <v>674</v>
      </c>
      <c r="E467" s="15">
        <v>20128401</v>
      </c>
      <c r="F467" s="15">
        <v>2124716</v>
      </c>
      <c r="G467" s="2">
        <v>0</v>
      </c>
      <c r="H467" s="2">
        <v>24930288</v>
      </c>
      <c r="I467" s="2">
        <v>0</v>
      </c>
      <c r="J467" s="2">
        <v>0</v>
      </c>
      <c r="K467" s="2">
        <v>0</v>
      </c>
      <c r="L467" s="2">
        <v>0</v>
      </c>
      <c r="M467" s="2">
        <v>0</v>
      </c>
      <c r="N467" s="2">
        <v>0</v>
      </c>
      <c r="O467" s="2">
        <v>0</v>
      </c>
      <c r="P467" s="2">
        <v>0</v>
      </c>
      <c r="Q467" s="2">
        <v>0</v>
      </c>
      <c r="R467" s="2">
        <v>0</v>
      </c>
      <c r="S467" s="2"/>
      <c r="T467" s="17">
        <v>71.58</v>
      </c>
      <c r="U467" s="2"/>
      <c r="V467" s="2"/>
      <c r="AB467" s="7"/>
      <c r="AC467" s="7"/>
      <c r="AD467" s="7"/>
      <c r="AE467" s="7"/>
      <c r="AF467" s="7"/>
      <c r="AG467" s="7"/>
      <c r="AH467" s="7"/>
      <c r="AI467" s="7"/>
    </row>
    <row r="468" spans="1:35" x14ac:dyDescent="0.2">
      <c r="A468" s="5">
        <v>2021</v>
      </c>
      <c r="B468" s="2" t="s">
        <v>752</v>
      </c>
      <c r="C468" s="2" t="s">
        <v>729</v>
      </c>
      <c r="D468" s="2" t="s">
        <v>674</v>
      </c>
      <c r="E468" s="15">
        <v>18863410</v>
      </c>
      <c r="F468" s="15">
        <v>8244459</v>
      </c>
      <c r="G468" s="2">
        <v>0</v>
      </c>
      <c r="H468" s="2">
        <v>18829541</v>
      </c>
      <c r="I468" s="2">
        <v>0</v>
      </c>
      <c r="J468" s="2">
        <v>0</v>
      </c>
      <c r="K468" s="2">
        <v>0</v>
      </c>
      <c r="L468" s="2">
        <v>0</v>
      </c>
      <c r="M468" s="2">
        <v>0</v>
      </c>
      <c r="N468" s="2">
        <v>0</v>
      </c>
      <c r="O468" s="2">
        <v>0</v>
      </c>
      <c r="P468" s="2">
        <v>0</v>
      </c>
      <c r="Q468" s="2">
        <v>0</v>
      </c>
      <c r="R468" s="2">
        <v>0</v>
      </c>
      <c r="S468" s="2"/>
      <c r="T468" s="17">
        <v>69.95</v>
      </c>
      <c r="U468" s="2"/>
      <c r="V468" s="2"/>
      <c r="AB468" s="7"/>
      <c r="AC468" s="7"/>
      <c r="AD468" s="7"/>
      <c r="AE468" s="7"/>
      <c r="AF468" s="7"/>
      <c r="AG468" s="7"/>
      <c r="AH468" s="7"/>
      <c r="AI468" s="7"/>
    </row>
    <row r="469" spans="1:35" x14ac:dyDescent="0.2">
      <c r="A469" s="5">
        <v>2021</v>
      </c>
      <c r="B469" s="2" t="s">
        <v>750</v>
      </c>
      <c r="C469" s="2" t="s">
        <v>730</v>
      </c>
      <c r="D469" s="2" t="s">
        <v>674</v>
      </c>
      <c r="E469" s="15">
        <v>17132914</v>
      </c>
      <c r="F469" s="15">
        <v>280000</v>
      </c>
      <c r="G469" s="2">
        <v>0</v>
      </c>
      <c r="H469" s="2">
        <v>39802987</v>
      </c>
      <c r="I469" s="2">
        <v>0</v>
      </c>
      <c r="J469" s="2">
        <v>0</v>
      </c>
      <c r="K469" s="2">
        <v>0</v>
      </c>
      <c r="L469" s="2">
        <v>0</v>
      </c>
      <c r="M469" s="2">
        <v>0</v>
      </c>
      <c r="N469" s="2">
        <v>0</v>
      </c>
      <c r="O469" s="2">
        <v>0</v>
      </c>
      <c r="P469" s="2">
        <v>0</v>
      </c>
      <c r="Q469" s="2">
        <v>0</v>
      </c>
      <c r="R469" s="2">
        <v>0</v>
      </c>
      <c r="S469" s="2"/>
      <c r="T469" s="17">
        <v>68.97</v>
      </c>
      <c r="U469" s="2"/>
      <c r="V469" s="2"/>
      <c r="AB469" s="7"/>
      <c r="AC469" s="7"/>
      <c r="AD469" s="7"/>
      <c r="AE469" s="7"/>
      <c r="AF469" s="7"/>
      <c r="AG469" s="7"/>
      <c r="AH469" s="7"/>
      <c r="AI469" s="7"/>
    </row>
    <row r="470" spans="1:35" x14ac:dyDescent="0.2">
      <c r="A470" s="5">
        <v>2021</v>
      </c>
      <c r="B470" s="2" t="s">
        <v>752</v>
      </c>
      <c r="C470" s="2" t="s">
        <v>731</v>
      </c>
      <c r="D470" s="2" t="s">
        <v>674</v>
      </c>
      <c r="E470" s="15">
        <v>14251189</v>
      </c>
      <c r="F470" s="15">
        <v>71676628</v>
      </c>
      <c r="G470" s="2">
        <v>0</v>
      </c>
      <c r="H470" s="2">
        <v>37648618</v>
      </c>
      <c r="I470" s="2">
        <v>0</v>
      </c>
      <c r="J470" s="2">
        <v>0</v>
      </c>
      <c r="K470" s="2">
        <v>0</v>
      </c>
      <c r="L470" s="2">
        <v>0</v>
      </c>
      <c r="M470" s="2">
        <v>0</v>
      </c>
      <c r="N470" s="2">
        <v>0</v>
      </c>
      <c r="O470" s="2">
        <v>0</v>
      </c>
      <c r="P470" s="2">
        <v>0</v>
      </c>
      <c r="Q470" s="2">
        <v>0</v>
      </c>
      <c r="R470" s="2">
        <v>0</v>
      </c>
      <c r="S470" s="2"/>
      <c r="T470" s="17">
        <v>62.65</v>
      </c>
      <c r="U470" s="2"/>
      <c r="V470" s="2"/>
      <c r="AB470" s="7"/>
      <c r="AC470" s="7"/>
      <c r="AD470" s="7"/>
      <c r="AE470" s="7"/>
      <c r="AF470" s="7"/>
      <c r="AG470" s="7"/>
      <c r="AH470" s="7"/>
      <c r="AI470" s="7"/>
    </row>
    <row r="471" spans="1:35" x14ac:dyDescent="0.2">
      <c r="A471" s="5">
        <v>2021</v>
      </c>
      <c r="B471" s="2" t="s">
        <v>752</v>
      </c>
      <c r="C471" s="2" t="s">
        <v>732</v>
      </c>
      <c r="D471" s="2" t="s">
        <v>674</v>
      </c>
      <c r="E471" s="15">
        <v>22503326</v>
      </c>
      <c r="F471" s="15">
        <v>690375</v>
      </c>
      <c r="G471" s="2">
        <v>0</v>
      </c>
      <c r="H471" s="2">
        <v>18023054</v>
      </c>
      <c r="I471" s="2">
        <v>0</v>
      </c>
      <c r="J471" s="2">
        <v>0</v>
      </c>
      <c r="K471" s="2">
        <v>0</v>
      </c>
      <c r="L471" s="2">
        <v>0</v>
      </c>
      <c r="M471" s="2">
        <v>0</v>
      </c>
      <c r="N471" s="2">
        <v>0</v>
      </c>
      <c r="O471" s="2">
        <v>0</v>
      </c>
      <c r="P471" s="2">
        <v>0</v>
      </c>
      <c r="Q471" s="2">
        <v>0</v>
      </c>
      <c r="R471" s="2">
        <v>0</v>
      </c>
      <c r="S471" s="2"/>
      <c r="T471" s="17">
        <v>69.78</v>
      </c>
      <c r="U471" s="2"/>
      <c r="V471" s="2"/>
      <c r="AB471" s="7"/>
      <c r="AC471" s="7"/>
      <c r="AD471" s="7"/>
      <c r="AE471" s="7"/>
      <c r="AF471" s="7"/>
      <c r="AG471" s="7"/>
      <c r="AH471" s="7"/>
      <c r="AI471" s="7"/>
    </row>
    <row r="472" spans="1:35" x14ac:dyDescent="0.2">
      <c r="A472" s="5">
        <v>2021</v>
      </c>
      <c r="B472" s="2" t="s">
        <v>750</v>
      </c>
      <c r="C472" s="2" t="s">
        <v>733</v>
      </c>
      <c r="D472" s="2" t="s">
        <v>674</v>
      </c>
      <c r="E472" s="15">
        <v>41253552</v>
      </c>
      <c r="F472" s="15">
        <v>1805399</v>
      </c>
      <c r="G472" s="2">
        <v>0</v>
      </c>
      <c r="H472" s="2">
        <v>52951949</v>
      </c>
      <c r="I472" s="2">
        <v>0</v>
      </c>
      <c r="J472" s="2">
        <v>0</v>
      </c>
      <c r="K472" s="2">
        <v>0</v>
      </c>
      <c r="L472" s="2">
        <v>0</v>
      </c>
      <c r="M472" s="2">
        <v>0</v>
      </c>
      <c r="N472" s="2">
        <v>0</v>
      </c>
      <c r="O472" s="2">
        <v>0</v>
      </c>
      <c r="P472" s="2">
        <v>0</v>
      </c>
      <c r="Q472" s="2">
        <v>0</v>
      </c>
      <c r="R472" s="2">
        <v>0</v>
      </c>
      <c r="S472" s="2"/>
      <c r="T472" s="17">
        <v>71.37</v>
      </c>
      <c r="U472" s="2"/>
      <c r="V472" s="2"/>
      <c r="AB472" s="7"/>
      <c r="AC472" s="7"/>
      <c r="AD472" s="7"/>
      <c r="AE472" s="7"/>
      <c r="AF472" s="7"/>
      <c r="AG472" s="7"/>
      <c r="AH472" s="7"/>
      <c r="AI472" s="7"/>
    </row>
    <row r="473" spans="1:35" x14ac:dyDescent="0.2">
      <c r="A473" s="5">
        <v>2021</v>
      </c>
      <c r="B473" s="2" t="s">
        <v>752</v>
      </c>
      <c r="C473" s="2" t="s">
        <v>734</v>
      </c>
      <c r="D473" s="2" t="s">
        <v>674</v>
      </c>
      <c r="E473" s="15">
        <v>20367207</v>
      </c>
      <c r="F473" s="15"/>
      <c r="G473" s="2">
        <v>0</v>
      </c>
      <c r="H473" s="2">
        <v>21336164</v>
      </c>
      <c r="I473" s="2">
        <v>0</v>
      </c>
      <c r="J473" s="2">
        <v>0</v>
      </c>
      <c r="K473" s="2">
        <v>0</v>
      </c>
      <c r="L473" s="2">
        <v>0</v>
      </c>
      <c r="M473" s="2">
        <v>0</v>
      </c>
      <c r="N473" s="2">
        <v>0</v>
      </c>
      <c r="O473" s="2">
        <v>0</v>
      </c>
      <c r="P473" s="2">
        <v>0</v>
      </c>
      <c r="Q473" s="2">
        <v>0</v>
      </c>
      <c r="R473" s="2">
        <v>0</v>
      </c>
      <c r="S473" s="2"/>
      <c r="T473" s="17">
        <v>64.97</v>
      </c>
      <c r="U473" s="2"/>
      <c r="V473" s="2"/>
      <c r="AB473" s="7"/>
      <c r="AC473" s="7"/>
      <c r="AD473" s="7"/>
      <c r="AE473" s="7"/>
      <c r="AF473" s="7"/>
      <c r="AG473" s="7"/>
      <c r="AH473" s="7"/>
      <c r="AI473" s="7"/>
    </row>
    <row r="474" spans="1:35" x14ac:dyDescent="0.2">
      <c r="A474" s="5">
        <v>2021</v>
      </c>
      <c r="B474" s="2" t="s">
        <v>752</v>
      </c>
      <c r="C474" s="2" t="s">
        <v>735</v>
      </c>
      <c r="D474" s="2" t="s">
        <v>674</v>
      </c>
      <c r="E474" s="15">
        <v>14633351</v>
      </c>
      <c r="F474" s="15">
        <v>2683858</v>
      </c>
      <c r="G474" s="2">
        <v>0</v>
      </c>
      <c r="H474" s="2">
        <v>31730233</v>
      </c>
      <c r="I474" s="2">
        <v>0</v>
      </c>
      <c r="J474" s="2">
        <v>0</v>
      </c>
      <c r="K474" s="2">
        <v>0</v>
      </c>
      <c r="L474" s="2">
        <v>0</v>
      </c>
      <c r="M474" s="2">
        <v>0</v>
      </c>
      <c r="N474" s="2">
        <v>0</v>
      </c>
      <c r="O474" s="2">
        <v>0</v>
      </c>
      <c r="P474" s="2">
        <v>0</v>
      </c>
      <c r="Q474" s="2">
        <v>0</v>
      </c>
      <c r="R474" s="2">
        <v>0</v>
      </c>
      <c r="S474" s="2"/>
      <c r="T474" s="17">
        <v>67.239999999999995</v>
      </c>
      <c r="U474" s="2"/>
      <c r="V474" s="2"/>
      <c r="AB474" s="7"/>
      <c r="AC474" s="7"/>
      <c r="AD474" s="7"/>
      <c r="AE474" s="7"/>
      <c r="AF474" s="7"/>
      <c r="AG474" s="7"/>
      <c r="AH474" s="7"/>
      <c r="AI474" s="7"/>
    </row>
    <row r="475" spans="1:35" x14ac:dyDescent="0.2">
      <c r="A475" s="5">
        <v>2021</v>
      </c>
      <c r="B475" s="2" t="s">
        <v>752</v>
      </c>
      <c r="C475" s="2" t="s">
        <v>736</v>
      </c>
      <c r="D475" s="2" t="s">
        <v>674</v>
      </c>
      <c r="E475" s="15">
        <v>12788673</v>
      </c>
      <c r="F475" s="15">
        <v>2870000</v>
      </c>
      <c r="G475" s="2">
        <v>0</v>
      </c>
      <c r="H475" s="2">
        <v>25090248</v>
      </c>
      <c r="I475" s="2">
        <v>0</v>
      </c>
      <c r="J475" s="2">
        <v>0</v>
      </c>
      <c r="K475" s="2">
        <v>0</v>
      </c>
      <c r="L475" s="2">
        <v>0</v>
      </c>
      <c r="M475" s="2">
        <v>0</v>
      </c>
      <c r="N475" s="2">
        <v>0</v>
      </c>
      <c r="O475" s="2">
        <v>0</v>
      </c>
      <c r="P475" s="2">
        <v>0</v>
      </c>
      <c r="Q475" s="2">
        <v>0</v>
      </c>
      <c r="R475" s="2">
        <v>0</v>
      </c>
      <c r="S475" s="2"/>
      <c r="T475" s="17">
        <v>68.760000000000005</v>
      </c>
      <c r="U475" s="2"/>
      <c r="V475" s="2"/>
      <c r="AB475" s="7"/>
      <c r="AC475" s="7"/>
      <c r="AD475" s="7"/>
      <c r="AE475" s="7"/>
      <c r="AF475" s="7"/>
      <c r="AG475" s="7"/>
      <c r="AH475" s="7"/>
      <c r="AI475" s="7"/>
    </row>
    <row r="476" spans="1:35" x14ac:dyDescent="0.2">
      <c r="A476" s="5">
        <v>2021</v>
      </c>
      <c r="B476" s="2" t="s">
        <v>752</v>
      </c>
      <c r="C476" s="2" t="s">
        <v>737</v>
      </c>
      <c r="D476" s="2" t="s">
        <v>674</v>
      </c>
      <c r="E476" s="15">
        <v>18209030</v>
      </c>
      <c r="F476" s="15"/>
      <c r="G476" s="2">
        <v>0</v>
      </c>
      <c r="H476" s="2">
        <v>23154688</v>
      </c>
      <c r="I476" s="2">
        <v>0</v>
      </c>
      <c r="J476" s="2">
        <v>0</v>
      </c>
      <c r="K476" s="2">
        <v>0</v>
      </c>
      <c r="L476" s="2">
        <v>0</v>
      </c>
      <c r="M476" s="2">
        <v>0</v>
      </c>
      <c r="N476" s="2">
        <v>0</v>
      </c>
      <c r="O476" s="2">
        <v>0</v>
      </c>
      <c r="P476" s="2">
        <v>0</v>
      </c>
      <c r="Q476" s="2">
        <v>0</v>
      </c>
      <c r="R476" s="2">
        <v>0</v>
      </c>
      <c r="S476" s="2"/>
      <c r="T476" s="17">
        <v>70.290000000000006</v>
      </c>
      <c r="U476" s="2"/>
      <c r="V476" s="2"/>
      <c r="AB476" s="7"/>
      <c r="AC476" s="7"/>
      <c r="AD476" s="7"/>
      <c r="AE476" s="7"/>
      <c r="AF476" s="7"/>
      <c r="AG476" s="7"/>
      <c r="AH476" s="7"/>
      <c r="AI476" s="7"/>
    </row>
    <row r="477" spans="1:35" x14ac:dyDescent="0.2">
      <c r="A477" s="5">
        <v>2021</v>
      </c>
      <c r="B477" s="2" t="s">
        <v>750</v>
      </c>
      <c r="C477" s="2" t="s">
        <v>48</v>
      </c>
      <c r="D477" s="2" t="s">
        <v>674</v>
      </c>
      <c r="E477" s="15">
        <v>16403906</v>
      </c>
      <c r="F477" s="15"/>
      <c r="G477" s="2">
        <v>0</v>
      </c>
      <c r="H477" s="2">
        <v>8897721</v>
      </c>
      <c r="I477" s="2">
        <v>0</v>
      </c>
      <c r="J477" s="2">
        <v>0</v>
      </c>
      <c r="K477" s="2">
        <v>0</v>
      </c>
      <c r="L477" s="2">
        <v>0</v>
      </c>
      <c r="M477" s="2">
        <v>0</v>
      </c>
      <c r="N477" s="2">
        <v>0</v>
      </c>
      <c r="O477" s="2">
        <v>0</v>
      </c>
      <c r="P477" s="2">
        <v>0</v>
      </c>
      <c r="Q477" s="2">
        <v>0</v>
      </c>
      <c r="R477" s="2">
        <v>0</v>
      </c>
      <c r="S477" s="2"/>
      <c r="T477" s="17">
        <v>72.45</v>
      </c>
      <c r="U477" s="2"/>
      <c r="V477" s="2"/>
      <c r="AB477" s="7"/>
      <c r="AC477" s="7"/>
      <c r="AD477" s="7"/>
      <c r="AE477" s="7"/>
      <c r="AF477" s="7"/>
      <c r="AG477" s="7"/>
      <c r="AH477" s="7"/>
      <c r="AI477" s="7"/>
    </row>
    <row r="478" spans="1:35" x14ac:dyDescent="0.2">
      <c r="A478" s="5">
        <v>2021</v>
      </c>
      <c r="B478" s="2" t="s">
        <v>751</v>
      </c>
      <c r="C478" s="2" t="s">
        <v>49</v>
      </c>
      <c r="D478" s="2" t="s">
        <v>674</v>
      </c>
      <c r="E478" s="15">
        <v>32482588</v>
      </c>
      <c r="F478" s="15">
        <v>4334000</v>
      </c>
      <c r="G478" s="2">
        <v>0</v>
      </c>
      <c r="H478" s="2">
        <v>38599867</v>
      </c>
      <c r="I478" s="2">
        <v>0</v>
      </c>
      <c r="J478" s="2">
        <v>0</v>
      </c>
      <c r="K478" s="2">
        <v>0</v>
      </c>
      <c r="L478" s="2">
        <v>0</v>
      </c>
      <c r="M478" s="2">
        <v>0</v>
      </c>
      <c r="N478" s="2">
        <v>0</v>
      </c>
      <c r="O478" s="2">
        <v>0</v>
      </c>
      <c r="P478" s="2">
        <v>0</v>
      </c>
      <c r="Q478" s="2">
        <v>0</v>
      </c>
      <c r="R478" s="2">
        <v>0</v>
      </c>
      <c r="S478" s="2"/>
      <c r="T478" s="17">
        <v>73.23</v>
      </c>
      <c r="U478" s="2"/>
      <c r="V478" s="2"/>
      <c r="AB478" s="7"/>
      <c r="AC478" s="7"/>
      <c r="AD478" s="7"/>
      <c r="AE478" s="7"/>
      <c r="AF478" s="7"/>
      <c r="AG478" s="7"/>
      <c r="AH478" s="7"/>
      <c r="AI478" s="7"/>
    </row>
    <row r="479" spans="1:35" x14ac:dyDescent="0.2">
      <c r="A479" s="5">
        <v>2021</v>
      </c>
      <c r="B479" s="2" t="s">
        <v>750</v>
      </c>
      <c r="C479" s="2" t="s">
        <v>50</v>
      </c>
      <c r="D479" s="2" t="s">
        <v>674</v>
      </c>
      <c r="E479" s="15">
        <v>12194739</v>
      </c>
      <c r="F479" s="15"/>
      <c r="G479" s="2">
        <v>0</v>
      </c>
      <c r="H479" s="2">
        <v>16903628</v>
      </c>
      <c r="I479" s="2">
        <v>0</v>
      </c>
      <c r="J479" s="2">
        <v>0</v>
      </c>
      <c r="K479" s="2">
        <v>0</v>
      </c>
      <c r="L479" s="2">
        <v>0</v>
      </c>
      <c r="M479" s="2">
        <v>0</v>
      </c>
      <c r="N479" s="2">
        <v>0</v>
      </c>
      <c r="O479" s="2">
        <v>0</v>
      </c>
      <c r="P479" s="2">
        <v>0</v>
      </c>
      <c r="Q479" s="2">
        <v>0</v>
      </c>
      <c r="R479" s="2">
        <v>0</v>
      </c>
      <c r="S479" s="2"/>
      <c r="T479" s="17">
        <v>73.77</v>
      </c>
      <c r="U479" s="2"/>
      <c r="V479" s="2"/>
      <c r="AB479" s="7"/>
      <c r="AC479" s="7"/>
      <c r="AD479" s="7"/>
      <c r="AE479" s="7"/>
      <c r="AF479" s="7"/>
      <c r="AG479" s="7"/>
      <c r="AH479" s="7"/>
      <c r="AI479" s="7"/>
    </row>
    <row r="480" spans="1:35" x14ac:dyDescent="0.2">
      <c r="A480" s="5">
        <v>2021</v>
      </c>
      <c r="B480" s="2" t="s">
        <v>752</v>
      </c>
      <c r="C480" s="2" t="s">
        <v>51</v>
      </c>
      <c r="D480" s="2" t="s">
        <v>674</v>
      </c>
      <c r="E480" s="15">
        <v>9933150</v>
      </c>
      <c r="F480" s="15"/>
      <c r="G480" s="2">
        <v>0</v>
      </c>
      <c r="H480" s="2">
        <v>6456285</v>
      </c>
      <c r="I480" s="2">
        <v>0</v>
      </c>
      <c r="J480" s="2">
        <v>0</v>
      </c>
      <c r="K480" s="2">
        <v>0</v>
      </c>
      <c r="L480" s="2">
        <v>0</v>
      </c>
      <c r="M480" s="2">
        <v>0</v>
      </c>
      <c r="N480" s="2">
        <v>0</v>
      </c>
      <c r="O480" s="2">
        <v>0</v>
      </c>
      <c r="P480" s="2">
        <v>0</v>
      </c>
      <c r="Q480" s="2">
        <v>0</v>
      </c>
      <c r="R480" s="2">
        <v>0</v>
      </c>
      <c r="S480" s="2"/>
      <c r="T480" s="17">
        <v>69.25</v>
      </c>
      <c r="U480" s="2"/>
      <c r="V480" s="2"/>
      <c r="AB480" s="7"/>
      <c r="AC480" s="7"/>
      <c r="AD480" s="7"/>
      <c r="AE480" s="7"/>
      <c r="AF480" s="7"/>
      <c r="AG480" s="7"/>
      <c r="AH480" s="7"/>
      <c r="AI480" s="7"/>
    </row>
    <row r="481" spans="1:35" x14ac:dyDescent="0.2">
      <c r="A481" s="5">
        <v>2021</v>
      </c>
      <c r="B481" s="2" t="s">
        <v>750</v>
      </c>
      <c r="C481" s="2" t="s">
        <v>52</v>
      </c>
      <c r="D481" s="2" t="s">
        <v>674</v>
      </c>
      <c r="E481" s="15">
        <v>18633121</v>
      </c>
      <c r="F481" s="15"/>
      <c r="G481" s="2">
        <v>0</v>
      </c>
      <c r="H481" s="2">
        <v>8507572</v>
      </c>
      <c r="I481" s="2">
        <v>0</v>
      </c>
      <c r="J481" s="2">
        <v>0</v>
      </c>
      <c r="K481" s="2">
        <v>0</v>
      </c>
      <c r="L481" s="2">
        <v>0</v>
      </c>
      <c r="M481" s="2">
        <v>0</v>
      </c>
      <c r="N481" s="2">
        <v>0</v>
      </c>
      <c r="O481" s="2">
        <v>0</v>
      </c>
      <c r="P481" s="2">
        <v>0</v>
      </c>
      <c r="Q481" s="2">
        <v>0</v>
      </c>
      <c r="R481" s="2">
        <v>0</v>
      </c>
      <c r="S481" s="2"/>
      <c r="T481" s="17">
        <v>63.44</v>
      </c>
      <c r="U481" s="2"/>
      <c r="V481" s="2"/>
      <c r="AB481" s="7"/>
      <c r="AC481" s="7"/>
      <c r="AD481" s="7"/>
      <c r="AE481" s="7"/>
      <c r="AF481" s="7"/>
      <c r="AG481" s="7"/>
      <c r="AH481" s="7"/>
      <c r="AI481" s="7"/>
    </row>
    <row r="482" spans="1:35" x14ac:dyDescent="0.2">
      <c r="A482" s="5">
        <v>2021</v>
      </c>
      <c r="B482" s="2" t="s">
        <v>751</v>
      </c>
      <c r="C482" s="2" t="s">
        <v>53</v>
      </c>
      <c r="D482" s="2" t="s">
        <v>674</v>
      </c>
      <c r="E482" s="15">
        <v>19035128</v>
      </c>
      <c r="F482" s="15"/>
      <c r="G482" s="2">
        <v>0</v>
      </c>
      <c r="H482" s="2">
        <v>9162443</v>
      </c>
      <c r="I482" s="2">
        <v>0</v>
      </c>
      <c r="J482" s="2">
        <v>0</v>
      </c>
      <c r="K482" s="2">
        <v>0</v>
      </c>
      <c r="L482" s="2">
        <v>0</v>
      </c>
      <c r="M482" s="2">
        <v>0</v>
      </c>
      <c r="N482" s="2">
        <v>0</v>
      </c>
      <c r="O482" s="2">
        <v>0</v>
      </c>
      <c r="P482" s="2">
        <v>0</v>
      </c>
      <c r="Q482" s="2">
        <v>0</v>
      </c>
      <c r="R482" s="2">
        <v>0</v>
      </c>
      <c r="S482" s="2"/>
      <c r="T482" s="17">
        <v>70.95</v>
      </c>
      <c r="U482" s="2"/>
      <c r="V482" s="2"/>
      <c r="AB482" s="7"/>
      <c r="AC482" s="7"/>
      <c r="AD482" s="7"/>
      <c r="AE482" s="7"/>
      <c r="AF482" s="7"/>
      <c r="AG482" s="7"/>
      <c r="AH482" s="7"/>
      <c r="AI482" s="7"/>
    </row>
    <row r="483" spans="1:35" x14ac:dyDescent="0.2">
      <c r="A483" s="5">
        <v>2021</v>
      </c>
      <c r="B483" s="2" t="s">
        <v>752</v>
      </c>
      <c r="C483" s="2" t="s">
        <v>54</v>
      </c>
      <c r="D483" s="2" t="s">
        <v>674</v>
      </c>
      <c r="E483" s="15">
        <v>15779414</v>
      </c>
      <c r="F483" s="15">
        <v>480000</v>
      </c>
      <c r="G483" s="2">
        <v>0</v>
      </c>
      <c r="H483" s="2">
        <v>12032563</v>
      </c>
      <c r="I483" s="2">
        <v>0</v>
      </c>
      <c r="J483" s="2">
        <v>0</v>
      </c>
      <c r="K483" s="2">
        <v>0</v>
      </c>
      <c r="L483" s="2">
        <v>0</v>
      </c>
      <c r="M483" s="2">
        <v>0</v>
      </c>
      <c r="N483" s="2">
        <v>0</v>
      </c>
      <c r="O483" s="2">
        <v>0</v>
      </c>
      <c r="P483" s="2">
        <v>0</v>
      </c>
      <c r="Q483" s="2">
        <v>0</v>
      </c>
      <c r="R483" s="2">
        <v>0</v>
      </c>
      <c r="S483" s="2"/>
      <c r="T483" s="17">
        <v>69.5</v>
      </c>
      <c r="U483" s="2"/>
      <c r="V483" s="2"/>
      <c r="AB483" s="7"/>
      <c r="AC483" s="7"/>
      <c r="AD483" s="7"/>
      <c r="AE483" s="7"/>
      <c r="AF483" s="7"/>
      <c r="AG483" s="7"/>
      <c r="AH483" s="7"/>
      <c r="AI483" s="7"/>
    </row>
    <row r="484" spans="1:35" x14ac:dyDescent="0.2">
      <c r="A484" s="5">
        <v>2021</v>
      </c>
      <c r="B484" s="2" t="s">
        <v>750</v>
      </c>
      <c r="C484" s="2" t="s">
        <v>738</v>
      </c>
      <c r="D484" s="2" t="s">
        <v>674</v>
      </c>
      <c r="E484" s="15">
        <v>13733645</v>
      </c>
      <c r="F484" s="15">
        <v>469850</v>
      </c>
      <c r="G484" s="2">
        <v>0</v>
      </c>
      <c r="H484" s="2">
        <v>9135959</v>
      </c>
      <c r="I484" s="2">
        <v>0</v>
      </c>
      <c r="J484" s="2">
        <v>0</v>
      </c>
      <c r="K484" s="2">
        <v>0</v>
      </c>
      <c r="L484" s="2">
        <v>0</v>
      </c>
      <c r="M484" s="2">
        <v>0</v>
      </c>
      <c r="N484" s="2">
        <v>0</v>
      </c>
      <c r="O484" s="2">
        <v>0</v>
      </c>
      <c r="P484" s="2">
        <v>0</v>
      </c>
      <c r="Q484" s="2">
        <v>0</v>
      </c>
      <c r="R484" s="2">
        <v>0</v>
      </c>
      <c r="S484" s="2"/>
      <c r="T484" s="17">
        <v>65.959999999999994</v>
      </c>
      <c r="U484" s="2"/>
      <c r="V484" s="2"/>
      <c r="AB484" s="7"/>
      <c r="AC484" s="7"/>
      <c r="AD484" s="7"/>
      <c r="AE484" s="7"/>
      <c r="AF484" s="7"/>
      <c r="AG484" s="7"/>
      <c r="AH484" s="7"/>
      <c r="AI484" s="7"/>
    </row>
    <row r="485" spans="1:35" x14ac:dyDescent="0.2">
      <c r="A485" s="5">
        <v>2021</v>
      </c>
      <c r="B485" s="2" t="s">
        <v>752</v>
      </c>
      <c r="C485" s="2" t="s">
        <v>739</v>
      </c>
      <c r="D485" s="2" t="s">
        <v>674</v>
      </c>
      <c r="E485" s="15">
        <v>42051027</v>
      </c>
      <c r="F485" s="15">
        <v>7287494</v>
      </c>
      <c r="G485" s="2">
        <v>0</v>
      </c>
      <c r="H485" s="2">
        <v>59640103</v>
      </c>
      <c r="I485" s="2">
        <v>0</v>
      </c>
      <c r="J485" s="2">
        <v>0</v>
      </c>
      <c r="K485" s="2">
        <v>0</v>
      </c>
      <c r="L485" s="2">
        <v>0</v>
      </c>
      <c r="M485" s="2">
        <v>0</v>
      </c>
      <c r="N485" s="2">
        <v>0</v>
      </c>
      <c r="O485" s="2">
        <v>0</v>
      </c>
      <c r="P485" s="2">
        <v>0</v>
      </c>
      <c r="Q485" s="2">
        <v>0</v>
      </c>
      <c r="R485" s="2">
        <v>0</v>
      </c>
      <c r="S485" s="2"/>
      <c r="T485" s="17">
        <v>68.86</v>
      </c>
      <c r="U485" s="2"/>
      <c r="V485" s="2"/>
      <c r="AB485" s="7"/>
      <c r="AC485" s="7"/>
      <c r="AD485" s="7"/>
      <c r="AE485" s="7"/>
      <c r="AF485" s="7"/>
      <c r="AG485" s="7"/>
      <c r="AH485" s="7"/>
      <c r="AI485" s="7"/>
    </row>
    <row r="486" spans="1:35" x14ac:dyDescent="0.2">
      <c r="A486" s="5">
        <v>2021</v>
      </c>
      <c r="B486" s="2" t="s">
        <v>752</v>
      </c>
      <c r="C486" s="2" t="s">
        <v>740</v>
      </c>
      <c r="D486" s="2" t="s">
        <v>674</v>
      </c>
      <c r="E486" s="15">
        <v>11001897</v>
      </c>
      <c r="F486" s="15">
        <v>1362976</v>
      </c>
      <c r="G486" s="2">
        <v>0</v>
      </c>
      <c r="H486" s="2">
        <v>18781900</v>
      </c>
      <c r="I486" s="2">
        <v>0</v>
      </c>
      <c r="J486" s="2">
        <v>0</v>
      </c>
      <c r="K486" s="2">
        <v>0</v>
      </c>
      <c r="L486" s="2">
        <v>0</v>
      </c>
      <c r="M486" s="2">
        <v>0</v>
      </c>
      <c r="N486" s="2">
        <v>0</v>
      </c>
      <c r="O486" s="2">
        <v>0</v>
      </c>
      <c r="P486" s="2">
        <v>0</v>
      </c>
      <c r="Q486" s="2">
        <v>0</v>
      </c>
      <c r="R486" s="2">
        <v>0</v>
      </c>
      <c r="S486" s="2"/>
      <c r="T486" s="17">
        <v>69.510000000000005</v>
      </c>
      <c r="U486" s="2"/>
      <c r="V486" s="2"/>
      <c r="AB486" s="7"/>
      <c r="AC486" s="7"/>
      <c r="AD486" s="7"/>
      <c r="AE486" s="7"/>
      <c r="AF486" s="7"/>
      <c r="AG486" s="7"/>
      <c r="AH486" s="7"/>
      <c r="AI486" s="7"/>
    </row>
    <row r="487" spans="1:35" x14ac:dyDescent="0.2">
      <c r="A487" s="5">
        <v>2021</v>
      </c>
      <c r="B487" s="2" t="s">
        <v>751</v>
      </c>
      <c r="C487" s="2" t="s">
        <v>741</v>
      </c>
      <c r="D487" s="2" t="s">
        <v>674</v>
      </c>
      <c r="E487" s="15">
        <v>25369611</v>
      </c>
      <c r="F487" s="15">
        <v>590000</v>
      </c>
      <c r="G487" s="2">
        <v>0</v>
      </c>
      <c r="H487" s="2">
        <v>27336665</v>
      </c>
      <c r="I487" s="2">
        <v>0</v>
      </c>
      <c r="J487" s="2">
        <v>0</v>
      </c>
      <c r="K487" s="2">
        <v>0</v>
      </c>
      <c r="L487" s="2">
        <v>0</v>
      </c>
      <c r="M487" s="2">
        <v>0</v>
      </c>
      <c r="N487" s="2">
        <v>0</v>
      </c>
      <c r="O487" s="2">
        <v>0</v>
      </c>
      <c r="P487" s="2">
        <v>0</v>
      </c>
      <c r="Q487" s="2">
        <v>0</v>
      </c>
      <c r="R487" s="2">
        <v>0</v>
      </c>
      <c r="S487" s="2"/>
      <c r="T487" s="17">
        <v>68.819999999999993</v>
      </c>
      <c r="U487" s="2"/>
      <c r="V487" s="2"/>
      <c r="AB487" s="7"/>
      <c r="AC487" s="7"/>
      <c r="AD487" s="7"/>
      <c r="AE487" s="7"/>
      <c r="AF487" s="7"/>
      <c r="AG487" s="7"/>
      <c r="AH487" s="7"/>
      <c r="AI487" s="7"/>
    </row>
    <row r="488" spans="1:35" x14ac:dyDescent="0.2">
      <c r="A488" s="5">
        <v>2021</v>
      </c>
      <c r="B488" s="2" t="s">
        <v>752</v>
      </c>
      <c r="C488" s="2" t="s">
        <v>742</v>
      </c>
      <c r="D488" s="2" t="s">
        <v>674</v>
      </c>
      <c r="E488" s="15">
        <v>11180563</v>
      </c>
      <c r="F488" s="15"/>
      <c r="G488" s="2">
        <v>0</v>
      </c>
      <c r="H488" s="2">
        <v>14873750</v>
      </c>
      <c r="I488" s="2">
        <v>0</v>
      </c>
      <c r="J488" s="2">
        <v>0</v>
      </c>
      <c r="K488" s="2">
        <v>0</v>
      </c>
      <c r="L488" s="2">
        <v>0</v>
      </c>
      <c r="M488" s="2">
        <v>0</v>
      </c>
      <c r="N488" s="2">
        <v>0</v>
      </c>
      <c r="O488" s="2">
        <v>0</v>
      </c>
      <c r="P488" s="2">
        <v>0</v>
      </c>
      <c r="Q488" s="2">
        <v>0</v>
      </c>
      <c r="R488" s="2">
        <v>0</v>
      </c>
      <c r="S488" s="2"/>
      <c r="T488" s="17">
        <v>71.41</v>
      </c>
      <c r="U488" s="2"/>
      <c r="V488" s="2"/>
      <c r="AB488" s="7"/>
      <c r="AC488" s="7"/>
      <c r="AD488" s="7"/>
      <c r="AE488" s="7"/>
      <c r="AF488" s="7"/>
      <c r="AG488" s="7"/>
      <c r="AH488" s="7"/>
      <c r="AI488" s="7"/>
    </row>
    <row r="489" spans="1:35" x14ac:dyDescent="0.2">
      <c r="A489" s="5">
        <v>2021</v>
      </c>
      <c r="B489" s="2" t="s">
        <v>750</v>
      </c>
      <c r="C489" s="2" t="s">
        <v>743</v>
      </c>
      <c r="D489" s="2" t="s">
        <v>674</v>
      </c>
      <c r="E489" s="15">
        <v>10249444</v>
      </c>
      <c r="F489" s="15">
        <v>2789055</v>
      </c>
      <c r="G489" s="2">
        <v>0</v>
      </c>
      <c r="H489" s="2">
        <v>19551897</v>
      </c>
      <c r="I489" s="2">
        <v>0</v>
      </c>
      <c r="J489" s="2">
        <v>0</v>
      </c>
      <c r="K489" s="2">
        <v>0</v>
      </c>
      <c r="L489" s="2">
        <v>0</v>
      </c>
      <c r="M489" s="2">
        <v>0</v>
      </c>
      <c r="N489" s="2">
        <v>0</v>
      </c>
      <c r="O489" s="2">
        <v>0</v>
      </c>
      <c r="P489" s="2">
        <v>0</v>
      </c>
      <c r="Q489" s="2">
        <v>0</v>
      </c>
      <c r="R489" s="2">
        <v>0</v>
      </c>
      <c r="S489" s="2"/>
      <c r="T489" s="17">
        <v>67.13</v>
      </c>
      <c r="U489" s="2"/>
      <c r="V489" s="2"/>
      <c r="AB489" s="7"/>
      <c r="AC489" s="7"/>
      <c r="AD489" s="7"/>
      <c r="AE489" s="7"/>
      <c r="AF489" s="7"/>
      <c r="AG489" s="7"/>
      <c r="AH489" s="7"/>
      <c r="AI489" s="7"/>
    </row>
    <row r="490" spans="1:35" x14ac:dyDescent="0.2">
      <c r="A490" s="5">
        <v>2021</v>
      </c>
      <c r="B490" s="2" t="s">
        <v>752</v>
      </c>
      <c r="C490" s="2" t="s">
        <v>744</v>
      </c>
      <c r="D490" s="2" t="s">
        <v>674</v>
      </c>
      <c r="E490" s="15">
        <v>22066041</v>
      </c>
      <c r="F490" s="15">
        <v>280000</v>
      </c>
      <c r="G490" s="2">
        <v>0</v>
      </c>
      <c r="H490" s="2">
        <v>25406586</v>
      </c>
      <c r="I490" s="2">
        <v>0</v>
      </c>
      <c r="J490" s="2">
        <v>0</v>
      </c>
      <c r="K490" s="2">
        <v>0</v>
      </c>
      <c r="L490" s="2">
        <v>0</v>
      </c>
      <c r="M490" s="2">
        <v>0</v>
      </c>
      <c r="N490" s="2">
        <v>0</v>
      </c>
      <c r="O490" s="2">
        <v>0</v>
      </c>
      <c r="P490" s="2">
        <v>0</v>
      </c>
      <c r="Q490" s="2">
        <v>0</v>
      </c>
      <c r="R490" s="2">
        <v>0</v>
      </c>
      <c r="S490" s="2"/>
      <c r="T490" s="17">
        <v>67.13</v>
      </c>
      <c r="U490" s="2"/>
      <c r="V490" s="2"/>
      <c r="AB490" s="7"/>
      <c r="AC490" s="7"/>
      <c r="AD490" s="7"/>
      <c r="AE490" s="7"/>
      <c r="AF490" s="7"/>
      <c r="AG490" s="7"/>
      <c r="AH490" s="7"/>
      <c r="AI490" s="7"/>
    </row>
    <row r="491" spans="1:35" x14ac:dyDescent="0.2">
      <c r="A491" s="5">
        <v>2021</v>
      </c>
      <c r="B491" s="2" t="s">
        <v>752</v>
      </c>
      <c r="C491" s="2" t="s">
        <v>745</v>
      </c>
      <c r="D491" s="2" t="s">
        <v>674</v>
      </c>
      <c r="E491" s="15">
        <v>19866256</v>
      </c>
      <c r="F491" s="15">
        <v>1957900</v>
      </c>
      <c r="G491" s="2">
        <v>0</v>
      </c>
      <c r="H491" s="2">
        <v>22911500</v>
      </c>
      <c r="I491" s="2">
        <v>0</v>
      </c>
      <c r="J491" s="2">
        <v>0</v>
      </c>
      <c r="K491" s="2">
        <v>0</v>
      </c>
      <c r="L491" s="2">
        <v>0</v>
      </c>
      <c r="M491" s="2">
        <v>0</v>
      </c>
      <c r="N491" s="2">
        <v>0</v>
      </c>
      <c r="O491" s="2">
        <v>0</v>
      </c>
      <c r="P491" s="2">
        <v>0</v>
      </c>
      <c r="Q491" s="2">
        <v>0</v>
      </c>
      <c r="R491" s="2">
        <v>0</v>
      </c>
      <c r="S491" s="2"/>
      <c r="T491" s="17">
        <v>67.22</v>
      </c>
      <c r="U491" s="2"/>
      <c r="V491" s="2"/>
      <c r="AB491" s="7"/>
      <c r="AC491" s="7"/>
      <c r="AD491" s="7"/>
      <c r="AE491" s="7"/>
      <c r="AF491" s="7"/>
      <c r="AG491" s="7"/>
      <c r="AH491" s="7"/>
      <c r="AI491" s="7"/>
    </row>
    <row r="492" spans="1:35" x14ac:dyDescent="0.2">
      <c r="A492" s="5">
        <v>2021</v>
      </c>
      <c r="B492" s="2" t="s">
        <v>752</v>
      </c>
      <c r="C492" s="2" t="s">
        <v>746</v>
      </c>
      <c r="D492" s="2" t="s">
        <v>674</v>
      </c>
      <c r="E492" s="15">
        <v>55437529</v>
      </c>
      <c r="F492" s="15">
        <v>3204000</v>
      </c>
      <c r="G492" s="2">
        <v>0</v>
      </c>
      <c r="H492" s="2">
        <v>18904005</v>
      </c>
      <c r="I492" s="2">
        <v>0</v>
      </c>
      <c r="J492" s="2">
        <v>0</v>
      </c>
      <c r="K492" s="2">
        <v>0</v>
      </c>
      <c r="L492" s="2">
        <v>0</v>
      </c>
      <c r="M492" s="2">
        <v>0</v>
      </c>
      <c r="N492" s="2">
        <v>0</v>
      </c>
      <c r="O492" s="2">
        <v>0</v>
      </c>
      <c r="P492" s="2">
        <v>0</v>
      </c>
      <c r="Q492" s="2">
        <v>0</v>
      </c>
      <c r="R492" s="2">
        <v>0</v>
      </c>
      <c r="S492" s="2"/>
      <c r="T492" s="17">
        <v>68.81</v>
      </c>
      <c r="U492" s="2"/>
      <c r="V492" s="2"/>
      <c r="AB492" s="7"/>
      <c r="AC492" s="7"/>
      <c r="AD492" s="7"/>
      <c r="AE492" s="7"/>
      <c r="AF492" s="7"/>
      <c r="AG492" s="7"/>
      <c r="AH492" s="7"/>
      <c r="AI492" s="7"/>
    </row>
    <row r="493" spans="1:35" x14ac:dyDescent="0.2">
      <c r="A493" s="5">
        <v>2021</v>
      </c>
      <c r="B493" s="2" t="s">
        <v>752</v>
      </c>
      <c r="C493" s="2" t="s">
        <v>747</v>
      </c>
      <c r="D493" s="2" t="s">
        <v>674</v>
      </c>
      <c r="E493" s="15">
        <v>27197455</v>
      </c>
      <c r="F493" s="15">
        <v>2260000</v>
      </c>
      <c r="G493" s="2">
        <v>0</v>
      </c>
      <c r="H493" s="2">
        <v>22362056</v>
      </c>
      <c r="I493" s="2">
        <v>0</v>
      </c>
      <c r="J493" s="2">
        <v>0</v>
      </c>
      <c r="K493" s="2">
        <v>0</v>
      </c>
      <c r="L493" s="2">
        <v>0</v>
      </c>
      <c r="M493" s="2">
        <v>0</v>
      </c>
      <c r="N493" s="2">
        <v>0</v>
      </c>
      <c r="O493" s="2">
        <v>0</v>
      </c>
      <c r="P493" s="2">
        <v>0</v>
      </c>
      <c r="Q493" s="2">
        <v>0</v>
      </c>
      <c r="R493" s="2">
        <v>0</v>
      </c>
      <c r="S493" s="2"/>
      <c r="T493" s="17">
        <v>69.56</v>
      </c>
      <c r="U493" s="2"/>
      <c r="V493" s="2"/>
      <c r="AB493" s="7"/>
      <c r="AC493" s="7"/>
      <c r="AD493" s="7"/>
      <c r="AE493" s="7"/>
      <c r="AF493" s="7"/>
      <c r="AG493" s="7"/>
      <c r="AH493" s="7"/>
      <c r="AI493" s="7"/>
    </row>
    <row r="494" spans="1:35" x14ac:dyDescent="0.2">
      <c r="A494" s="5">
        <v>2021</v>
      </c>
      <c r="B494" s="2" t="s">
        <v>752</v>
      </c>
      <c r="C494" s="2" t="s">
        <v>748</v>
      </c>
      <c r="D494" s="2" t="s">
        <v>674</v>
      </c>
      <c r="E494" s="15">
        <v>26031650</v>
      </c>
      <c r="F494" s="15">
        <v>640375</v>
      </c>
      <c r="G494" s="2">
        <v>0</v>
      </c>
      <c r="H494" s="2">
        <v>18495126</v>
      </c>
      <c r="I494" s="2">
        <v>0</v>
      </c>
      <c r="J494" s="2">
        <v>0</v>
      </c>
      <c r="K494" s="2">
        <v>0</v>
      </c>
      <c r="L494" s="2">
        <v>0</v>
      </c>
      <c r="M494" s="2">
        <v>0</v>
      </c>
      <c r="N494" s="2">
        <v>0</v>
      </c>
      <c r="O494" s="2">
        <v>0</v>
      </c>
      <c r="P494" s="2">
        <v>0</v>
      </c>
      <c r="Q494" s="2">
        <v>0</v>
      </c>
      <c r="R494" s="2">
        <v>0</v>
      </c>
      <c r="S494" s="2"/>
      <c r="T494" s="17">
        <v>69.55</v>
      </c>
      <c r="U494" s="2"/>
      <c r="V494" s="2"/>
      <c r="AB494" s="7"/>
      <c r="AC494" s="7"/>
      <c r="AD494" s="7"/>
      <c r="AE494" s="7"/>
      <c r="AF494" s="7"/>
      <c r="AG494" s="7"/>
      <c r="AH494" s="7"/>
      <c r="AI494" s="7"/>
    </row>
    <row r="495" spans="1:35" x14ac:dyDescent="0.2">
      <c r="A495" s="5">
        <v>2021</v>
      </c>
      <c r="B495" s="2" t="s">
        <v>752</v>
      </c>
      <c r="C495" s="2" t="s">
        <v>749</v>
      </c>
      <c r="D495" s="2" t="s">
        <v>674</v>
      </c>
      <c r="E495" s="15">
        <v>9074071</v>
      </c>
      <c r="F495" s="15">
        <v>2665594</v>
      </c>
      <c r="G495" s="2">
        <v>0</v>
      </c>
      <c r="H495" s="2">
        <v>15193923</v>
      </c>
      <c r="I495" s="2">
        <v>0</v>
      </c>
      <c r="J495" s="2">
        <v>0</v>
      </c>
      <c r="K495" s="2">
        <v>0</v>
      </c>
      <c r="L495" s="2">
        <v>0</v>
      </c>
      <c r="M495" s="2">
        <v>0</v>
      </c>
      <c r="N495" s="2">
        <v>0</v>
      </c>
      <c r="O495" s="2">
        <v>0</v>
      </c>
      <c r="P495" s="2">
        <v>0</v>
      </c>
      <c r="Q495" s="2">
        <v>0</v>
      </c>
      <c r="R495" s="2">
        <v>0</v>
      </c>
      <c r="S495" s="2"/>
      <c r="T495" s="17">
        <v>69.08</v>
      </c>
      <c r="U495" s="2"/>
      <c r="V495" s="2"/>
      <c r="AB495" s="7"/>
      <c r="AC495" s="7"/>
      <c r="AD495" s="7"/>
      <c r="AE495" s="7"/>
      <c r="AF495" s="7"/>
      <c r="AG495" s="7"/>
      <c r="AH495" s="7"/>
      <c r="AI495" s="7"/>
    </row>
    <row r="496" spans="1:35" x14ac:dyDescent="0.2">
      <c r="A496" s="5">
        <v>2021</v>
      </c>
      <c r="B496" s="2" t="s">
        <v>752</v>
      </c>
      <c r="C496" s="2" t="s">
        <v>67</v>
      </c>
      <c r="D496" s="2" t="s">
        <v>674</v>
      </c>
      <c r="E496" s="15">
        <v>16633699</v>
      </c>
      <c r="F496" s="15">
        <v>258000</v>
      </c>
      <c r="G496" s="2">
        <v>0</v>
      </c>
      <c r="H496" s="2">
        <v>10295659</v>
      </c>
      <c r="I496" s="2">
        <v>0</v>
      </c>
      <c r="J496" s="2">
        <v>0</v>
      </c>
      <c r="K496" s="2">
        <v>0</v>
      </c>
      <c r="L496" s="2">
        <v>0</v>
      </c>
      <c r="M496" s="2">
        <v>0</v>
      </c>
      <c r="N496" s="2">
        <v>0</v>
      </c>
      <c r="O496" s="2">
        <v>0</v>
      </c>
      <c r="P496" s="2">
        <v>0</v>
      </c>
      <c r="Q496" s="2">
        <v>0</v>
      </c>
      <c r="R496" s="2">
        <v>0</v>
      </c>
      <c r="S496" s="2"/>
      <c r="T496" s="17">
        <v>71.319999999999993</v>
      </c>
      <c r="U496" s="2"/>
      <c r="V496" s="2"/>
      <c r="AB496" s="7"/>
      <c r="AC496" s="7"/>
      <c r="AD496" s="7"/>
      <c r="AE496" s="7"/>
      <c r="AF496" s="7"/>
      <c r="AG496" s="7"/>
      <c r="AH496" s="7"/>
      <c r="AI496" s="7"/>
    </row>
    <row r="497" spans="1:35" x14ac:dyDescent="0.2">
      <c r="A497" s="5">
        <v>2021</v>
      </c>
      <c r="B497" s="2" t="s">
        <v>750</v>
      </c>
      <c r="C497" s="2" t="s">
        <v>725</v>
      </c>
      <c r="D497" s="2" t="s">
        <v>680</v>
      </c>
      <c r="E497" s="15">
        <v>0</v>
      </c>
      <c r="F497" s="15"/>
      <c r="G497" s="2">
        <v>0</v>
      </c>
      <c r="H497" s="2">
        <v>0</v>
      </c>
      <c r="I497" s="2">
        <v>0</v>
      </c>
      <c r="J497" s="2">
        <v>0</v>
      </c>
      <c r="K497" s="2">
        <v>0</v>
      </c>
      <c r="L497" s="2">
        <v>0</v>
      </c>
      <c r="M497" s="2">
        <v>0</v>
      </c>
      <c r="N497" s="2">
        <v>0</v>
      </c>
      <c r="O497" s="2">
        <v>0</v>
      </c>
      <c r="P497" s="2">
        <v>0</v>
      </c>
      <c r="Q497" s="2">
        <v>0</v>
      </c>
      <c r="R497" s="2">
        <v>0</v>
      </c>
      <c r="S497" s="2"/>
      <c r="T497" s="2"/>
      <c r="U497" s="2"/>
      <c r="V497" s="2"/>
      <c r="AB497" s="7"/>
      <c r="AC497" s="7"/>
      <c r="AD497" s="7"/>
      <c r="AE497" s="7"/>
      <c r="AF497" s="7"/>
      <c r="AG497" s="7"/>
      <c r="AH497" s="7"/>
      <c r="AI497" s="7"/>
    </row>
    <row r="498" spans="1:35" x14ac:dyDescent="0.2">
      <c r="A498" s="5">
        <v>2021</v>
      </c>
      <c r="B498" s="2" t="s">
        <v>750</v>
      </c>
      <c r="C498" s="2" t="s">
        <v>726</v>
      </c>
      <c r="D498" s="2" t="s">
        <v>680</v>
      </c>
      <c r="E498" s="15">
        <v>0</v>
      </c>
      <c r="F498" s="15">
        <v>4462323</v>
      </c>
      <c r="G498" s="2">
        <v>0</v>
      </c>
      <c r="H498" s="2">
        <v>862578</v>
      </c>
      <c r="I498" s="2">
        <v>0</v>
      </c>
      <c r="J498" s="2">
        <v>0</v>
      </c>
      <c r="K498" s="2">
        <v>0</v>
      </c>
      <c r="L498" s="2">
        <v>0</v>
      </c>
      <c r="M498" s="2">
        <v>0</v>
      </c>
      <c r="N498" s="2">
        <v>0</v>
      </c>
      <c r="O498" s="2">
        <v>0</v>
      </c>
      <c r="P498" s="2">
        <v>0</v>
      </c>
      <c r="Q498" s="2">
        <v>0</v>
      </c>
      <c r="R498" s="2">
        <v>0</v>
      </c>
      <c r="S498" s="2"/>
      <c r="T498" s="2"/>
      <c r="U498" s="2"/>
      <c r="V498" s="2"/>
      <c r="AB498" s="7"/>
      <c r="AC498" s="7"/>
      <c r="AD498" s="7"/>
      <c r="AE498" s="7"/>
      <c r="AF498" s="7"/>
      <c r="AG498" s="7"/>
      <c r="AH498" s="7"/>
      <c r="AI498" s="7"/>
    </row>
    <row r="499" spans="1:35" x14ac:dyDescent="0.2">
      <c r="A499" s="5">
        <v>2021</v>
      </c>
      <c r="B499" s="2" t="s">
        <v>751</v>
      </c>
      <c r="C499" s="2" t="s">
        <v>727</v>
      </c>
      <c r="D499" s="2" t="s">
        <v>680</v>
      </c>
      <c r="E499" s="15">
        <v>0</v>
      </c>
      <c r="F499" s="15"/>
      <c r="G499" s="2">
        <v>0</v>
      </c>
      <c r="H499" s="2">
        <v>0</v>
      </c>
      <c r="I499" s="2">
        <v>0</v>
      </c>
      <c r="J499" s="2">
        <v>0</v>
      </c>
      <c r="K499" s="2">
        <v>0</v>
      </c>
      <c r="L499" s="2">
        <v>0</v>
      </c>
      <c r="M499" s="2">
        <v>0</v>
      </c>
      <c r="N499" s="2">
        <v>0</v>
      </c>
      <c r="O499" s="2">
        <v>0</v>
      </c>
      <c r="P499" s="2">
        <v>0</v>
      </c>
      <c r="Q499" s="2">
        <v>0</v>
      </c>
      <c r="R499" s="2">
        <v>0</v>
      </c>
      <c r="S499" s="2"/>
      <c r="T499" s="2"/>
      <c r="U499" s="2"/>
      <c r="V499" s="2"/>
      <c r="AB499" s="7"/>
      <c r="AC499" s="7"/>
      <c r="AD499" s="7"/>
      <c r="AE499" s="7"/>
      <c r="AF499" s="7"/>
      <c r="AG499" s="7"/>
      <c r="AH499" s="7"/>
      <c r="AI499" s="7"/>
    </row>
    <row r="500" spans="1:35" x14ac:dyDescent="0.2">
      <c r="A500" s="5">
        <v>2021</v>
      </c>
      <c r="B500" s="2" t="s">
        <v>750</v>
      </c>
      <c r="C500" s="2" t="s">
        <v>728</v>
      </c>
      <c r="D500" s="2" t="s">
        <v>680</v>
      </c>
      <c r="E500" s="15">
        <v>0</v>
      </c>
      <c r="F500" s="15">
        <v>6163334</v>
      </c>
      <c r="G500" s="2">
        <v>0</v>
      </c>
      <c r="H500" s="2">
        <v>862578</v>
      </c>
      <c r="I500" s="2">
        <v>0</v>
      </c>
      <c r="J500" s="2">
        <v>0</v>
      </c>
      <c r="K500" s="2">
        <v>0</v>
      </c>
      <c r="L500" s="2">
        <v>0</v>
      </c>
      <c r="M500" s="2">
        <v>0</v>
      </c>
      <c r="N500" s="2">
        <v>0</v>
      </c>
      <c r="O500" s="2">
        <v>0</v>
      </c>
      <c r="P500" s="2">
        <v>0</v>
      </c>
      <c r="Q500" s="2">
        <v>0</v>
      </c>
      <c r="R500" s="2">
        <v>0</v>
      </c>
      <c r="S500" s="2"/>
      <c r="T500" s="2"/>
      <c r="U500" s="2"/>
      <c r="V500" s="2"/>
      <c r="AB500" s="7"/>
      <c r="AC500" s="7"/>
      <c r="AD500" s="7"/>
      <c r="AE500" s="7"/>
      <c r="AF500" s="7"/>
      <c r="AG500" s="7"/>
      <c r="AH500" s="7"/>
      <c r="AI500" s="7"/>
    </row>
    <row r="501" spans="1:35" x14ac:dyDescent="0.2">
      <c r="A501" s="5">
        <v>2021</v>
      </c>
      <c r="B501" s="2" t="s">
        <v>752</v>
      </c>
      <c r="C501" s="2" t="s">
        <v>729</v>
      </c>
      <c r="D501" s="2" t="s">
        <v>680</v>
      </c>
      <c r="E501" s="15">
        <v>0</v>
      </c>
      <c r="F501" s="15"/>
      <c r="G501" s="2">
        <v>0</v>
      </c>
      <c r="H501" s="2">
        <v>0</v>
      </c>
      <c r="I501" s="2">
        <v>0</v>
      </c>
      <c r="J501" s="2">
        <v>0</v>
      </c>
      <c r="K501" s="2">
        <v>0</v>
      </c>
      <c r="L501" s="2">
        <v>0</v>
      </c>
      <c r="M501" s="2">
        <v>0</v>
      </c>
      <c r="N501" s="2">
        <v>0</v>
      </c>
      <c r="O501" s="2">
        <v>0</v>
      </c>
      <c r="P501" s="2">
        <v>0</v>
      </c>
      <c r="Q501" s="2">
        <v>0</v>
      </c>
      <c r="R501" s="2">
        <v>0</v>
      </c>
      <c r="S501" s="2"/>
      <c r="T501" s="2"/>
      <c r="U501" s="2"/>
      <c r="V501" s="2"/>
      <c r="AB501" s="7"/>
      <c r="AC501" s="7"/>
      <c r="AD501" s="7"/>
      <c r="AE501" s="7"/>
      <c r="AF501" s="7"/>
      <c r="AG501" s="7"/>
      <c r="AH501" s="7"/>
      <c r="AI501" s="7"/>
    </row>
    <row r="502" spans="1:35" x14ac:dyDescent="0.2">
      <c r="A502" s="5">
        <v>2021</v>
      </c>
      <c r="B502" s="2" t="s">
        <v>750</v>
      </c>
      <c r="C502" s="2" t="s">
        <v>730</v>
      </c>
      <c r="D502" s="2" t="s">
        <v>680</v>
      </c>
      <c r="E502" s="15">
        <v>0</v>
      </c>
      <c r="F502" s="15"/>
      <c r="G502" s="2">
        <v>0</v>
      </c>
      <c r="H502" s="2">
        <v>862578</v>
      </c>
      <c r="I502" s="2">
        <v>0</v>
      </c>
      <c r="J502" s="2">
        <v>0</v>
      </c>
      <c r="K502" s="2">
        <v>0</v>
      </c>
      <c r="L502" s="2">
        <v>0</v>
      </c>
      <c r="M502" s="2">
        <v>0</v>
      </c>
      <c r="N502" s="2">
        <v>0</v>
      </c>
      <c r="O502" s="2">
        <v>0</v>
      </c>
      <c r="P502" s="2">
        <v>0</v>
      </c>
      <c r="Q502" s="2">
        <v>0</v>
      </c>
      <c r="R502" s="2">
        <v>0</v>
      </c>
      <c r="S502" s="2"/>
      <c r="T502" s="2"/>
      <c r="U502" s="2"/>
      <c r="V502" s="2"/>
      <c r="AB502" s="7"/>
      <c r="AC502" s="7"/>
      <c r="AD502" s="7"/>
      <c r="AE502" s="7"/>
      <c r="AF502" s="7"/>
      <c r="AG502" s="7"/>
      <c r="AH502" s="7"/>
      <c r="AI502" s="7"/>
    </row>
    <row r="503" spans="1:35" x14ac:dyDescent="0.2">
      <c r="A503" s="5">
        <v>2021</v>
      </c>
      <c r="B503" s="2" t="s">
        <v>752</v>
      </c>
      <c r="C503" s="2" t="s">
        <v>731</v>
      </c>
      <c r="D503" s="2" t="s">
        <v>680</v>
      </c>
      <c r="E503" s="15">
        <v>0</v>
      </c>
      <c r="F503" s="15"/>
      <c r="G503" s="2">
        <v>0</v>
      </c>
      <c r="H503" s="2">
        <v>0</v>
      </c>
      <c r="I503" s="2">
        <v>0</v>
      </c>
      <c r="J503" s="2">
        <v>0</v>
      </c>
      <c r="K503" s="2">
        <v>0</v>
      </c>
      <c r="L503" s="2">
        <v>0</v>
      </c>
      <c r="M503" s="2">
        <v>0</v>
      </c>
      <c r="N503" s="2">
        <v>0</v>
      </c>
      <c r="O503" s="2">
        <v>0</v>
      </c>
      <c r="P503" s="2">
        <v>0</v>
      </c>
      <c r="Q503" s="2">
        <v>0</v>
      </c>
      <c r="R503" s="2">
        <v>0</v>
      </c>
      <c r="S503" s="2"/>
      <c r="T503" s="2"/>
      <c r="U503" s="2"/>
      <c r="V503" s="2"/>
      <c r="AB503" s="7"/>
      <c r="AC503" s="7"/>
      <c r="AD503" s="7"/>
      <c r="AE503" s="7"/>
      <c r="AF503" s="7"/>
      <c r="AG503" s="7"/>
      <c r="AH503" s="7"/>
      <c r="AI503" s="7"/>
    </row>
    <row r="504" spans="1:35" x14ac:dyDescent="0.2">
      <c r="A504" s="5">
        <v>2021</v>
      </c>
      <c r="B504" s="2" t="s">
        <v>752</v>
      </c>
      <c r="C504" s="2" t="s">
        <v>732</v>
      </c>
      <c r="D504" s="2" t="s">
        <v>680</v>
      </c>
      <c r="E504" s="15">
        <v>0</v>
      </c>
      <c r="F504" s="15"/>
      <c r="G504" s="2">
        <v>0</v>
      </c>
      <c r="H504" s="2">
        <v>0</v>
      </c>
      <c r="I504" s="2">
        <v>0</v>
      </c>
      <c r="J504" s="2">
        <v>0</v>
      </c>
      <c r="K504" s="2">
        <v>0</v>
      </c>
      <c r="L504" s="2">
        <v>0</v>
      </c>
      <c r="M504" s="2">
        <v>0</v>
      </c>
      <c r="N504" s="2">
        <v>0</v>
      </c>
      <c r="O504" s="2">
        <v>0</v>
      </c>
      <c r="P504" s="2">
        <v>0</v>
      </c>
      <c r="Q504" s="2">
        <v>0</v>
      </c>
      <c r="R504" s="2">
        <v>0</v>
      </c>
      <c r="S504" s="2"/>
      <c r="T504" s="2"/>
      <c r="U504" s="2"/>
      <c r="V504" s="2"/>
      <c r="AB504" s="7"/>
      <c r="AC504" s="7"/>
      <c r="AD504" s="7"/>
      <c r="AE504" s="7"/>
      <c r="AF504" s="7"/>
      <c r="AG504" s="7"/>
      <c r="AH504" s="7"/>
      <c r="AI504" s="7"/>
    </row>
    <row r="505" spans="1:35" x14ac:dyDescent="0.2">
      <c r="A505" s="5">
        <v>2021</v>
      </c>
      <c r="B505" s="2" t="s">
        <v>750</v>
      </c>
      <c r="C505" s="2" t="s">
        <v>733</v>
      </c>
      <c r="D505" s="2" t="s">
        <v>680</v>
      </c>
      <c r="E505" s="15">
        <v>0</v>
      </c>
      <c r="F505" s="15">
        <v>1030000</v>
      </c>
      <c r="G505" s="2">
        <v>0</v>
      </c>
      <c r="H505" s="2">
        <v>862578</v>
      </c>
      <c r="I505" s="2">
        <v>0</v>
      </c>
      <c r="J505" s="2">
        <v>0</v>
      </c>
      <c r="K505" s="2">
        <v>0</v>
      </c>
      <c r="L505" s="2">
        <v>0</v>
      </c>
      <c r="M505" s="2">
        <v>0</v>
      </c>
      <c r="N505" s="2">
        <v>0</v>
      </c>
      <c r="O505" s="2">
        <v>0</v>
      </c>
      <c r="P505" s="2">
        <v>0</v>
      </c>
      <c r="Q505" s="2">
        <v>0</v>
      </c>
      <c r="R505" s="2">
        <v>0</v>
      </c>
      <c r="S505" s="2"/>
      <c r="T505" s="2"/>
      <c r="U505" s="2"/>
      <c r="V505" s="2"/>
      <c r="AB505" s="7"/>
      <c r="AC505" s="7"/>
      <c r="AD505" s="7"/>
      <c r="AE505" s="7"/>
      <c r="AF505" s="7"/>
      <c r="AG505" s="7"/>
      <c r="AH505" s="7"/>
      <c r="AI505" s="7"/>
    </row>
    <row r="506" spans="1:35" x14ac:dyDescent="0.2">
      <c r="A506" s="5">
        <v>2021</v>
      </c>
      <c r="B506" s="2" t="s">
        <v>752</v>
      </c>
      <c r="C506" s="2" t="s">
        <v>734</v>
      </c>
      <c r="D506" s="2" t="s">
        <v>680</v>
      </c>
      <c r="E506" s="15">
        <v>0</v>
      </c>
      <c r="F506" s="15"/>
      <c r="G506" s="2">
        <v>0</v>
      </c>
      <c r="H506" s="2">
        <v>0</v>
      </c>
      <c r="I506" s="2">
        <v>0</v>
      </c>
      <c r="J506" s="2">
        <v>0</v>
      </c>
      <c r="K506" s="2">
        <v>0</v>
      </c>
      <c r="L506" s="2">
        <v>0</v>
      </c>
      <c r="M506" s="2">
        <v>0</v>
      </c>
      <c r="N506" s="2">
        <v>0</v>
      </c>
      <c r="O506" s="2">
        <v>0</v>
      </c>
      <c r="P506" s="2">
        <v>0</v>
      </c>
      <c r="Q506" s="2">
        <v>0</v>
      </c>
      <c r="R506" s="2">
        <v>0</v>
      </c>
      <c r="S506" s="2"/>
      <c r="T506" s="2"/>
      <c r="U506" s="2"/>
      <c r="V506" s="2"/>
      <c r="AB506" s="7"/>
      <c r="AC506" s="7"/>
      <c r="AD506" s="7"/>
      <c r="AE506" s="7"/>
      <c r="AF506" s="7"/>
      <c r="AG506" s="7"/>
      <c r="AH506" s="7"/>
      <c r="AI506" s="7"/>
    </row>
    <row r="507" spans="1:35" x14ac:dyDescent="0.2">
      <c r="A507" s="5">
        <v>2021</v>
      </c>
      <c r="B507" s="2" t="s">
        <v>752</v>
      </c>
      <c r="C507" s="2" t="s">
        <v>735</v>
      </c>
      <c r="D507" s="2" t="s">
        <v>680</v>
      </c>
      <c r="E507" s="15">
        <v>0</v>
      </c>
      <c r="F507" s="15"/>
      <c r="G507" s="2">
        <v>0</v>
      </c>
      <c r="H507" s="2">
        <v>0</v>
      </c>
      <c r="I507" s="2">
        <v>0</v>
      </c>
      <c r="J507" s="2">
        <v>0</v>
      </c>
      <c r="K507" s="2">
        <v>0</v>
      </c>
      <c r="L507" s="2">
        <v>0</v>
      </c>
      <c r="M507" s="2">
        <v>0</v>
      </c>
      <c r="N507" s="2">
        <v>0</v>
      </c>
      <c r="O507" s="2">
        <v>0</v>
      </c>
      <c r="P507" s="2">
        <v>0</v>
      </c>
      <c r="Q507" s="2">
        <v>0</v>
      </c>
      <c r="R507" s="2">
        <v>0</v>
      </c>
      <c r="S507" s="2"/>
      <c r="T507" s="2"/>
      <c r="U507" s="2"/>
      <c r="V507" s="2"/>
      <c r="AB507" s="7"/>
      <c r="AC507" s="7"/>
      <c r="AD507" s="7"/>
      <c r="AE507" s="7"/>
      <c r="AF507" s="7"/>
      <c r="AG507" s="7"/>
      <c r="AH507" s="7"/>
      <c r="AI507" s="7"/>
    </row>
    <row r="508" spans="1:35" x14ac:dyDescent="0.2">
      <c r="A508" s="5">
        <v>2021</v>
      </c>
      <c r="B508" s="2" t="s">
        <v>752</v>
      </c>
      <c r="C508" s="2" t="s">
        <v>736</v>
      </c>
      <c r="D508" s="2" t="s">
        <v>680</v>
      </c>
      <c r="E508" s="15">
        <v>0</v>
      </c>
      <c r="F508" s="15">
        <v>5103337</v>
      </c>
      <c r="G508" s="2">
        <v>0</v>
      </c>
      <c r="H508" s="2">
        <v>862578</v>
      </c>
      <c r="I508" s="2">
        <v>0</v>
      </c>
      <c r="J508" s="2">
        <v>0</v>
      </c>
      <c r="K508" s="2">
        <v>0</v>
      </c>
      <c r="L508" s="2">
        <v>0</v>
      </c>
      <c r="M508" s="2">
        <v>0</v>
      </c>
      <c r="N508" s="2">
        <v>0</v>
      </c>
      <c r="O508" s="2">
        <v>0</v>
      </c>
      <c r="P508" s="2">
        <v>0</v>
      </c>
      <c r="Q508" s="2">
        <v>0</v>
      </c>
      <c r="R508" s="2">
        <v>0</v>
      </c>
      <c r="S508" s="2"/>
      <c r="T508" s="2"/>
      <c r="U508" s="2"/>
      <c r="V508" s="2"/>
      <c r="AB508" s="7"/>
      <c r="AC508" s="7"/>
      <c r="AD508" s="7"/>
      <c r="AE508" s="7"/>
      <c r="AF508" s="7"/>
      <c r="AG508" s="7"/>
      <c r="AH508" s="7"/>
      <c r="AI508" s="7"/>
    </row>
    <row r="509" spans="1:35" x14ac:dyDescent="0.2">
      <c r="A509" s="5">
        <v>2021</v>
      </c>
      <c r="B509" s="2" t="s">
        <v>752</v>
      </c>
      <c r="C509" s="2" t="s">
        <v>737</v>
      </c>
      <c r="D509" s="2" t="s">
        <v>680</v>
      </c>
      <c r="E509" s="15">
        <v>0</v>
      </c>
      <c r="F509" s="15">
        <v>10623043</v>
      </c>
      <c r="G509" s="2">
        <v>0</v>
      </c>
      <c r="H509" s="2">
        <v>862578</v>
      </c>
      <c r="I509" s="2">
        <v>0</v>
      </c>
      <c r="J509" s="2">
        <v>0</v>
      </c>
      <c r="K509" s="2">
        <v>0</v>
      </c>
      <c r="L509" s="2">
        <v>0</v>
      </c>
      <c r="M509" s="2">
        <v>0</v>
      </c>
      <c r="N509" s="2">
        <v>0</v>
      </c>
      <c r="O509" s="2">
        <v>0</v>
      </c>
      <c r="P509" s="2">
        <v>0</v>
      </c>
      <c r="Q509" s="2">
        <v>0</v>
      </c>
      <c r="R509" s="2">
        <v>0</v>
      </c>
      <c r="S509" s="2"/>
      <c r="T509" s="2"/>
      <c r="U509" s="2"/>
      <c r="V509" s="2"/>
      <c r="AB509" s="7"/>
      <c r="AC509" s="7"/>
      <c r="AD509" s="7"/>
      <c r="AE509" s="7"/>
      <c r="AF509" s="7"/>
      <c r="AG509" s="7"/>
      <c r="AH509" s="7"/>
      <c r="AI509" s="7"/>
    </row>
    <row r="510" spans="1:35" x14ac:dyDescent="0.2">
      <c r="A510" s="5">
        <v>2021</v>
      </c>
      <c r="B510" s="2" t="s">
        <v>750</v>
      </c>
      <c r="C510" s="2" t="s">
        <v>48</v>
      </c>
      <c r="D510" s="2" t="s">
        <v>680</v>
      </c>
      <c r="E510" s="15">
        <v>0</v>
      </c>
      <c r="F510" s="15"/>
      <c r="G510" s="2">
        <v>0</v>
      </c>
      <c r="H510" s="2">
        <v>0</v>
      </c>
      <c r="I510" s="2">
        <v>0</v>
      </c>
      <c r="J510" s="2">
        <v>0</v>
      </c>
      <c r="K510" s="2">
        <v>0</v>
      </c>
      <c r="L510" s="2">
        <v>0</v>
      </c>
      <c r="M510" s="2">
        <v>0</v>
      </c>
      <c r="N510" s="2">
        <v>0</v>
      </c>
      <c r="O510" s="2">
        <v>0</v>
      </c>
      <c r="P510" s="2">
        <v>0</v>
      </c>
      <c r="Q510" s="2">
        <v>0</v>
      </c>
      <c r="R510" s="2">
        <v>0</v>
      </c>
      <c r="S510" s="2"/>
      <c r="T510" s="2"/>
      <c r="U510" s="2"/>
      <c r="V510" s="2"/>
      <c r="AB510" s="7"/>
      <c r="AC510" s="7"/>
      <c r="AD510" s="7"/>
      <c r="AE510" s="7"/>
      <c r="AF510" s="7"/>
      <c r="AG510" s="7"/>
      <c r="AH510" s="7"/>
      <c r="AI510" s="7"/>
    </row>
    <row r="511" spans="1:35" x14ac:dyDescent="0.2">
      <c r="A511" s="5">
        <v>2021</v>
      </c>
      <c r="B511" s="2" t="s">
        <v>751</v>
      </c>
      <c r="C511" s="2" t="s">
        <v>49</v>
      </c>
      <c r="D511" s="2" t="s">
        <v>680</v>
      </c>
      <c r="E511" s="15">
        <v>0</v>
      </c>
      <c r="F511" s="15"/>
      <c r="G511" s="2">
        <v>0</v>
      </c>
      <c r="H511" s="2">
        <v>0</v>
      </c>
      <c r="I511" s="2">
        <v>0</v>
      </c>
      <c r="J511" s="2">
        <v>0</v>
      </c>
      <c r="K511" s="2">
        <v>0</v>
      </c>
      <c r="L511" s="2">
        <v>0</v>
      </c>
      <c r="M511" s="2">
        <v>0</v>
      </c>
      <c r="N511" s="2">
        <v>0</v>
      </c>
      <c r="O511" s="2">
        <v>0</v>
      </c>
      <c r="P511" s="2">
        <v>0</v>
      </c>
      <c r="Q511" s="2">
        <v>0</v>
      </c>
      <c r="R511" s="2">
        <v>0</v>
      </c>
      <c r="S511" s="2"/>
      <c r="T511" s="2"/>
      <c r="U511" s="2"/>
      <c r="V511" s="2"/>
      <c r="AB511" s="7"/>
      <c r="AC511" s="7"/>
      <c r="AD511" s="7"/>
      <c r="AE511" s="7"/>
      <c r="AF511" s="7"/>
      <c r="AG511" s="7"/>
      <c r="AH511" s="7"/>
      <c r="AI511" s="7"/>
    </row>
    <row r="512" spans="1:35" x14ac:dyDescent="0.2">
      <c r="A512" s="5">
        <v>2021</v>
      </c>
      <c r="B512" s="2" t="s">
        <v>750</v>
      </c>
      <c r="C512" s="2" t="s">
        <v>50</v>
      </c>
      <c r="D512" s="2" t="s">
        <v>680</v>
      </c>
      <c r="E512" s="15">
        <v>0</v>
      </c>
      <c r="F512" s="15"/>
      <c r="G512" s="2">
        <v>0</v>
      </c>
      <c r="H512" s="2">
        <v>0</v>
      </c>
      <c r="I512" s="2">
        <v>0</v>
      </c>
      <c r="J512" s="2">
        <v>0</v>
      </c>
      <c r="K512" s="2">
        <v>0</v>
      </c>
      <c r="L512" s="2">
        <v>0</v>
      </c>
      <c r="M512" s="2">
        <v>0</v>
      </c>
      <c r="N512" s="2">
        <v>0</v>
      </c>
      <c r="O512" s="2">
        <v>0</v>
      </c>
      <c r="P512" s="2">
        <v>0</v>
      </c>
      <c r="Q512" s="2">
        <v>0</v>
      </c>
      <c r="R512" s="2">
        <v>0</v>
      </c>
      <c r="S512" s="2"/>
      <c r="T512" s="2"/>
      <c r="U512" s="2"/>
      <c r="V512" s="2"/>
      <c r="AB512" s="7"/>
      <c r="AC512" s="7"/>
      <c r="AD512" s="7"/>
      <c r="AE512" s="7"/>
      <c r="AF512" s="7"/>
      <c r="AG512" s="7"/>
      <c r="AH512" s="7"/>
      <c r="AI512" s="7"/>
    </row>
    <row r="513" spans="1:35" x14ac:dyDescent="0.2">
      <c r="A513" s="5">
        <v>2021</v>
      </c>
      <c r="B513" s="2" t="s">
        <v>752</v>
      </c>
      <c r="C513" s="2" t="s">
        <v>51</v>
      </c>
      <c r="D513" s="2" t="s">
        <v>680</v>
      </c>
      <c r="E513" s="15">
        <v>0</v>
      </c>
      <c r="F513" s="15"/>
      <c r="G513" s="2">
        <v>0</v>
      </c>
      <c r="H513" s="2">
        <v>0</v>
      </c>
      <c r="I513" s="2">
        <v>0</v>
      </c>
      <c r="J513" s="2">
        <v>0</v>
      </c>
      <c r="K513" s="2">
        <v>0</v>
      </c>
      <c r="L513" s="2">
        <v>0</v>
      </c>
      <c r="M513" s="2">
        <v>0</v>
      </c>
      <c r="N513" s="2">
        <v>0</v>
      </c>
      <c r="O513" s="2">
        <v>0</v>
      </c>
      <c r="P513" s="2">
        <v>0</v>
      </c>
      <c r="Q513" s="2">
        <v>0</v>
      </c>
      <c r="R513" s="2">
        <v>0</v>
      </c>
      <c r="S513" s="2"/>
      <c r="T513" s="2"/>
      <c r="U513" s="2"/>
      <c r="V513" s="2"/>
      <c r="AB513" s="7"/>
      <c r="AC513" s="7"/>
      <c r="AD513" s="7"/>
      <c r="AE513" s="7"/>
      <c r="AF513" s="7"/>
      <c r="AG513" s="7"/>
      <c r="AH513" s="7"/>
      <c r="AI513" s="7"/>
    </row>
    <row r="514" spans="1:35" x14ac:dyDescent="0.2">
      <c r="A514" s="5">
        <v>2021</v>
      </c>
      <c r="B514" s="2" t="s">
        <v>750</v>
      </c>
      <c r="C514" s="2" t="s">
        <v>52</v>
      </c>
      <c r="D514" s="2" t="s">
        <v>680</v>
      </c>
      <c r="E514" s="15">
        <v>0</v>
      </c>
      <c r="F514" s="15"/>
      <c r="G514" s="2">
        <v>0</v>
      </c>
      <c r="H514" s="2">
        <v>0</v>
      </c>
      <c r="I514" s="2">
        <v>0</v>
      </c>
      <c r="J514" s="2">
        <v>0</v>
      </c>
      <c r="K514" s="2">
        <v>0</v>
      </c>
      <c r="L514" s="2">
        <v>0</v>
      </c>
      <c r="M514" s="2">
        <v>0</v>
      </c>
      <c r="N514" s="2">
        <v>0</v>
      </c>
      <c r="O514" s="2">
        <v>0</v>
      </c>
      <c r="P514" s="2">
        <v>0</v>
      </c>
      <c r="Q514" s="2">
        <v>0</v>
      </c>
      <c r="R514" s="2">
        <v>0</v>
      </c>
      <c r="S514" s="2"/>
      <c r="T514" s="2"/>
      <c r="U514" s="2"/>
      <c r="V514" s="2"/>
      <c r="AB514" s="7"/>
      <c r="AC514" s="7"/>
      <c r="AD514" s="7"/>
      <c r="AE514" s="7"/>
      <c r="AF514" s="7"/>
      <c r="AG514" s="7"/>
      <c r="AH514" s="7"/>
      <c r="AI514" s="7"/>
    </row>
    <row r="515" spans="1:35" x14ac:dyDescent="0.2">
      <c r="A515" s="5">
        <v>2021</v>
      </c>
      <c r="B515" s="2" t="s">
        <v>751</v>
      </c>
      <c r="C515" s="2" t="s">
        <v>53</v>
      </c>
      <c r="D515" s="2" t="s">
        <v>680</v>
      </c>
      <c r="E515" s="15">
        <v>0</v>
      </c>
      <c r="F515" s="15"/>
      <c r="G515" s="2">
        <v>0</v>
      </c>
      <c r="H515" s="2">
        <v>0</v>
      </c>
      <c r="I515" s="2">
        <v>0</v>
      </c>
      <c r="J515" s="2">
        <v>0</v>
      </c>
      <c r="K515" s="2">
        <v>0</v>
      </c>
      <c r="L515" s="2">
        <v>0</v>
      </c>
      <c r="M515" s="2">
        <v>0</v>
      </c>
      <c r="N515" s="2">
        <v>0</v>
      </c>
      <c r="O515" s="2">
        <v>0</v>
      </c>
      <c r="P515" s="2">
        <v>0</v>
      </c>
      <c r="Q515" s="2">
        <v>0</v>
      </c>
      <c r="R515" s="2">
        <v>0</v>
      </c>
      <c r="S515" s="2"/>
      <c r="T515" s="2"/>
      <c r="U515" s="2"/>
      <c r="V515" s="2"/>
      <c r="AB515" s="7"/>
      <c r="AC515" s="7"/>
      <c r="AD515" s="7"/>
      <c r="AE515" s="7"/>
      <c r="AF515" s="7"/>
      <c r="AG515" s="7"/>
      <c r="AH515" s="7"/>
      <c r="AI515" s="7"/>
    </row>
    <row r="516" spans="1:35" x14ac:dyDescent="0.2">
      <c r="A516" s="5">
        <v>2021</v>
      </c>
      <c r="B516" s="2" t="s">
        <v>752</v>
      </c>
      <c r="C516" s="2" t="s">
        <v>54</v>
      </c>
      <c r="D516" s="2" t="s">
        <v>680</v>
      </c>
      <c r="E516" s="15">
        <v>0</v>
      </c>
      <c r="F516" s="15"/>
      <c r="G516" s="2">
        <v>0</v>
      </c>
      <c r="H516" s="2">
        <v>0</v>
      </c>
      <c r="I516" s="2">
        <v>0</v>
      </c>
      <c r="J516" s="2">
        <v>0</v>
      </c>
      <c r="K516" s="2">
        <v>0</v>
      </c>
      <c r="L516" s="2">
        <v>0</v>
      </c>
      <c r="M516" s="2">
        <v>0</v>
      </c>
      <c r="N516" s="2">
        <v>0</v>
      </c>
      <c r="O516" s="2">
        <v>0</v>
      </c>
      <c r="P516" s="2">
        <v>0</v>
      </c>
      <c r="Q516" s="2">
        <v>0</v>
      </c>
      <c r="R516" s="2">
        <v>0</v>
      </c>
      <c r="S516" s="2"/>
      <c r="T516" s="2"/>
      <c r="U516" s="2"/>
      <c r="V516" s="2"/>
      <c r="AB516" s="7"/>
      <c r="AC516" s="7"/>
      <c r="AD516" s="7"/>
      <c r="AE516" s="7"/>
      <c r="AF516" s="7"/>
      <c r="AG516" s="7"/>
      <c r="AH516" s="7"/>
      <c r="AI516" s="7"/>
    </row>
    <row r="517" spans="1:35" x14ac:dyDescent="0.2">
      <c r="A517" s="5">
        <v>2021</v>
      </c>
      <c r="B517" s="2" t="s">
        <v>750</v>
      </c>
      <c r="C517" s="2" t="s">
        <v>738</v>
      </c>
      <c r="D517" s="2" t="s">
        <v>680</v>
      </c>
      <c r="E517" s="15">
        <v>0</v>
      </c>
      <c r="F517" s="15">
        <v>928000</v>
      </c>
      <c r="G517" s="2">
        <v>0</v>
      </c>
      <c r="H517" s="2">
        <v>962578</v>
      </c>
      <c r="I517" s="2">
        <v>0</v>
      </c>
      <c r="J517" s="2">
        <v>0</v>
      </c>
      <c r="K517" s="2">
        <v>0</v>
      </c>
      <c r="L517" s="2">
        <v>0</v>
      </c>
      <c r="M517" s="2">
        <v>0</v>
      </c>
      <c r="N517" s="2">
        <v>0</v>
      </c>
      <c r="O517" s="2">
        <v>0</v>
      </c>
      <c r="P517" s="2">
        <v>0</v>
      </c>
      <c r="Q517" s="2">
        <v>0</v>
      </c>
      <c r="R517" s="2">
        <v>0</v>
      </c>
      <c r="S517" s="2"/>
      <c r="T517" s="2"/>
      <c r="U517" s="2"/>
      <c r="V517" s="2"/>
      <c r="AB517" s="7"/>
      <c r="AC517" s="7"/>
      <c r="AD517" s="7"/>
      <c r="AE517" s="7"/>
      <c r="AF517" s="7"/>
      <c r="AG517" s="7"/>
      <c r="AH517" s="7"/>
      <c r="AI517" s="7"/>
    </row>
    <row r="518" spans="1:35" x14ac:dyDescent="0.2">
      <c r="A518" s="5">
        <v>2021</v>
      </c>
      <c r="B518" s="2" t="s">
        <v>752</v>
      </c>
      <c r="C518" s="2" t="s">
        <v>739</v>
      </c>
      <c r="D518" s="2" t="s">
        <v>680</v>
      </c>
      <c r="E518" s="15">
        <v>0</v>
      </c>
      <c r="F518" s="15">
        <v>10012313</v>
      </c>
      <c r="G518" s="2">
        <v>0</v>
      </c>
      <c r="H518" s="2">
        <v>862578</v>
      </c>
      <c r="I518" s="2">
        <v>0</v>
      </c>
      <c r="J518" s="2">
        <v>0</v>
      </c>
      <c r="K518" s="2">
        <v>0</v>
      </c>
      <c r="L518" s="2">
        <v>0</v>
      </c>
      <c r="M518" s="2">
        <v>0</v>
      </c>
      <c r="N518" s="2">
        <v>0</v>
      </c>
      <c r="O518" s="2">
        <v>0</v>
      </c>
      <c r="P518" s="2">
        <v>0</v>
      </c>
      <c r="Q518" s="2">
        <v>0</v>
      </c>
      <c r="R518" s="2">
        <v>0</v>
      </c>
      <c r="S518" s="2"/>
      <c r="T518" s="2"/>
      <c r="U518" s="2"/>
      <c r="V518" s="2"/>
      <c r="AB518" s="7"/>
      <c r="AC518" s="7"/>
      <c r="AD518" s="7"/>
      <c r="AE518" s="7"/>
      <c r="AF518" s="7"/>
      <c r="AG518" s="7"/>
      <c r="AH518" s="7"/>
      <c r="AI518" s="7"/>
    </row>
    <row r="519" spans="1:35" x14ac:dyDescent="0.2">
      <c r="A519" s="5">
        <v>2021</v>
      </c>
      <c r="B519" s="2" t="s">
        <v>752</v>
      </c>
      <c r="C519" s="2" t="s">
        <v>740</v>
      </c>
      <c r="D519" s="2" t="s">
        <v>680</v>
      </c>
      <c r="E519" s="15">
        <v>0</v>
      </c>
      <c r="F519" s="15">
        <v>4303114</v>
      </c>
      <c r="G519" s="2">
        <v>0</v>
      </c>
      <c r="H519" s="2">
        <v>862578</v>
      </c>
      <c r="I519" s="2">
        <v>0</v>
      </c>
      <c r="J519" s="2">
        <v>0</v>
      </c>
      <c r="K519" s="2">
        <v>0</v>
      </c>
      <c r="L519" s="2">
        <v>0</v>
      </c>
      <c r="M519" s="2">
        <v>0</v>
      </c>
      <c r="N519" s="2">
        <v>0</v>
      </c>
      <c r="O519" s="2">
        <v>0</v>
      </c>
      <c r="P519" s="2">
        <v>0</v>
      </c>
      <c r="Q519" s="2">
        <v>0</v>
      </c>
      <c r="R519" s="2">
        <v>0</v>
      </c>
      <c r="S519" s="2"/>
      <c r="T519" s="2"/>
      <c r="U519" s="2"/>
      <c r="V519" s="2"/>
      <c r="AB519" s="7"/>
      <c r="AC519" s="7"/>
      <c r="AD519" s="7"/>
      <c r="AE519" s="7"/>
      <c r="AF519" s="7"/>
      <c r="AG519" s="7"/>
      <c r="AH519" s="7"/>
      <c r="AI519" s="7"/>
    </row>
    <row r="520" spans="1:35" x14ac:dyDescent="0.2">
      <c r="A520" s="5">
        <v>2021</v>
      </c>
      <c r="B520" s="2" t="s">
        <v>751</v>
      </c>
      <c r="C520" s="2" t="s">
        <v>741</v>
      </c>
      <c r="D520" s="2" t="s">
        <v>680</v>
      </c>
      <c r="E520" s="15">
        <v>0</v>
      </c>
      <c r="F520" s="15"/>
      <c r="G520" s="2">
        <v>0</v>
      </c>
      <c r="H520" s="2">
        <v>0</v>
      </c>
      <c r="I520" s="2">
        <v>0</v>
      </c>
      <c r="J520" s="2">
        <v>0</v>
      </c>
      <c r="K520" s="2">
        <v>0</v>
      </c>
      <c r="L520" s="2">
        <v>0</v>
      </c>
      <c r="M520" s="2">
        <v>0</v>
      </c>
      <c r="N520" s="2">
        <v>0</v>
      </c>
      <c r="O520" s="2">
        <v>0</v>
      </c>
      <c r="P520" s="2">
        <v>0</v>
      </c>
      <c r="Q520" s="2">
        <v>0</v>
      </c>
      <c r="R520" s="2">
        <v>0</v>
      </c>
      <c r="S520" s="2"/>
      <c r="T520" s="2"/>
      <c r="U520" s="2"/>
      <c r="V520" s="2"/>
      <c r="AB520" s="7"/>
      <c r="AC520" s="7"/>
      <c r="AD520" s="7"/>
      <c r="AE520" s="7"/>
      <c r="AF520" s="7"/>
      <c r="AG520" s="7"/>
      <c r="AH520" s="7"/>
      <c r="AI520" s="7"/>
    </row>
    <row r="521" spans="1:35" x14ac:dyDescent="0.2">
      <c r="A521" s="5">
        <v>2021</v>
      </c>
      <c r="B521" s="2" t="s">
        <v>752</v>
      </c>
      <c r="C521" s="2" t="s">
        <v>742</v>
      </c>
      <c r="D521" s="2" t="s">
        <v>680</v>
      </c>
      <c r="E521" s="15">
        <v>0</v>
      </c>
      <c r="F521" s="15">
        <v>4942278</v>
      </c>
      <c r="G521" s="2">
        <v>0</v>
      </c>
      <c r="H521" s="2">
        <v>962578</v>
      </c>
      <c r="I521" s="2">
        <v>0</v>
      </c>
      <c r="J521" s="2">
        <v>0</v>
      </c>
      <c r="K521" s="2">
        <v>0</v>
      </c>
      <c r="L521" s="2">
        <v>0</v>
      </c>
      <c r="M521" s="2">
        <v>0</v>
      </c>
      <c r="N521" s="2">
        <v>0</v>
      </c>
      <c r="O521" s="2">
        <v>0</v>
      </c>
      <c r="P521" s="2">
        <v>0</v>
      </c>
      <c r="Q521" s="2">
        <v>0</v>
      </c>
      <c r="R521" s="2">
        <v>0</v>
      </c>
      <c r="S521" s="2"/>
      <c r="T521" s="2"/>
      <c r="U521" s="2"/>
      <c r="V521" s="2"/>
      <c r="AB521" s="7"/>
      <c r="AC521" s="7"/>
      <c r="AD521" s="7"/>
      <c r="AE521" s="7"/>
      <c r="AF521" s="7"/>
      <c r="AG521" s="7"/>
      <c r="AH521" s="7"/>
      <c r="AI521" s="7"/>
    </row>
    <row r="522" spans="1:35" x14ac:dyDescent="0.2">
      <c r="A522" s="5">
        <v>2021</v>
      </c>
      <c r="B522" s="2" t="s">
        <v>750</v>
      </c>
      <c r="C522" s="2" t="s">
        <v>743</v>
      </c>
      <c r="D522" s="2" t="s">
        <v>680</v>
      </c>
      <c r="E522" s="15">
        <v>0</v>
      </c>
      <c r="F522" s="15"/>
      <c r="G522" s="2">
        <v>0</v>
      </c>
      <c r="H522" s="2">
        <v>0</v>
      </c>
      <c r="I522" s="2">
        <v>0</v>
      </c>
      <c r="J522" s="2">
        <v>0</v>
      </c>
      <c r="K522" s="2">
        <v>0</v>
      </c>
      <c r="L522" s="2">
        <v>0</v>
      </c>
      <c r="M522" s="2">
        <v>0</v>
      </c>
      <c r="N522" s="2">
        <v>0</v>
      </c>
      <c r="O522" s="2">
        <v>0</v>
      </c>
      <c r="P522" s="2">
        <v>0</v>
      </c>
      <c r="Q522" s="2">
        <v>0</v>
      </c>
      <c r="R522" s="2">
        <v>0</v>
      </c>
      <c r="S522" s="2"/>
      <c r="T522" s="2"/>
      <c r="U522" s="2"/>
      <c r="V522" s="2"/>
      <c r="AB522" s="7"/>
      <c r="AC522" s="7"/>
      <c r="AD522" s="7"/>
      <c r="AE522" s="7"/>
      <c r="AF522" s="7"/>
      <c r="AG522" s="7"/>
      <c r="AH522" s="7"/>
      <c r="AI522" s="7"/>
    </row>
    <row r="523" spans="1:35" x14ac:dyDescent="0.2">
      <c r="A523" s="5">
        <v>2021</v>
      </c>
      <c r="B523" s="2" t="s">
        <v>752</v>
      </c>
      <c r="C523" s="2" t="s">
        <v>744</v>
      </c>
      <c r="D523" s="2" t="s">
        <v>680</v>
      </c>
      <c r="E523" s="15">
        <v>0</v>
      </c>
      <c r="F523" s="15"/>
      <c r="G523" s="2">
        <v>0</v>
      </c>
      <c r="H523" s="2">
        <v>0</v>
      </c>
      <c r="I523" s="2">
        <v>0</v>
      </c>
      <c r="J523" s="2">
        <v>0</v>
      </c>
      <c r="K523" s="2">
        <v>0</v>
      </c>
      <c r="L523" s="2">
        <v>0</v>
      </c>
      <c r="M523" s="2">
        <v>0</v>
      </c>
      <c r="N523" s="2">
        <v>0</v>
      </c>
      <c r="O523" s="2">
        <v>0</v>
      </c>
      <c r="P523" s="2">
        <v>0</v>
      </c>
      <c r="Q523" s="2">
        <v>0</v>
      </c>
      <c r="R523" s="2">
        <v>0</v>
      </c>
      <c r="S523" s="2"/>
      <c r="T523" s="2"/>
      <c r="U523" s="2"/>
      <c r="V523" s="2"/>
      <c r="AB523" s="7"/>
      <c r="AC523" s="7"/>
      <c r="AD523" s="7"/>
      <c r="AE523" s="7"/>
      <c r="AF523" s="7"/>
      <c r="AG523" s="7"/>
      <c r="AH523" s="7"/>
      <c r="AI523" s="7"/>
    </row>
    <row r="524" spans="1:35" x14ac:dyDescent="0.2">
      <c r="A524" s="5">
        <v>2021</v>
      </c>
      <c r="B524" s="2" t="s">
        <v>752</v>
      </c>
      <c r="C524" s="2" t="s">
        <v>745</v>
      </c>
      <c r="D524" s="2" t="s">
        <v>680</v>
      </c>
      <c r="E524" s="15">
        <v>0</v>
      </c>
      <c r="F524" s="15"/>
      <c r="G524" s="2">
        <v>0</v>
      </c>
      <c r="H524" s="2">
        <v>0</v>
      </c>
      <c r="I524" s="2">
        <v>0</v>
      </c>
      <c r="J524" s="2">
        <v>0</v>
      </c>
      <c r="K524" s="2">
        <v>0</v>
      </c>
      <c r="L524" s="2">
        <v>0</v>
      </c>
      <c r="M524" s="2">
        <v>0</v>
      </c>
      <c r="N524" s="2">
        <v>0</v>
      </c>
      <c r="O524" s="2">
        <v>0</v>
      </c>
      <c r="P524" s="2">
        <v>0</v>
      </c>
      <c r="Q524" s="2">
        <v>0</v>
      </c>
      <c r="R524" s="2">
        <v>0</v>
      </c>
      <c r="S524" s="2"/>
      <c r="T524" s="2"/>
      <c r="U524" s="2"/>
      <c r="V524" s="2"/>
      <c r="AB524" s="7"/>
      <c r="AC524" s="7"/>
      <c r="AD524" s="7"/>
      <c r="AE524" s="7"/>
      <c r="AF524" s="7"/>
      <c r="AG524" s="7"/>
      <c r="AH524" s="7"/>
      <c r="AI524" s="7"/>
    </row>
    <row r="525" spans="1:35" x14ac:dyDescent="0.2">
      <c r="A525" s="5">
        <v>2021</v>
      </c>
      <c r="B525" s="2" t="s">
        <v>752</v>
      </c>
      <c r="C525" s="2" t="s">
        <v>746</v>
      </c>
      <c r="D525" s="2" t="s">
        <v>680</v>
      </c>
      <c r="E525" s="15">
        <v>0</v>
      </c>
      <c r="F525" s="15"/>
      <c r="G525" s="2">
        <v>0</v>
      </c>
      <c r="H525" s="2">
        <v>0</v>
      </c>
      <c r="I525" s="2">
        <v>0</v>
      </c>
      <c r="J525" s="2">
        <v>0</v>
      </c>
      <c r="K525" s="2">
        <v>0</v>
      </c>
      <c r="L525" s="2">
        <v>0</v>
      </c>
      <c r="M525" s="2">
        <v>0</v>
      </c>
      <c r="N525" s="2">
        <v>0</v>
      </c>
      <c r="O525" s="2">
        <v>0</v>
      </c>
      <c r="P525" s="2">
        <v>0</v>
      </c>
      <c r="Q525" s="2">
        <v>0</v>
      </c>
      <c r="R525" s="2">
        <v>0</v>
      </c>
      <c r="S525" s="2"/>
      <c r="T525" s="2"/>
      <c r="U525" s="2"/>
      <c r="V525" s="2"/>
      <c r="AB525" s="7"/>
      <c r="AC525" s="7"/>
      <c r="AD525" s="7"/>
      <c r="AE525" s="7"/>
      <c r="AF525" s="7"/>
      <c r="AG525" s="7"/>
      <c r="AH525" s="7"/>
      <c r="AI525" s="7"/>
    </row>
    <row r="526" spans="1:35" x14ac:dyDescent="0.2">
      <c r="A526" s="5">
        <v>2021</v>
      </c>
      <c r="B526" s="2" t="s">
        <v>752</v>
      </c>
      <c r="C526" s="2" t="s">
        <v>747</v>
      </c>
      <c r="D526" s="2" t="s">
        <v>680</v>
      </c>
      <c r="E526" s="15">
        <v>0</v>
      </c>
      <c r="F526" s="15"/>
      <c r="G526" s="2">
        <v>0</v>
      </c>
      <c r="H526" s="2">
        <v>0</v>
      </c>
      <c r="I526" s="2">
        <v>0</v>
      </c>
      <c r="J526" s="2">
        <v>0</v>
      </c>
      <c r="K526" s="2">
        <v>0</v>
      </c>
      <c r="L526" s="2">
        <v>0</v>
      </c>
      <c r="M526" s="2">
        <v>0</v>
      </c>
      <c r="N526" s="2">
        <v>0</v>
      </c>
      <c r="O526" s="2">
        <v>0</v>
      </c>
      <c r="P526" s="2">
        <v>0</v>
      </c>
      <c r="Q526" s="2">
        <v>0</v>
      </c>
      <c r="R526" s="2">
        <v>0</v>
      </c>
      <c r="S526" s="2"/>
      <c r="T526" s="2"/>
      <c r="U526" s="2"/>
      <c r="V526" s="2"/>
      <c r="AB526" s="7"/>
      <c r="AC526" s="7"/>
      <c r="AD526" s="7"/>
      <c r="AE526" s="7"/>
      <c r="AF526" s="7"/>
      <c r="AG526" s="7"/>
      <c r="AH526" s="7"/>
      <c r="AI526" s="7"/>
    </row>
    <row r="527" spans="1:35" x14ac:dyDescent="0.2">
      <c r="A527" s="5">
        <v>2021</v>
      </c>
      <c r="B527" s="2" t="s">
        <v>752</v>
      </c>
      <c r="C527" s="2" t="s">
        <v>748</v>
      </c>
      <c r="D527" s="2" t="s">
        <v>680</v>
      </c>
      <c r="E527" s="15">
        <v>0</v>
      </c>
      <c r="F527" s="15"/>
      <c r="G527" s="2">
        <v>0</v>
      </c>
      <c r="H527" s="2">
        <v>862578</v>
      </c>
      <c r="I527" s="2">
        <v>0</v>
      </c>
      <c r="J527" s="2">
        <v>0</v>
      </c>
      <c r="K527" s="2">
        <v>0</v>
      </c>
      <c r="L527" s="2">
        <v>0</v>
      </c>
      <c r="M527" s="2">
        <v>0</v>
      </c>
      <c r="N527" s="2">
        <v>0</v>
      </c>
      <c r="O527" s="2">
        <v>0</v>
      </c>
      <c r="P527" s="2">
        <v>0</v>
      </c>
      <c r="Q527" s="2">
        <v>0</v>
      </c>
      <c r="R527" s="2">
        <v>0</v>
      </c>
      <c r="S527" s="2"/>
      <c r="T527" s="2"/>
      <c r="U527" s="2"/>
      <c r="V527" s="2"/>
      <c r="AB527" s="7"/>
      <c r="AC527" s="7"/>
      <c r="AD527" s="7"/>
      <c r="AE527" s="7"/>
      <c r="AF527" s="7"/>
      <c r="AG527" s="7"/>
      <c r="AH527" s="7"/>
      <c r="AI527" s="7"/>
    </row>
    <row r="528" spans="1:35" x14ac:dyDescent="0.2">
      <c r="A528" s="5">
        <v>2021</v>
      </c>
      <c r="B528" s="2" t="s">
        <v>752</v>
      </c>
      <c r="C528" s="2" t="s">
        <v>749</v>
      </c>
      <c r="D528" s="2" t="s">
        <v>680</v>
      </c>
      <c r="E528" s="15">
        <v>0</v>
      </c>
      <c r="F528" s="15"/>
      <c r="G528" s="2">
        <v>0</v>
      </c>
      <c r="H528" s="2">
        <v>0</v>
      </c>
      <c r="I528" s="2">
        <v>0</v>
      </c>
      <c r="J528" s="2">
        <v>0</v>
      </c>
      <c r="K528" s="2">
        <v>0</v>
      </c>
      <c r="L528" s="2">
        <v>0</v>
      </c>
      <c r="M528" s="2">
        <v>0</v>
      </c>
      <c r="N528" s="2">
        <v>0</v>
      </c>
      <c r="O528" s="2">
        <v>0</v>
      </c>
      <c r="P528" s="2">
        <v>0</v>
      </c>
      <c r="Q528" s="2">
        <v>0</v>
      </c>
      <c r="R528" s="2">
        <v>0</v>
      </c>
      <c r="S528" s="2"/>
      <c r="T528" s="2"/>
      <c r="U528" s="2"/>
      <c r="V528" s="2"/>
      <c r="AB528" s="7"/>
      <c r="AC528" s="7"/>
      <c r="AD528" s="7"/>
      <c r="AE528" s="7"/>
      <c r="AF528" s="7"/>
      <c r="AG528" s="7"/>
      <c r="AH528" s="7"/>
      <c r="AI528" s="7"/>
    </row>
    <row r="529" spans="1:35" x14ac:dyDescent="0.2">
      <c r="A529" s="5">
        <v>2021</v>
      </c>
      <c r="B529" s="2" t="s">
        <v>752</v>
      </c>
      <c r="C529" s="2" t="s">
        <v>67</v>
      </c>
      <c r="D529" s="2" t="s">
        <v>680</v>
      </c>
      <c r="E529" s="15">
        <v>0</v>
      </c>
      <c r="F529" s="15"/>
      <c r="G529" s="2">
        <v>0</v>
      </c>
      <c r="H529" s="2">
        <v>0</v>
      </c>
      <c r="I529" s="2">
        <v>0</v>
      </c>
      <c r="J529" s="2">
        <v>0</v>
      </c>
      <c r="K529" s="2">
        <v>0</v>
      </c>
      <c r="L529" s="2">
        <v>0</v>
      </c>
      <c r="M529" s="2">
        <v>0</v>
      </c>
      <c r="N529" s="2">
        <v>0</v>
      </c>
      <c r="O529" s="2">
        <v>0</v>
      </c>
      <c r="P529" s="2">
        <v>0</v>
      </c>
      <c r="Q529" s="2">
        <v>0</v>
      </c>
      <c r="R529" s="2">
        <v>0</v>
      </c>
      <c r="S529" s="2"/>
      <c r="T529" s="2"/>
      <c r="U529" s="2"/>
      <c r="V529" s="2"/>
      <c r="AB529" s="7"/>
      <c r="AC529" s="7"/>
      <c r="AD529" s="7"/>
      <c r="AE529" s="7"/>
      <c r="AF529" s="7"/>
      <c r="AG529" s="7"/>
      <c r="AH529" s="7"/>
      <c r="AI529" s="7"/>
    </row>
    <row r="530" spans="1:35" x14ac:dyDescent="0.2">
      <c r="A530" s="5">
        <v>2021</v>
      </c>
      <c r="B530" s="2" t="s">
        <v>750</v>
      </c>
      <c r="C530" s="2" t="s">
        <v>725</v>
      </c>
      <c r="D530" s="2" t="s">
        <v>678</v>
      </c>
      <c r="E530" s="15">
        <v>0</v>
      </c>
      <c r="F530" s="15"/>
      <c r="G530" s="2">
        <v>0</v>
      </c>
      <c r="H530" s="2">
        <v>326122</v>
      </c>
      <c r="I530" s="2">
        <v>0</v>
      </c>
      <c r="J530" s="2">
        <v>0</v>
      </c>
      <c r="K530" s="2">
        <v>0</v>
      </c>
      <c r="L530" s="2">
        <v>0</v>
      </c>
      <c r="M530" s="2">
        <v>0</v>
      </c>
      <c r="N530" s="2">
        <v>0</v>
      </c>
      <c r="O530" s="2">
        <v>0</v>
      </c>
      <c r="P530" s="2">
        <v>0</v>
      </c>
      <c r="Q530" s="2">
        <v>0</v>
      </c>
      <c r="R530" s="2">
        <v>0</v>
      </c>
      <c r="S530" s="2"/>
      <c r="T530" s="2">
        <v>0</v>
      </c>
      <c r="U530" s="2">
        <v>0</v>
      </c>
      <c r="V530" s="2">
        <v>0</v>
      </c>
      <c r="W530" s="17">
        <v>11030</v>
      </c>
      <c r="X530" s="17">
        <v>6.39</v>
      </c>
      <c r="Y530" s="17">
        <v>63.02</v>
      </c>
      <c r="Z530" s="17"/>
      <c r="AB530" s="7"/>
      <c r="AC530" s="7"/>
      <c r="AD530" s="7"/>
      <c r="AE530" s="7"/>
      <c r="AF530" s="7"/>
      <c r="AG530" s="7"/>
      <c r="AH530" s="7"/>
      <c r="AI530" s="7"/>
    </row>
    <row r="531" spans="1:35" x14ac:dyDescent="0.2">
      <c r="A531" s="5">
        <v>2021</v>
      </c>
      <c r="B531" s="2" t="s">
        <v>750</v>
      </c>
      <c r="C531" s="2" t="s">
        <v>726</v>
      </c>
      <c r="D531" s="2" t="s">
        <v>678</v>
      </c>
      <c r="E531" s="15">
        <v>0</v>
      </c>
      <c r="F531" s="15"/>
      <c r="G531" s="2">
        <v>0</v>
      </c>
      <c r="H531" s="2">
        <v>326122</v>
      </c>
      <c r="I531" s="2">
        <v>0</v>
      </c>
      <c r="J531" s="2">
        <v>0</v>
      </c>
      <c r="K531" s="2">
        <v>0</v>
      </c>
      <c r="L531" s="2">
        <v>0</v>
      </c>
      <c r="M531" s="2">
        <v>0</v>
      </c>
      <c r="N531" s="2">
        <v>0</v>
      </c>
      <c r="O531" s="2">
        <v>0</v>
      </c>
      <c r="P531" s="2">
        <v>0</v>
      </c>
      <c r="Q531" s="2">
        <v>0</v>
      </c>
      <c r="R531" s="2">
        <v>0</v>
      </c>
      <c r="S531" s="2"/>
      <c r="T531" s="2">
        <v>0</v>
      </c>
      <c r="U531" s="2">
        <v>0</v>
      </c>
      <c r="V531" s="2">
        <v>0</v>
      </c>
      <c r="W531" s="17">
        <v>10504</v>
      </c>
      <c r="X531" s="17">
        <v>1.49</v>
      </c>
      <c r="Y531" s="17">
        <v>85.73</v>
      </c>
      <c r="Z531" s="17"/>
      <c r="AB531" s="7"/>
      <c r="AC531" s="7"/>
      <c r="AD531" s="7"/>
      <c r="AE531" s="7"/>
      <c r="AF531" s="7"/>
      <c r="AG531" s="7"/>
      <c r="AH531" s="7"/>
      <c r="AI531" s="7"/>
    </row>
    <row r="532" spans="1:35" x14ac:dyDescent="0.2">
      <c r="A532" s="5">
        <v>2021</v>
      </c>
      <c r="B532" s="2" t="s">
        <v>751</v>
      </c>
      <c r="C532" s="2" t="s">
        <v>727</v>
      </c>
      <c r="D532" s="2" t="s">
        <v>678</v>
      </c>
      <c r="E532" s="15">
        <v>0</v>
      </c>
      <c r="F532" s="15">
        <v>4780627</v>
      </c>
      <c r="G532" s="2">
        <v>0</v>
      </c>
      <c r="H532" s="2">
        <v>716426</v>
      </c>
      <c r="I532" s="2">
        <v>0</v>
      </c>
      <c r="J532" s="2">
        <v>0</v>
      </c>
      <c r="K532" s="2">
        <v>0</v>
      </c>
      <c r="L532" s="2">
        <v>0</v>
      </c>
      <c r="M532" s="2">
        <v>0</v>
      </c>
      <c r="N532" s="2">
        <v>0</v>
      </c>
      <c r="O532" s="2">
        <v>0</v>
      </c>
      <c r="P532" s="2">
        <v>0</v>
      </c>
      <c r="Q532" s="2">
        <v>0</v>
      </c>
      <c r="R532" s="2">
        <v>0</v>
      </c>
      <c r="S532" s="2"/>
      <c r="T532" s="2">
        <v>0</v>
      </c>
      <c r="U532" s="2">
        <v>0</v>
      </c>
      <c r="V532" s="2">
        <v>0</v>
      </c>
      <c r="W532" s="17">
        <v>12291</v>
      </c>
      <c r="X532" s="17">
        <v>9.1300000000000008</v>
      </c>
      <c r="Y532" s="17">
        <v>66.78</v>
      </c>
      <c r="Z532" s="17"/>
      <c r="AB532" s="7"/>
      <c r="AC532" s="7"/>
      <c r="AD532" s="7"/>
      <c r="AE532" s="7"/>
      <c r="AF532" s="7"/>
      <c r="AG532" s="7"/>
      <c r="AH532" s="7"/>
      <c r="AI532" s="7"/>
    </row>
    <row r="533" spans="1:35" x14ac:dyDescent="0.2">
      <c r="A533" s="5">
        <v>2021</v>
      </c>
      <c r="B533" s="2" t="s">
        <v>750</v>
      </c>
      <c r="C533" s="2" t="s">
        <v>728</v>
      </c>
      <c r="D533" s="2" t="s">
        <v>678</v>
      </c>
      <c r="E533" s="15">
        <v>0</v>
      </c>
      <c r="F533" s="15">
        <v>6914148</v>
      </c>
      <c r="G533" s="2">
        <v>0</v>
      </c>
      <c r="H533" s="2">
        <v>716426</v>
      </c>
      <c r="I533" s="2">
        <v>0</v>
      </c>
      <c r="J533" s="2">
        <v>0</v>
      </c>
      <c r="K533" s="2">
        <v>0</v>
      </c>
      <c r="L533" s="2">
        <v>0</v>
      </c>
      <c r="M533" s="2">
        <v>0</v>
      </c>
      <c r="N533" s="2">
        <v>0</v>
      </c>
      <c r="O533" s="2">
        <v>0</v>
      </c>
      <c r="P533" s="2">
        <v>0</v>
      </c>
      <c r="Q533" s="2">
        <v>0</v>
      </c>
      <c r="R533" s="2">
        <v>0</v>
      </c>
      <c r="S533" s="2"/>
      <c r="T533" s="2">
        <v>0</v>
      </c>
      <c r="U533" s="2">
        <v>0</v>
      </c>
      <c r="V533" s="2">
        <v>0</v>
      </c>
      <c r="W533" s="17">
        <v>12412</v>
      </c>
      <c r="X533" s="17">
        <v>1.95</v>
      </c>
      <c r="Y533" s="17">
        <v>84.56</v>
      </c>
      <c r="Z533" s="17"/>
      <c r="AB533" s="7"/>
      <c r="AC533" s="7"/>
      <c r="AD533" s="7"/>
      <c r="AE533" s="7"/>
      <c r="AF533" s="7"/>
      <c r="AG533" s="7"/>
      <c r="AH533" s="7"/>
      <c r="AI533" s="7"/>
    </row>
    <row r="534" spans="1:35" x14ac:dyDescent="0.2">
      <c r="A534" s="5">
        <v>2021</v>
      </c>
      <c r="B534" s="2" t="s">
        <v>752</v>
      </c>
      <c r="C534" s="2" t="s">
        <v>729</v>
      </c>
      <c r="D534" s="2" t="s">
        <v>678</v>
      </c>
      <c r="E534" s="15">
        <v>0</v>
      </c>
      <c r="F534" s="15"/>
      <c r="G534" s="2">
        <v>0</v>
      </c>
      <c r="H534" s="2">
        <v>326122</v>
      </c>
      <c r="I534" s="2">
        <v>0</v>
      </c>
      <c r="J534" s="2">
        <v>0</v>
      </c>
      <c r="K534" s="2">
        <v>0</v>
      </c>
      <c r="L534" s="2">
        <v>0</v>
      </c>
      <c r="M534" s="2">
        <v>0</v>
      </c>
      <c r="N534" s="2">
        <v>0</v>
      </c>
      <c r="O534" s="2">
        <v>0</v>
      </c>
      <c r="P534" s="2">
        <v>0</v>
      </c>
      <c r="Q534" s="2">
        <v>0</v>
      </c>
      <c r="R534" s="2">
        <v>0</v>
      </c>
      <c r="S534" s="2"/>
      <c r="T534" s="2">
        <v>0</v>
      </c>
      <c r="U534" s="2">
        <v>0</v>
      </c>
      <c r="V534" s="2">
        <v>0</v>
      </c>
      <c r="W534" s="17">
        <v>11212</v>
      </c>
      <c r="X534" s="17">
        <v>5.66</v>
      </c>
      <c r="Y534" s="17">
        <v>61.84</v>
      </c>
      <c r="Z534" s="17"/>
      <c r="AB534" s="7"/>
      <c r="AC534" s="7"/>
      <c r="AD534" s="7"/>
      <c r="AE534" s="7"/>
      <c r="AF534" s="7"/>
      <c r="AG534" s="7"/>
      <c r="AH534" s="7"/>
      <c r="AI534" s="7"/>
    </row>
    <row r="535" spans="1:35" x14ac:dyDescent="0.2">
      <c r="A535" s="5">
        <v>2021</v>
      </c>
      <c r="B535" s="2" t="s">
        <v>750</v>
      </c>
      <c r="C535" s="2" t="s">
        <v>730</v>
      </c>
      <c r="D535" s="2" t="s">
        <v>678</v>
      </c>
      <c r="E535" s="15">
        <v>0</v>
      </c>
      <c r="F535" s="15">
        <v>1783773</v>
      </c>
      <c r="G535" s="2">
        <v>0</v>
      </c>
      <c r="H535" s="2">
        <v>326122</v>
      </c>
      <c r="I535" s="2">
        <v>0</v>
      </c>
      <c r="J535" s="2">
        <v>0</v>
      </c>
      <c r="K535" s="2">
        <v>0</v>
      </c>
      <c r="L535" s="2">
        <v>0</v>
      </c>
      <c r="M535" s="2">
        <v>0</v>
      </c>
      <c r="N535" s="2">
        <v>0</v>
      </c>
      <c r="O535" s="2">
        <v>0</v>
      </c>
      <c r="P535" s="2">
        <v>0</v>
      </c>
      <c r="Q535" s="2">
        <v>0</v>
      </c>
      <c r="R535" s="2">
        <v>0</v>
      </c>
      <c r="S535" s="2"/>
      <c r="T535" s="2">
        <v>0</v>
      </c>
      <c r="U535" s="2">
        <v>0</v>
      </c>
      <c r="V535" s="2">
        <v>0</v>
      </c>
      <c r="W535" s="17">
        <v>11142</v>
      </c>
      <c r="X535" s="17">
        <v>5.12</v>
      </c>
      <c r="Y535" s="17">
        <v>69.12</v>
      </c>
      <c r="Z535" s="17"/>
      <c r="AB535" s="7"/>
      <c r="AC535" s="7"/>
      <c r="AD535" s="7"/>
      <c r="AE535" s="7"/>
      <c r="AF535" s="7"/>
      <c r="AG535" s="7"/>
      <c r="AH535" s="7"/>
      <c r="AI535" s="7"/>
    </row>
    <row r="536" spans="1:35" x14ac:dyDescent="0.2">
      <c r="A536" s="5">
        <v>2021</v>
      </c>
      <c r="B536" s="2" t="s">
        <v>752</v>
      </c>
      <c r="C536" s="2" t="s">
        <v>731</v>
      </c>
      <c r="D536" s="2" t="s">
        <v>678</v>
      </c>
      <c r="E536" s="15">
        <v>0</v>
      </c>
      <c r="F536" s="15"/>
      <c r="G536" s="2">
        <v>0</v>
      </c>
      <c r="H536" s="2">
        <v>716426</v>
      </c>
      <c r="I536" s="2">
        <v>0</v>
      </c>
      <c r="J536" s="2">
        <v>0</v>
      </c>
      <c r="K536" s="2">
        <v>0</v>
      </c>
      <c r="L536" s="2">
        <v>0</v>
      </c>
      <c r="M536" s="2">
        <v>0</v>
      </c>
      <c r="N536" s="2">
        <v>0</v>
      </c>
      <c r="O536" s="2">
        <v>0</v>
      </c>
      <c r="P536" s="2">
        <v>0</v>
      </c>
      <c r="Q536" s="2">
        <v>0</v>
      </c>
      <c r="R536" s="2">
        <v>0</v>
      </c>
      <c r="S536" s="2"/>
      <c r="T536" s="2">
        <v>0</v>
      </c>
      <c r="U536" s="2">
        <v>0</v>
      </c>
      <c r="V536" s="2">
        <v>0</v>
      </c>
      <c r="W536" s="17">
        <v>9771</v>
      </c>
      <c r="X536" s="17">
        <v>6.12</v>
      </c>
      <c r="Y536" s="17">
        <v>69.790000000000006</v>
      </c>
      <c r="Z536" s="17"/>
      <c r="AB536" s="7"/>
      <c r="AC536" s="7"/>
      <c r="AD536" s="7"/>
      <c r="AE536" s="7"/>
      <c r="AF536" s="7"/>
      <c r="AG536" s="7"/>
      <c r="AH536" s="7"/>
      <c r="AI536" s="7"/>
    </row>
    <row r="537" spans="1:35" x14ac:dyDescent="0.2">
      <c r="A537" s="5">
        <v>2021</v>
      </c>
      <c r="B537" s="2" t="s">
        <v>752</v>
      </c>
      <c r="C537" s="2" t="s">
        <v>732</v>
      </c>
      <c r="D537" s="2" t="s">
        <v>678</v>
      </c>
      <c r="E537" s="15">
        <v>0</v>
      </c>
      <c r="F537" s="15"/>
      <c r="G537" s="2">
        <v>0</v>
      </c>
      <c r="H537" s="2">
        <v>716426</v>
      </c>
      <c r="I537" s="2">
        <v>0</v>
      </c>
      <c r="J537" s="2">
        <v>0</v>
      </c>
      <c r="K537" s="2">
        <v>0</v>
      </c>
      <c r="L537" s="2">
        <v>0</v>
      </c>
      <c r="M537" s="2">
        <v>0</v>
      </c>
      <c r="N537" s="2">
        <v>0</v>
      </c>
      <c r="O537" s="2">
        <v>0</v>
      </c>
      <c r="P537" s="2">
        <v>0</v>
      </c>
      <c r="Q537" s="2">
        <v>0</v>
      </c>
      <c r="R537" s="2">
        <v>0</v>
      </c>
      <c r="S537" s="2"/>
      <c r="T537" s="2">
        <v>0</v>
      </c>
      <c r="U537" s="2">
        <v>0</v>
      </c>
      <c r="V537" s="2">
        <v>0</v>
      </c>
      <c r="W537" s="17">
        <v>6995</v>
      </c>
      <c r="X537" s="17">
        <v>3.12</v>
      </c>
      <c r="Y537" s="17">
        <v>81.790000000000006</v>
      </c>
      <c r="Z537" s="17"/>
      <c r="AB537" s="7"/>
      <c r="AC537" s="7"/>
      <c r="AD537" s="7"/>
      <c r="AE537" s="7"/>
      <c r="AF537" s="7"/>
      <c r="AG537" s="7"/>
      <c r="AH537" s="7"/>
      <c r="AI537" s="7"/>
    </row>
    <row r="538" spans="1:35" x14ac:dyDescent="0.2">
      <c r="A538" s="5">
        <v>2021</v>
      </c>
      <c r="B538" s="2" t="s">
        <v>750</v>
      </c>
      <c r="C538" s="2" t="s">
        <v>733</v>
      </c>
      <c r="D538" s="2" t="s">
        <v>678</v>
      </c>
      <c r="E538" s="15">
        <v>0</v>
      </c>
      <c r="F538" s="15">
        <v>3000292</v>
      </c>
      <c r="G538" s="2">
        <v>0</v>
      </c>
      <c r="H538" s="2">
        <v>326122</v>
      </c>
      <c r="I538" s="2">
        <v>0</v>
      </c>
      <c r="J538" s="2">
        <v>0</v>
      </c>
      <c r="K538" s="2">
        <v>0</v>
      </c>
      <c r="L538" s="2">
        <v>0</v>
      </c>
      <c r="M538" s="2">
        <v>0</v>
      </c>
      <c r="N538" s="2">
        <v>0</v>
      </c>
      <c r="O538" s="2">
        <v>0</v>
      </c>
      <c r="P538" s="2">
        <v>0</v>
      </c>
      <c r="Q538" s="2">
        <v>0</v>
      </c>
      <c r="R538" s="2">
        <v>0</v>
      </c>
      <c r="S538" s="2"/>
      <c r="T538" s="2">
        <v>0</v>
      </c>
      <c r="U538" s="2">
        <v>0</v>
      </c>
      <c r="V538" s="2">
        <v>0</v>
      </c>
      <c r="W538" s="17">
        <v>11376</v>
      </c>
      <c r="X538" s="17">
        <v>4.17</v>
      </c>
      <c r="Y538" s="17">
        <v>72.55</v>
      </c>
      <c r="Z538" s="17"/>
      <c r="AB538" s="7"/>
      <c r="AC538" s="7"/>
      <c r="AD538" s="7"/>
      <c r="AE538" s="7"/>
      <c r="AF538" s="7"/>
      <c r="AG538" s="7"/>
      <c r="AH538" s="7"/>
      <c r="AI538" s="7"/>
    </row>
    <row r="539" spans="1:35" x14ac:dyDescent="0.2">
      <c r="A539" s="5">
        <v>2021</v>
      </c>
      <c r="B539" s="2" t="s">
        <v>752</v>
      </c>
      <c r="C539" s="2" t="s">
        <v>734</v>
      </c>
      <c r="D539" s="2" t="s">
        <v>678</v>
      </c>
      <c r="E539" s="15">
        <v>0</v>
      </c>
      <c r="F539" s="15"/>
      <c r="G539" s="2">
        <v>0</v>
      </c>
      <c r="H539" s="2">
        <v>326122</v>
      </c>
      <c r="I539" s="2">
        <v>0</v>
      </c>
      <c r="J539" s="2">
        <v>0</v>
      </c>
      <c r="K539" s="2">
        <v>0</v>
      </c>
      <c r="L539" s="2">
        <v>0</v>
      </c>
      <c r="M539" s="2">
        <v>0</v>
      </c>
      <c r="N539" s="2">
        <v>0</v>
      </c>
      <c r="O539" s="2">
        <v>0</v>
      </c>
      <c r="P539" s="2">
        <v>0</v>
      </c>
      <c r="Q539" s="2">
        <v>0</v>
      </c>
      <c r="R539" s="2">
        <v>0</v>
      </c>
      <c r="S539" s="2"/>
      <c r="T539" s="2">
        <v>0</v>
      </c>
      <c r="U539" s="2">
        <v>0</v>
      </c>
      <c r="V539" s="2">
        <v>0</v>
      </c>
      <c r="W539" s="17">
        <v>11304</v>
      </c>
      <c r="X539" s="17">
        <v>4</v>
      </c>
      <c r="Y539" s="17">
        <v>74.38</v>
      </c>
      <c r="Z539" s="17"/>
      <c r="AB539" s="7"/>
      <c r="AC539" s="7"/>
      <c r="AD539" s="7"/>
      <c r="AE539" s="7"/>
      <c r="AF539" s="7"/>
      <c r="AG539" s="7"/>
      <c r="AH539" s="7"/>
      <c r="AI539" s="7"/>
    </row>
    <row r="540" spans="1:35" x14ac:dyDescent="0.2">
      <c r="A540" s="5">
        <v>2021</v>
      </c>
      <c r="B540" s="2" t="s">
        <v>752</v>
      </c>
      <c r="C540" s="2" t="s">
        <v>735</v>
      </c>
      <c r="D540" s="2" t="s">
        <v>678</v>
      </c>
      <c r="E540" s="15">
        <v>0</v>
      </c>
      <c r="F540" s="15"/>
      <c r="G540" s="2">
        <v>0</v>
      </c>
      <c r="H540" s="2">
        <v>716426</v>
      </c>
      <c r="I540" s="2">
        <v>0</v>
      </c>
      <c r="J540" s="2">
        <v>0</v>
      </c>
      <c r="K540" s="2">
        <v>0</v>
      </c>
      <c r="L540" s="2">
        <v>0</v>
      </c>
      <c r="M540" s="2">
        <v>0</v>
      </c>
      <c r="N540" s="2">
        <v>0</v>
      </c>
      <c r="O540" s="2">
        <v>0</v>
      </c>
      <c r="P540" s="2">
        <v>0</v>
      </c>
      <c r="Q540" s="2">
        <v>0</v>
      </c>
      <c r="R540" s="2">
        <v>0</v>
      </c>
      <c r="S540" s="2"/>
      <c r="T540" s="2">
        <v>0</v>
      </c>
      <c r="U540" s="2">
        <v>0</v>
      </c>
      <c r="V540" s="2">
        <v>0</v>
      </c>
      <c r="W540" s="17">
        <v>10138</v>
      </c>
      <c r="X540" s="17">
        <v>7.24</v>
      </c>
      <c r="Y540" s="17">
        <v>75.05</v>
      </c>
      <c r="Z540" s="17"/>
      <c r="AB540" s="7"/>
      <c r="AC540" s="7"/>
      <c r="AD540" s="7"/>
      <c r="AE540" s="7"/>
      <c r="AF540" s="7"/>
      <c r="AG540" s="7"/>
      <c r="AH540" s="7"/>
      <c r="AI540" s="7"/>
    </row>
    <row r="541" spans="1:35" x14ac:dyDescent="0.2">
      <c r="A541" s="5">
        <v>2021</v>
      </c>
      <c r="B541" s="2" t="s">
        <v>752</v>
      </c>
      <c r="C541" s="2" t="s">
        <v>736</v>
      </c>
      <c r="D541" s="2" t="s">
        <v>678</v>
      </c>
      <c r="E541" s="15">
        <v>0</v>
      </c>
      <c r="F541" s="15"/>
      <c r="G541" s="2">
        <v>0</v>
      </c>
      <c r="H541" s="2">
        <v>326122</v>
      </c>
      <c r="I541" s="2">
        <v>0</v>
      </c>
      <c r="J541" s="2">
        <v>0</v>
      </c>
      <c r="K541" s="2">
        <v>0</v>
      </c>
      <c r="L541" s="2">
        <v>0</v>
      </c>
      <c r="M541" s="2">
        <v>0</v>
      </c>
      <c r="N541" s="2">
        <v>0</v>
      </c>
      <c r="O541" s="2">
        <v>0</v>
      </c>
      <c r="P541" s="2">
        <v>0</v>
      </c>
      <c r="Q541" s="2">
        <v>0</v>
      </c>
      <c r="R541" s="2">
        <v>0</v>
      </c>
      <c r="S541" s="2"/>
      <c r="T541" s="2">
        <v>0</v>
      </c>
      <c r="U541" s="2">
        <v>0</v>
      </c>
      <c r="V541" s="2">
        <v>0</v>
      </c>
      <c r="W541" s="17">
        <v>11710</v>
      </c>
      <c r="X541" s="17">
        <v>1.54</v>
      </c>
      <c r="Y541" s="17">
        <v>82.63</v>
      </c>
      <c r="Z541" s="17"/>
      <c r="AB541" s="7"/>
      <c r="AC541" s="7"/>
      <c r="AD541" s="7"/>
      <c r="AE541" s="7"/>
      <c r="AF541" s="7"/>
      <c r="AG541" s="7"/>
      <c r="AH541" s="7"/>
      <c r="AI541" s="7"/>
    </row>
    <row r="542" spans="1:35" x14ac:dyDescent="0.2">
      <c r="A542" s="5">
        <v>2021</v>
      </c>
      <c r="B542" s="2" t="s">
        <v>752</v>
      </c>
      <c r="C542" s="2" t="s">
        <v>737</v>
      </c>
      <c r="D542" s="2" t="s">
        <v>678</v>
      </c>
      <c r="E542" s="15">
        <v>0</v>
      </c>
      <c r="F542" s="15">
        <v>292228</v>
      </c>
      <c r="G542" s="2">
        <v>0</v>
      </c>
      <c r="H542" s="2">
        <v>326122</v>
      </c>
      <c r="I542" s="2">
        <v>0</v>
      </c>
      <c r="J542" s="2">
        <v>0</v>
      </c>
      <c r="K542" s="2">
        <v>0</v>
      </c>
      <c r="L542" s="2">
        <v>0</v>
      </c>
      <c r="M542" s="2">
        <v>0</v>
      </c>
      <c r="N542" s="2">
        <v>0</v>
      </c>
      <c r="O542" s="2">
        <v>0</v>
      </c>
      <c r="P542" s="2">
        <v>0</v>
      </c>
      <c r="Q542" s="2">
        <v>0</v>
      </c>
      <c r="R542" s="2">
        <v>0</v>
      </c>
      <c r="S542" s="2"/>
      <c r="T542" s="2">
        <v>0</v>
      </c>
      <c r="U542" s="2">
        <v>0</v>
      </c>
      <c r="V542" s="2">
        <v>0</v>
      </c>
      <c r="W542" s="17">
        <v>12224</v>
      </c>
      <c r="X542" s="17">
        <v>0.83</v>
      </c>
      <c r="Y542" s="17">
        <v>80.38</v>
      </c>
      <c r="Z542" s="17"/>
      <c r="AB542" s="7"/>
      <c r="AC542" s="7"/>
      <c r="AD542" s="7"/>
      <c r="AE542" s="7"/>
      <c r="AF542" s="7"/>
      <c r="AG542" s="7"/>
      <c r="AH542" s="7"/>
      <c r="AI542" s="7"/>
    </row>
    <row r="543" spans="1:35" x14ac:dyDescent="0.2">
      <c r="A543" s="5">
        <v>2021</v>
      </c>
      <c r="B543" s="2" t="s">
        <v>750</v>
      </c>
      <c r="C543" s="2" t="s">
        <v>48</v>
      </c>
      <c r="D543" s="2" t="s">
        <v>678</v>
      </c>
      <c r="E543" s="15">
        <v>0</v>
      </c>
      <c r="F543" s="15"/>
      <c r="G543" s="2">
        <v>0</v>
      </c>
      <c r="H543" s="2">
        <v>716426</v>
      </c>
      <c r="I543" s="2">
        <v>0</v>
      </c>
      <c r="J543" s="2">
        <v>0</v>
      </c>
      <c r="K543" s="2">
        <v>0</v>
      </c>
      <c r="L543" s="2">
        <v>0</v>
      </c>
      <c r="M543" s="2">
        <v>0</v>
      </c>
      <c r="N543" s="2">
        <v>0</v>
      </c>
      <c r="O543" s="2">
        <v>0</v>
      </c>
      <c r="P543" s="2">
        <v>0</v>
      </c>
      <c r="Q543" s="2">
        <v>0</v>
      </c>
      <c r="R543" s="2">
        <v>0</v>
      </c>
      <c r="S543" s="2"/>
      <c r="T543" s="2">
        <v>0</v>
      </c>
      <c r="U543" s="2">
        <v>0</v>
      </c>
      <c r="V543" s="2">
        <v>0</v>
      </c>
      <c r="W543" s="17">
        <v>11063</v>
      </c>
      <c r="X543" s="17">
        <v>7.86</v>
      </c>
      <c r="Y543" s="17">
        <v>62.77</v>
      </c>
      <c r="Z543" s="17"/>
      <c r="AB543" s="7"/>
      <c r="AC543" s="7"/>
      <c r="AD543" s="7"/>
      <c r="AE543" s="7"/>
      <c r="AF543" s="7"/>
      <c r="AG543" s="7"/>
      <c r="AH543" s="7"/>
      <c r="AI543" s="7"/>
    </row>
    <row r="544" spans="1:35" x14ac:dyDescent="0.2">
      <c r="A544" s="5">
        <v>2021</v>
      </c>
      <c r="B544" s="2" t="s">
        <v>751</v>
      </c>
      <c r="C544" s="2" t="s">
        <v>49</v>
      </c>
      <c r="D544" s="2" t="s">
        <v>678</v>
      </c>
      <c r="E544" s="15">
        <v>0</v>
      </c>
      <c r="F544" s="15"/>
      <c r="G544" s="2">
        <v>0</v>
      </c>
      <c r="H544" s="2">
        <v>716426</v>
      </c>
      <c r="I544" s="2">
        <v>0</v>
      </c>
      <c r="J544" s="2">
        <v>0</v>
      </c>
      <c r="K544" s="2">
        <v>0</v>
      </c>
      <c r="L544" s="2">
        <v>0</v>
      </c>
      <c r="M544" s="2">
        <v>0</v>
      </c>
      <c r="N544" s="2">
        <v>0</v>
      </c>
      <c r="O544" s="2">
        <v>0</v>
      </c>
      <c r="P544" s="2">
        <v>0</v>
      </c>
      <c r="Q544" s="2">
        <v>0</v>
      </c>
      <c r="R544" s="2">
        <v>0</v>
      </c>
      <c r="S544" s="2"/>
      <c r="T544" s="2">
        <v>0</v>
      </c>
      <c r="U544" s="2">
        <v>0</v>
      </c>
      <c r="V544" s="2">
        <v>0</v>
      </c>
      <c r="W544" s="17">
        <v>14999</v>
      </c>
      <c r="X544" s="17">
        <v>10.81</v>
      </c>
      <c r="Y544" s="17">
        <v>62.16</v>
      </c>
      <c r="Z544" s="17"/>
      <c r="AB544" s="7"/>
      <c r="AC544" s="7"/>
      <c r="AD544" s="7"/>
      <c r="AE544" s="7"/>
      <c r="AF544" s="7"/>
      <c r="AG544" s="7"/>
      <c r="AH544" s="7"/>
      <c r="AI544" s="7"/>
    </row>
    <row r="545" spans="1:35" x14ac:dyDescent="0.2">
      <c r="A545" s="5">
        <v>2021</v>
      </c>
      <c r="B545" s="2" t="s">
        <v>750</v>
      </c>
      <c r="C545" s="2" t="s">
        <v>50</v>
      </c>
      <c r="D545" s="2" t="s">
        <v>678</v>
      </c>
      <c r="E545" s="15">
        <v>0</v>
      </c>
      <c r="F545" s="15"/>
      <c r="G545" s="2">
        <v>0</v>
      </c>
      <c r="H545" s="2">
        <v>716426</v>
      </c>
      <c r="I545" s="2">
        <v>0</v>
      </c>
      <c r="J545" s="2">
        <v>0</v>
      </c>
      <c r="K545" s="2">
        <v>0</v>
      </c>
      <c r="L545" s="2">
        <v>0</v>
      </c>
      <c r="M545" s="2">
        <v>0</v>
      </c>
      <c r="N545" s="2">
        <v>0</v>
      </c>
      <c r="O545" s="2">
        <v>0</v>
      </c>
      <c r="P545" s="2">
        <v>0</v>
      </c>
      <c r="Q545" s="2">
        <v>0</v>
      </c>
      <c r="R545" s="2">
        <v>0</v>
      </c>
      <c r="S545" s="2"/>
      <c r="T545" s="2">
        <v>0</v>
      </c>
      <c r="U545" s="2">
        <v>0</v>
      </c>
      <c r="V545" s="2">
        <v>0</v>
      </c>
      <c r="W545" s="17">
        <v>12436</v>
      </c>
      <c r="X545" s="17">
        <v>11</v>
      </c>
      <c r="Y545" s="17">
        <v>68.8</v>
      </c>
      <c r="Z545" s="17"/>
      <c r="AB545" s="7"/>
      <c r="AC545" s="7"/>
      <c r="AD545" s="7"/>
      <c r="AE545" s="7"/>
      <c r="AF545" s="7"/>
      <c r="AG545" s="7"/>
      <c r="AH545" s="7"/>
      <c r="AI545" s="7"/>
    </row>
    <row r="546" spans="1:35" x14ac:dyDescent="0.2">
      <c r="A546" s="5">
        <v>2021</v>
      </c>
      <c r="B546" s="2" t="s">
        <v>752</v>
      </c>
      <c r="C546" s="2" t="s">
        <v>51</v>
      </c>
      <c r="D546" s="2" t="s">
        <v>678</v>
      </c>
      <c r="E546" s="15">
        <v>0</v>
      </c>
      <c r="F546" s="15">
        <v>3750365</v>
      </c>
      <c r="G546" s="2">
        <v>0</v>
      </c>
      <c r="H546" s="2">
        <v>716426</v>
      </c>
      <c r="I546" s="2">
        <v>0</v>
      </c>
      <c r="J546" s="2">
        <v>0</v>
      </c>
      <c r="K546" s="2">
        <v>0</v>
      </c>
      <c r="L546" s="2">
        <v>0</v>
      </c>
      <c r="M546" s="2">
        <v>0</v>
      </c>
      <c r="N546" s="2">
        <v>0</v>
      </c>
      <c r="O546" s="2">
        <v>0</v>
      </c>
      <c r="P546" s="2">
        <v>0</v>
      </c>
      <c r="Q546" s="2">
        <v>0</v>
      </c>
      <c r="R546" s="2">
        <v>0</v>
      </c>
      <c r="S546" s="2"/>
      <c r="T546" s="2">
        <v>0</v>
      </c>
      <c r="U546" s="2">
        <v>0</v>
      </c>
      <c r="V546" s="2">
        <v>0</v>
      </c>
      <c r="W546" s="17">
        <v>11540</v>
      </c>
      <c r="X546" s="17">
        <v>8.7200000000000006</v>
      </c>
      <c r="Y546" s="17">
        <v>71.19</v>
      </c>
      <c r="Z546" s="17"/>
      <c r="AB546" s="7"/>
      <c r="AC546" s="7"/>
      <c r="AD546" s="7"/>
      <c r="AE546" s="7"/>
      <c r="AF546" s="7"/>
      <c r="AG546" s="7"/>
      <c r="AH546" s="7"/>
      <c r="AI546" s="7"/>
    </row>
    <row r="547" spans="1:35" x14ac:dyDescent="0.2">
      <c r="A547" s="5">
        <v>2021</v>
      </c>
      <c r="B547" s="2" t="s">
        <v>750</v>
      </c>
      <c r="C547" s="2" t="s">
        <v>52</v>
      </c>
      <c r="D547" s="2" t="s">
        <v>678</v>
      </c>
      <c r="E547" s="15">
        <v>0</v>
      </c>
      <c r="F547" s="15"/>
      <c r="G547" s="2">
        <v>0</v>
      </c>
      <c r="H547" s="2">
        <v>716426</v>
      </c>
      <c r="I547" s="2">
        <v>0</v>
      </c>
      <c r="J547" s="2">
        <v>0</v>
      </c>
      <c r="K547" s="2">
        <v>0</v>
      </c>
      <c r="L547" s="2">
        <v>0</v>
      </c>
      <c r="M547" s="2">
        <v>0</v>
      </c>
      <c r="N547" s="2">
        <v>0</v>
      </c>
      <c r="O547" s="2">
        <v>0</v>
      </c>
      <c r="P547" s="2">
        <v>0</v>
      </c>
      <c r="Q547" s="2">
        <v>0</v>
      </c>
      <c r="R547" s="2">
        <v>0</v>
      </c>
      <c r="S547" s="2"/>
      <c r="T547" s="2">
        <v>0</v>
      </c>
      <c r="U547" s="2">
        <v>0</v>
      </c>
      <c r="V547" s="2">
        <v>0</v>
      </c>
      <c r="W547" s="17">
        <v>11225</v>
      </c>
      <c r="X547" s="17">
        <v>6.59</v>
      </c>
      <c r="Y547" s="17">
        <v>66.569999999999993</v>
      </c>
      <c r="Z547" s="17"/>
      <c r="AB547" s="7"/>
      <c r="AC547" s="7"/>
      <c r="AD547" s="7"/>
      <c r="AE547" s="7"/>
      <c r="AF547" s="7"/>
      <c r="AG547" s="7"/>
      <c r="AH547" s="7"/>
      <c r="AI547" s="7"/>
    </row>
    <row r="548" spans="1:35" x14ac:dyDescent="0.2">
      <c r="A548" s="5">
        <v>2021</v>
      </c>
      <c r="B548" s="2" t="s">
        <v>751</v>
      </c>
      <c r="C548" s="2" t="s">
        <v>53</v>
      </c>
      <c r="D548" s="2" t="s">
        <v>678</v>
      </c>
      <c r="E548" s="15">
        <v>0</v>
      </c>
      <c r="F548" s="15"/>
      <c r="G548" s="2">
        <v>0</v>
      </c>
      <c r="H548" s="2">
        <v>716426</v>
      </c>
      <c r="I548" s="2">
        <v>0</v>
      </c>
      <c r="J548" s="2">
        <v>0</v>
      </c>
      <c r="K548" s="2">
        <v>0</v>
      </c>
      <c r="L548" s="2">
        <v>0</v>
      </c>
      <c r="M548" s="2">
        <v>0</v>
      </c>
      <c r="N548" s="2">
        <v>0</v>
      </c>
      <c r="O548" s="2">
        <v>0</v>
      </c>
      <c r="P548" s="2">
        <v>0</v>
      </c>
      <c r="Q548" s="2">
        <v>0</v>
      </c>
      <c r="R548" s="2">
        <v>0</v>
      </c>
      <c r="S548" s="2"/>
      <c r="T548" s="2">
        <v>0</v>
      </c>
      <c r="U548" s="2">
        <v>0</v>
      </c>
      <c r="V548" s="2">
        <v>0</v>
      </c>
      <c r="W548" s="17">
        <v>12939</v>
      </c>
      <c r="X548" s="17">
        <v>8.3699999999999992</v>
      </c>
      <c r="Y548" s="17">
        <v>67.19</v>
      </c>
      <c r="Z548" s="17"/>
      <c r="AB548" s="7"/>
      <c r="AC548" s="7"/>
      <c r="AD548" s="7"/>
      <c r="AE548" s="7"/>
      <c r="AF548" s="7"/>
      <c r="AG548" s="7"/>
      <c r="AH548" s="7"/>
      <c r="AI548" s="7"/>
    </row>
    <row r="549" spans="1:35" x14ac:dyDescent="0.2">
      <c r="A549" s="5">
        <v>2021</v>
      </c>
      <c r="B549" s="2" t="s">
        <v>752</v>
      </c>
      <c r="C549" s="2" t="s">
        <v>54</v>
      </c>
      <c r="D549" s="2" t="s">
        <v>678</v>
      </c>
      <c r="E549" s="15">
        <v>0</v>
      </c>
      <c r="F549" s="15"/>
      <c r="G549" s="2">
        <v>0</v>
      </c>
      <c r="H549" s="2">
        <v>716426</v>
      </c>
      <c r="I549" s="2">
        <v>0</v>
      </c>
      <c r="J549" s="2">
        <v>0</v>
      </c>
      <c r="K549" s="2">
        <v>0</v>
      </c>
      <c r="L549" s="2">
        <v>0</v>
      </c>
      <c r="M549" s="2">
        <v>0</v>
      </c>
      <c r="N549" s="2">
        <v>0</v>
      </c>
      <c r="O549" s="2">
        <v>0</v>
      </c>
      <c r="P549" s="2">
        <v>0</v>
      </c>
      <c r="Q549" s="2">
        <v>0</v>
      </c>
      <c r="R549" s="2">
        <v>0</v>
      </c>
      <c r="S549" s="2"/>
      <c r="T549" s="2">
        <v>0</v>
      </c>
      <c r="U549" s="2">
        <v>0</v>
      </c>
      <c r="V549" s="2">
        <v>0</v>
      </c>
      <c r="W549" s="17">
        <v>10965</v>
      </c>
      <c r="X549" s="17">
        <v>7.18</v>
      </c>
      <c r="Y549" s="17">
        <v>68.69</v>
      </c>
      <c r="Z549" s="17"/>
      <c r="AB549" s="7"/>
      <c r="AC549" s="7"/>
      <c r="AD549" s="7"/>
      <c r="AE549" s="7"/>
      <c r="AF549" s="7"/>
      <c r="AG549" s="7"/>
      <c r="AH549" s="7"/>
      <c r="AI549" s="7"/>
    </row>
    <row r="550" spans="1:35" x14ac:dyDescent="0.2">
      <c r="A550" s="5">
        <v>2021</v>
      </c>
      <c r="B550" s="2" t="s">
        <v>750</v>
      </c>
      <c r="C550" s="2" t="s">
        <v>738</v>
      </c>
      <c r="D550" s="2" t="s">
        <v>678</v>
      </c>
      <c r="E550" s="15">
        <v>0</v>
      </c>
      <c r="F550" s="15"/>
      <c r="G550" s="2">
        <v>0</v>
      </c>
      <c r="H550" s="2">
        <v>326122</v>
      </c>
      <c r="I550" s="2">
        <v>0</v>
      </c>
      <c r="J550" s="2">
        <v>0</v>
      </c>
      <c r="K550" s="2">
        <v>0</v>
      </c>
      <c r="L550" s="2">
        <v>0</v>
      </c>
      <c r="M550" s="2">
        <v>0</v>
      </c>
      <c r="N550" s="2">
        <v>0</v>
      </c>
      <c r="O550" s="2">
        <v>0</v>
      </c>
      <c r="P550" s="2">
        <v>0</v>
      </c>
      <c r="Q550" s="2">
        <v>0</v>
      </c>
      <c r="R550" s="2">
        <v>0</v>
      </c>
      <c r="S550" s="2"/>
      <c r="T550" s="2">
        <v>0</v>
      </c>
      <c r="U550" s="2">
        <v>0</v>
      </c>
      <c r="V550" s="2">
        <v>0</v>
      </c>
      <c r="W550" s="17">
        <v>8254</v>
      </c>
      <c r="X550" s="17">
        <v>1.36</v>
      </c>
      <c r="Y550" s="17">
        <v>87.7</v>
      </c>
      <c r="Z550" s="17"/>
      <c r="AB550" s="7"/>
      <c r="AC550" s="7"/>
      <c r="AD550" s="7"/>
      <c r="AE550" s="7"/>
      <c r="AF550" s="7"/>
      <c r="AG550" s="7"/>
      <c r="AH550" s="7"/>
      <c r="AI550" s="7"/>
    </row>
    <row r="551" spans="1:35" x14ac:dyDescent="0.2">
      <c r="A551" s="5">
        <v>2021</v>
      </c>
      <c r="B551" s="2" t="s">
        <v>752</v>
      </c>
      <c r="C551" s="2" t="s">
        <v>739</v>
      </c>
      <c r="D551" s="2" t="s">
        <v>678</v>
      </c>
      <c r="E551" s="15">
        <v>0</v>
      </c>
      <c r="F551" s="15"/>
      <c r="G551" s="2">
        <v>0</v>
      </c>
      <c r="H551" s="2">
        <v>761286</v>
      </c>
      <c r="I551" s="2">
        <v>0</v>
      </c>
      <c r="J551" s="2">
        <v>0</v>
      </c>
      <c r="K551" s="2">
        <v>0</v>
      </c>
      <c r="L551" s="2">
        <v>0</v>
      </c>
      <c r="M551" s="2">
        <v>0</v>
      </c>
      <c r="N551" s="2">
        <v>0</v>
      </c>
      <c r="O551" s="2">
        <v>0</v>
      </c>
      <c r="P551" s="2">
        <v>0</v>
      </c>
      <c r="Q551" s="2">
        <v>0</v>
      </c>
      <c r="R551" s="2">
        <v>0</v>
      </c>
      <c r="S551" s="2"/>
      <c r="T551" s="2">
        <v>0</v>
      </c>
      <c r="U551" s="2">
        <v>0</v>
      </c>
      <c r="V551" s="2">
        <v>0</v>
      </c>
      <c r="W551" s="17">
        <v>7041</v>
      </c>
      <c r="X551" s="17">
        <v>3.91</v>
      </c>
      <c r="Y551" s="17">
        <v>72.25</v>
      </c>
      <c r="Z551" s="17"/>
      <c r="AB551" s="7"/>
      <c r="AC551" s="7"/>
      <c r="AD551" s="7"/>
      <c r="AE551" s="7"/>
      <c r="AF551" s="7"/>
      <c r="AG551" s="7"/>
      <c r="AH551" s="7"/>
      <c r="AI551" s="7"/>
    </row>
    <row r="552" spans="1:35" x14ac:dyDescent="0.2">
      <c r="A552" s="5">
        <v>2021</v>
      </c>
      <c r="B552" s="2" t="s">
        <v>752</v>
      </c>
      <c r="C552" s="2" t="s">
        <v>740</v>
      </c>
      <c r="D552" s="2" t="s">
        <v>678</v>
      </c>
      <c r="E552" s="15">
        <v>0</v>
      </c>
      <c r="F552" s="15"/>
      <c r="G552" s="2">
        <v>0</v>
      </c>
      <c r="H552" s="2">
        <v>326122</v>
      </c>
      <c r="I552" s="2">
        <v>0</v>
      </c>
      <c r="J552" s="2">
        <v>0</v>
      </c>
      <c r="K552" s="2">
        <v>0</v>
      </c>
      <c r="L552" s="2">
        <v>0</v>
      </c>
      <c r="M552" s="2">
        <v>0</v>
      </c>
      <c r="N552" s="2">
        <v>0</v>
      </c>
      <c r="O552" s="2">
        <v>0</v>
      </c>
      <c r="P552" s="2">
        <v>0</v>
      </c>
      <c r="Q552" s="2">
        <v>0</v>
      </c>
      <c r="R552" s="2">
        <v>0</v>
      </c>
      <c r="S552" s="2"/>
      <c r="T552" s="2">
        <v>0</v>
      </c>
      <c r="U552" s="2">
        <v>0</v>
      </c>
      <c r="V552" s="2">
        <v>0</v>
      </c>
      <c r="W552" s="17">
        <v>8016</v>
      </c>
      <c r="X552" s="17">
        <v>1.94</v>
      </c>
      <c r="Y552" s="17">
        <v>84.17</v>
      </c>
      <c r="Z552" s="17"/>
      <c r="AB552" s="7"/>
      <c r="AC552" s="7"/>
      <c r="AD552" s="7"/>
      <c r="AE552" s="7"/>
      <c r="AF552" s="7"/>
      <c r="AG552" s="7"/>
      <c r="AH552" s="7"/>
      <c r="AI552" s="7"/>
    </row>
    <row r="553" spans="1:35" x14ac:dyDescent="0.2">
      <c r="A553" s="5">
        <v>2021</v>
      </c>
      <c r="B553" s="2" t="s">
        <v>751</v>
      </c>
      <c r="C553" s="2" t="s">
        <v>741</v>
      </c>
      <c r="D553" s="2" t="s">
        <v>678</v>
      </c>
      <c r="E553" s="15">
        <v>0</v>
      </c>
      <c r="F553" s="15">
        <v>3210792</v>
      </c>
      <c r="G553" s="2">
        <v>0</v>
      </c>
      <c r="H553" s="2">
        <v>716426</v>
      </c>
      <c r="I553" s="2">
        <v>0</v>
      </c>
      <c r="J553" s="2">
        <v>0</v>
      </c>
      <c r="K553" s="2">
        <v>0</v>
      </c>
      <c r="L553" s="2">
        <v>0</v>
      </c>
      <c r="M553" s="2">
        <v>0</v>
      </c>
      <c r="N553" s="2">
        <v>0</v>
      </c>
      <c r="O553" s="2">
        <v>0</v>
      </c>
      <c r="P553" s="2">
        <v>0</v>
      </c>
      <c r="Q553" s="2">
        <v>0</v>
      </c>
      <c r="R553" s="2">
        <v>0</v>
      </c>
      <c r="S553" s="2"/>
      <c r="T553" s="2">
        <v>0</v>
      </c>
      <c r="U553" s="2">
        <v>0</v>
      </c>
      <c r="V553" s="2">
        <v>0</v>
      </c>
      <c r="W553" s="17">
        <v>11017</v>
      </c>
      <c r="X553" s="17">
        <v>3.93</v>
      </c>
      <c r="Y553" s="17">
        <v>66.75</v>
      </c>
      <c r="Z553" s="17"/>
      <c r="AB553" s="7"/>
      <c r="AC553" s="7"/>
      <c r="AD553" s="7"/>
      <c r="AE553" s="7"/>
      <c r="AF553" s="7"/>
      <c r="AG553" s="7"/>
      <c r="AH553" s="7"/>
      <c r="AI553" s="7"/>
    </row>
    <row r="554" spans="1:35" x14ac:dyDescent="0.2">
      <c r="A554" s="5">
        <v>2021</v>
      </c>
      <c r="B554" s="2" t="s">
        <v>752</v>
      </c>
      <c r="C554" s="2" t="s">
        <v>742</v>
      </c>
      <c r="D554" s="2" t="s">
        <v>678</v>
      </c>
      <c r="E554" s="15">
        <v>0</v>
      </c>
      <c r="F554" s="15"/>
      <c r="G554" s="2">
        <v>0</v>
      </c>
      <c r="H554" s="2">
        <v>716426</v>
      </c>
      <c r="I554" s="2">
        <v>0</v>
      </c>
      <c r="J554" s="2">
        <v>0</v>
      </c>
      <c r="K554" s="2">
        <v>0</v>
      </c>
      <c r="L554" s="2">
        <v>0</v>
      </c>
      <c r="M554" s="2">
        <v>0</v>
      </c>
      <c r="N554" s="2">
        <v>0</v>
      </c>
      <c r="O554" s="2">
        <v>0</v>
      </c>
      <c r="P554" s="2">
        <v>0</v>
      </c>
      <c r="Q554" s="2">
        <v>0</v>
      </c>
      <c r="R554" s="2">
        <v>0</v>
      </c>
      <c r="S554" s="2"/>
      <c r="T554" s="2">
        <v>0</v>
      </c>
      <c r="U554" s="2">
        <v>0</v>
      </c>
      <c r="V554" s="2">
        <v>0</v>
      </c>
      <c r="W554" s="17">
        <v>8504</v>
      </c>
      <c r="X554" s="17">
        <v>0.7</v>
      </c>
      <c r="Y554" s="17">
        <v>84.38</v>
      </c>
      <c r="Z554" s="17"/>
      <c r="AB554" s="7"/>
      <c r="AC554" s="7"/>
      <c r="AD554" s="7"/>
      <c r="AE554" s="7"/>
      <c r="AF554" s="7"/>
      <c r="AG554" s="7"/>
      <c r="AH554" s="7"/>
      <c r="AI554" s="7"/>
    </row>
    <row r="555" spans="1:35" x14ac:dyDescent="0.2">
      <c r="A555" s="5">
        <v>2021</v>
      </c>
      <c r="B555" s="2" t="s">
        <v>750</v>
      </c>
      <c r="C555" s="2" t="s">
        <v>743</v>
      </c>
      <c r="D555" s="2" t="s">
        <v>678</v>
      </c>
      <c r="E555" s="15">
        <v>0</v>
      </c>
      <c r="F555" s="15"/>
      <c r="G555" s="2">
        <v>0</v>
      </c>
      <c r="H555" s="2">
        <v>716426</v>
      </c>
      <c r="I555" s="2">
        <v>0</v>
      </c>
      <c r="J555" s="2">
        <v>0</v>
      </c>
      <c r="K555" s="2">
        <v>0</v>
      </c>
      <c r="L555" s="2">
        <v>0</v>
      </c>
      <c r="M555" s="2">
        <v>0</v>
      </c>
      <c r="N555" s="2">
        <v>0</v>
      </c>
      <c r="O555" s="2">
        <v>0</v>
      </c>
      <c r="P555" s="2">
        <v>0</v>
      </c>
      <c r="Q555" s="2">
        <v>0</v>
      </c>
      <c r="R555" s="2">
        <v>0</v>
      </c>
      <c r="S555" s="2"/>
      <c r="T555" s="2">
        <v>0</v>
      </c>
      <c r="U555" s="2">
        <v>0</v>
      </c>
      <c r="V555" s="2">
        <v>0</v>
      </c>
      <c r="W555" s="17">
        <v>10539</v>
      </c>
      <c r="X555" s="17">
        <v>6.62</v>
      </c>
      <c r="Y555" s="17">
        <v>70</v>
      </c>
      <c r="Z555" s="17"/>
      <c r="AB555" s="7"/>
      <c r="AC555" s="7"/>
      <c r="AD555" s="7"/>
      <c r="AE555" s="7"/>
      <c r="AF555" s="7"/>
      <c r="AG555" s="7"/>
      <c r="AH555" s="7"/>
      <c r="AI555" s="7"/>
    </row>
    <row r="556" spans="1:35" x14ac:dyDescent="0.2">
      <c r="A556" s="5">
        <v>2021</v>
      </c>
      <c r="B556" s="2" t="s">
        <v>752</v>
      </c>
      <c r="C556" s="2" t="s">
        <v>744</v>
      </c>
      <c r="D556" s="2" t="s">
        <v>678</v>
      </c>
      <c r="E556" s="15">
        <v>0</v>
      </c>
      <c r="F556" s="15"/>
      <c r="G556" s="2">
        <v>0</v>
      </c>
      <c r="H556" s="2">
        <v>326122</v>
      </c>
      <c r="I556" s="2">
        <v>0</v>
      </c>
      <c r="J556" s="2">
        <v>0</v>
      </c>
      <c r="K556" s="2">
        <v>0</v>
      </c>
      <c r="L556" s="2">
        <v>0</v>
      </c>
      <c r="M556" s="2">
        <v>0</v>
      </c>
      <c r="N556" s="2">
        <v>0</v>
      </c>
      <c r="O556" s="2">
        <v>0</v>
      </c>
      <c r="P556" s="2">
        <v>0</v>
      </c>
      <c r="Q556" s="2">
        <v>0</v>
      </c>
      <c r="R556" s="2">
        <v>0</v>
      </c>
      <c r="S556" s="2"/>
      <c r="T556" s="2">
        <v>0</v>
      </c>
      <c r="U556" s="2">
        <v>0</v>
      </c>
      <c r="V556" s="2">
        <v>0</v>
      </c>
      <c r="W556" s="17">
        <v>8921</v>
      </c>
      <c r="X556" s="17">
        <v>4.07</v>
      </c>
      <c r="Y556" s="17">
        <v>75.23</v>
      </c>
      <c r="Z556" s="17"/>
      <c r="AB556" s="7"/>
      <c r="AC556" s="7"/>
      <c r="AD556" s="7"/>
      <c r="AE556" s="7"/>
      <c r="AF556" s="7"/>
      <c r="AG556" s="7"/>
      <c r="AH556" s="7"/>
      <c r="AI556" s="7"/>
    </row>
    <row r="557" spans="1:35" x14ac:dyDescent="0.2">
      <c r="A557" s="5">
        <v>2021</v>
      </c>
      <c r="B557" s="2" t="s">
        <v>752</v>
      </c>
      <c r="C557" s="2" t="s">
        <v>745</v>
      </c>
      <c r="D557" s="2" t="s">
        <v>678</v>
      </c>
      <c r="E557" s="15">
        <v>0</v>
      </c>
      <c r="F557" s="15">
        <v>5500535</v>
      </c>
      <c r="G557" s="2">
        <v>0</v>
      </c>
      <c r="H557" s="2">
        <v>326122</v>
      </c>
      <c r="I557" s="2">
        <v>0</v>
      </c>
      <c r="J557" s="2">
        <v>0</v>
      </c>
      <c r="K557" s="2">
        <v>0</v>
      </c>
      <c r="L557" s="2">
        <v>0</v>
      </c>
      <c r="M557" s="2">
        <v>0</v>
      </c>
      <c r="N557" s="2">
        <v>0</v>
      </c>
      <c r="O557" s="2">
        <v>0</v>
      </c>
      <c r="P557" s="2">
        <v>0</v>
      </c>
      <c r="Q557" s="2">
        <v>0</v>
      </c>
      <c r="R557" s="2">
        <v>0</v>
      </c>
      <c r="S557" s="2"/>
      <c r="T557" s="2">
        <v>0</v>
      </c>
      <c r="U557" s="2">
        <v>0</v>
      </c>
      <c r="V557" s="2">
        <v>0</v>
      </c>
      <c r="W557" s="17">
        <v>10055</v>
      </c>
      <c r="X557" s="17">
        <v>3.19</v>
      </c>
      <c r="Y557" s="17">
        <v>76.819999999999993</v>
      </c>
      <c r="Z557" s="17"/>
      <c r="AB557" s="7"/>
      <c r="AC557" s="7"/>
      <c r="AD557" s="7"/>
      <c r="AE557" s="7"/>
      <c r="AF557" s="7"/>
      <c r="AG557" s="7"/>
      <c r="AH557" s="7"/>
      <c r="AI557" s="7"/>
    </row>
    <row r="558" spans="1:35" x14ac:dyDescent="0.2">
      <c r="A558" s="5">
        <v>2021</v>
      </c>
      <c r="B558" s="2" t="s">
        <v>752</v>
      </c>
      <c r="C558" s="2" t="s">
        <v>746</v>
      </c>
      <c r="D558" s="2" t="s">
        <v>678</v>
      </c>
      <c r="E558" s="15">
        <v>0</v>
      </c>
      <c r="F558" s="15"/>
      <c r="G558" s="2">
        <v>0</v>
      </c>
      <c r="H558" s="2">
        <v>326122</v>
      </c>
      <c r="I558" s="2">
        <v>0</v>
      </c>
      <c r="J558" s="2">
        <v>0</v>
      </c>
      <c r="K558" s="2">
        <v>0</v>
      </c>
      <c r="L558" s="2">
        <v>0</v>
      </c>
      <c r="M558" s="2">
        <v>0</v>
      </c>
      <c r="N558" s="2">
        <v>0</v>
      </c>
      <c r="O558" s="2">
        <v>0</v>
      </c>
      <c r="P558" s="2">
        <v>0</v>
      </c>
      <c r="Q558" s="2">
        <v>0</v>
      </c>
      <c r="R558" s="2">
        <v>0</v>
      </c>
      <c r="S558" s="2"/>
      <c r="T558" s="2">
        <v>0</v>
      </c>
      <c r="U558" s="2">
        <v>0</v>
      </c>
      <c r="V558" s="2">
        <v>0</v>
      </c>
      <c r="W558" s="17">
        <v>11562</v>
      </c>
      <c r="X558" s="17">
        <v>4.71</v>
      </c>
      <c r="Y558" s="17">
        <v>66.38</v>
      </c>
      <c r="Z558" s="17"/>
      <c r="AB558" s="7"/>
      <c r="AC558" s="7"/>
      <c r="AD558" s="7"/>
      <c r="AE558" s="7"/>
      <c r="AF558" s="7"/>
      <c r="AG558" s="7"/>
      <c r="AH558" s="7"/>
      <c r="AI558" s="7"/>
    </row>
    <row r="559" spans="1:35" x14ac:dyDescent="0.2">
      <c r="A559" s="5">
        <v>2021</v>
      </c>
      <c r="B559" s="2" t="s">
        <v>752</v>
      </c>
      <c r="C559" s="2" t="s">
        <v>747</v>
      </c>
      <c r="D559" s="2" t="s">
        <v>678</v>
      </c>
      <c r="E559" s="15">
        <v>0</v>
      </c>
      <c r="F559" s="15"/>
      <c r="G559" s="2">
        <v>0</v>
      </c>
      <c r="H559" s="2">
        <v>326122</v>
      </c>
      <c r="I559" s="2">
        <v>0</v>
      </c>
      <c r="J559" s="2">
        <v>0</v>
      </c>
      <c r="K559" s="2">
        <v>0</v>
      </c>
      <c r="L559" s="2">
        <v>0</v>
      </c>
      <c r="M559" s="2">
        <v>0</v>
      </c>
      <c r="N559" s="2">
        <v>0</v>
      </c>
      <c r="O559" s="2">
        <v>0</v>
      </c>
      <c r="P559" s="2">
        <v>0</v>
      </c>
      <c r="Q559" s="2">
        <v>0</v>
      </c>
      <c r="R559" s="2">
        <v>0</v>
      </c>
      <c r="S559" s="2"/>
      <c r="T559" s="2">
        <v>0</v>
      </c>
      <c r="U559" s="2">
        <v>0</v>
      </c>
      <c r="V559" s="2">
        <v>0</v>
      </c>
      <c r="W559" s="17">
        <v>11840</v>
      </c>
      <c r="X559" s="17">
        <v>5.71</v>
      </c>
      <c r="Y559" s="17">
        <v>65.73</v>
      </c>
      <c r="Z559" s="17"/>
      <c r="AB559" s="7"/>
      <c r="AC559" s="7"/>
      <c r="AD559" s="7"/>
      <c r="AE559" s="7"/>
      <c r="AF559" s="7"/>
      <c r="AG559" s="7"/>
      <c r="AH559" s="7"/>
      <c r="AI559" s="7"/>
    </row>
    <row r="560" spans="1:35" x14ac:dyDescent="0.2">
      <c r="A560" s="5">
        <v>2021</v>
      </c>
      <c r="B560" s="2" t="s">
        <v>752</v>
      </c>
      <c r="C560" s="2" t="s">
        <v>748</v>
      </c>
      <c r="D560" s="2" t="s">
        <v>678</v>
      </c>
      <c r="E560" s="15">
        <v>0</v>
      </c>
      <c r="F560" s="15"/>
      <c r="G560" s="2">
        <v>0</v>
      </c>
      <c r="H560" s="2">
        <v>370982</v>
      </c>
      <c r="I560" s="2">
        <v>0</v>
      </c>
      <c r="J560" s="2">
        <v>0</v>
      </c>
      <c r="K560" s="2">
        <v>0</v>
      </c>
      <c r="L560" s="2">
        <v>0</v>
      </c>
      <c r="M560" s="2">
        <v>0</v>
      </c>
      <c r="N560" s="2">
        <v>0</v>
      </c>
      <c r="O560" s="2">
        <v>0</v>
      </c>
      <c r="P560" s="2">
        <v>0</v>
      </c>
      <c r="Q560" s="2">
        <v>0</v>
      </c>
      <c r="R560" s="2">
        <v>0</v>
      </c>
      <c r="S560" s="2"/>
      <c r="T560" s="2">
        <v>0</v>
      </c>
      <c r="U560" s="2">
        <v>0</v>
      </c>
      <c r="V560" s="2">
        <v>0</v>
      </c>
      <c r="W560" s="17">
        <v>6155</v>
      </c>
      <c r="X560" s="17">
        <v>3</v>
      </c>
      <c r="Y560" s="17">
        <v>74.27</v>
      </c>
      <c r="Z560" s="17"/>
      <c r="AB560" s="7"/>
      <c r="AC560" s="7"/>
      <c r="AD560" s="7"/>
      <c r="AE560" s="7"/>
      <c r="AF560" s="7"/>
      <c r="AG560" s="7"/>
      <c r="AH560" s="7"/>
      <c r="AI560" s="7"/>
    </row>
    <row r="561" spans="1:35" x14ac:dyDescent="0.2">
      <c r="A561" s="5">
        <v>2021</v>
      </c>
      <c r="B561" s="2" t="s">
        <v>752</v>
      </c>
      <c r="C561" s="2" t="s">
        <v>749</v>
      </c>
      <c r="D561" s="2" t="s">
        <v>678</v>
      </c>
      <c r="E561" s="15">
        <v>0</v>
      </c>
      <c r="F561" s="15"/>
      <c r="G561" s="2">
        <v>0</v>
      </c>
      <c r="H561" s="2">
        <v>326122</v>
      </c>
      <c r="I561" s="2">
        <v>0</v>
      </c>
      <c r="J561" s="2">
        <v>0</v>
      </c>
      <c r="K561" s="2">
        <v>0</v>
      </c>
      <c r="L561" s="2">
        <v>0</v>
      </c>
      <c r="M561" s="2">
        <v>0</v>
      </c>
      <c r="N561" s="2">
        <v>0</v>
      </c>
      <c r="O561" s="2">
        <v>0</v>
      </c>
      <c r="P561" s="2">
        <v>0</v>
      </c>
      <c r="Q561" s="2">
        <v>0</v>
      </c>
      <c r="R561" s="2">
        <v>0</v>
      </c>
      <c r="S561" s="2"/>
      <c r="T561" s="2">
        <v>0</v>
      </c>
      <c r="U561" s="2">
        <v>0</v>
      </c>
      <c r="V561" s="2">
        <v>0</v>
      </c>
      <c r="W561" s="17">
        <v>5924</v>
      </c>
      <c r="X561" s="17">
        <v>0.74</v>
      </c>
      <c r="Y561" s="17">
        <v>82.08</v>
      </c>
      <c r="Z561" s="17"/>
      <c r="AB561" s="7"/>
      <c r="AC561" s="7"/>
      <c r="AD561" s="7"/>
      <c r="AE561" s="7"/>
      <c r="AF561" s="7"/>
      <c r="AG561" s="7"/>
      <c r="AH561" s="7"/>
      <c r="AI561" s="7"/>
    </row>
    <row r="562" spans="1:35" x14ac:dyDescent="0.2">
      <c r="A562" s="5">
        <v>2021</v>
      </c>
      <c r="B562" s="2" t="s">
        <v>752</v>
      </c>
      <c r="C562" s="2" t="s">
        <v>67</v>
      </c>
      <c r="D562" s="2" t="s">
        <v>678</v>
      </c>
      <c r="E562" s="15">
        <v>0</v>
      </c>
      <c r="F562" s="15"/>
      <c r="G562" s="2">
        <v>0</v>
      </c>
      <c r="H562" s="2">
        <v>716426</v>
      </c>
      <c r="I562" s="2">
        <v>0</v>
      </c>
      <c r="J562" s="2">
        <v>0</v>
      </c>
      <c r="K562" s="2">
        <v>0</v>
      </c>
      <c r="L562" s="2">
        <v>0</v>
      </c>
      <c r="M562" s="2">
        <v>0</v>
      </c>
      <c r="N562" s="2">
        <v>0</v>
      </c>
      <c r="O562" s="2">
        <v>0</v>
      </c>
      <c r="P562" s="2">
        <v>0</v>
      </c>
      <c r="Q562" s="2">
        <v>0</v>
      </c>
      <c r="R562" s="2">
        <v>0</v>
      </c>
      <c r="S562" s="2"/>
      <c r="T562" s="2">
        <v>0</v>
      </c>
      <c r="U562" s="2">
        <v>0</v>
      </c>
      <c r="V562" s="2">
        <v>0</v>
      </c>
      <c r="W562" s="17">
        <v>8134</v>
      </c>
      <c r="X562" s="17">
        <v>4.8</v>
      </c>
      <c r="Y562" s="17">
        <v>62.95</v>
      </c>
      <c r="Z562" s="17"/>
      <c r="AB562" s="7"/>
      <c r="AC562" s="7"/>
      <c r="AD562" s="7"/>
      <c r="AE562" s="7"/>
      <c r="AF562" s="7"/>
      <c r="AG562" s="7"/>
      <c r="AH562" s="7"/>
      <c r="AI562" s="7"/>
    </row>
    <row r="563" spans="1:35" x14ac:dyDescent="0.2">
      <c r="A563" s="5">
        <v>2021</v>
      </c>
      <c r="B563" s="2" t="s">
        <v>750</v>
      </c>
      <c r="C563" s="2" t="s">
        <v>725</v>
      </c>
      <c r="D563" s="2" t="s">
        <v>677</v>
      </c>
      <c r="E563" s="15">
        <v>0</v>
      </c>
      <c r="F563" s="15">
        <v>5698080</v>
      </c>
      <c r="G563" s="2">
        <v>0</v>
      </c>
      <c r="H563" s="2">
        <v>334750</v>
      </c>
      <c r="I563" s="2">
        <v>0</v>
      </c>
      <c r="J563" s="2">
        <v>0</v>
      </c>
      <c r="K563" s="2">
        <v>0</v>
      </c>
      <c r="L563" s="2">
        <v>0</v>
      </c>
      <c r="M563" s="2">
        <v>0</v>
      </c>
      <c r="N563" s="2">
        <v>0</v>
      </c>
      <c r="O563" s="2">
        <v>0</v>
      </c>
      <c r="P563" s="2">
        <v>0</v>
      </c>
      <c r="Q563" s="2">
        <v>0</v>
      </c>
      <c r="R563" s="2">
        <v>0</v>
      </c>
      <c r="S563" s="2"/>
      <c r="T563" s="2"/>
      <c r="U563" s="2">
        <v>0</v>
      </c>
      <c r="V563" s="2"/>
      <c r="AB563" s="7"/>
      <c r="AC563" s="7"/>
      <c r="AD563" s="7"/>
      <c r="AE563" s="7"/>
      <c r="AF563" s="7"/>
      <c r="AG563" s="7"/>
      <c r="AH563" s="7"/>
      <c r="AI563" s="7"/>
    </row>
    <row r="564" spans="1:35" x14ac:dyDescent="0.2">
      <c r="A564" s="5">
        <v>2021</v>
      </c>
      <c r="B564" s="2" t="s">
        <v>750</v>
      </c>
      <c r="C564" s="2" t="s">
        <v>726</v>
      </c>
      <c r="D564" s="2" t="s">
        <v>677</v>
      </c>
      <c r="E564" s="15">
        <v>0</v>
      </c>
      <c r="F564" s="15">
        <v>6162960</v>
      </c>
      <c r="G564" s="2">
        <v>0</v>
      </c>
      <c r="H564" s="2">
        <v>0</v>
      </c>
      <c r="I564" s="2">
        <v>0</v>
      </c>
      <c r="J564" s="2">
        <v>0</v>
      </c>
      <c r="K564" s="2">
        <v>0</v>
      </c>
      <c r="L564" s="2">
        <v>0</v>
      </c>
      <c r="M564" s="2">
        <v>0</v>
      </c>
      <c r="N564" s="2">
        <v>0</v>
      </c>
      <c r="O564" s="2">
        <v>0</v>
      </c>
      <c r="P564" s="2">
        <v>0</v>
      </c>
      <c r="Q564" s="2">
        <v>0</v>
      </c>
      <c r="R564" s="2">
        <v>0</v>
      </c>
      <c r="S564" s="2"/>
      <c r="T564" s="2"/>
      <c r="U564" s="2">
        <v>0</v>
      </c>
      <c r="V564" s="2"/>
      <c r="AB564" s="7"/>
      <c r="AC564" s="7"/>
      <c r="AD564" s="7"/>
      <c r="AE564" s="7"/>
      <c r="AF564" s="7"/>
      <c r="AG564" s="7"/>
      <c r="AH564" s="7"/>
      <c r="AI564" s="7"/>
    </row>
    <row r="565" spans="1:35" x14ac:dyDescent="0.2">
      <c r="A565" s="5">
        <v>2021</v>
      </c>
      <c r="B565" s="2" t="s">
        <v>751</v>
      </c>
      <c r="C565" s="2" t="s">
        <v>727</v>
      </c>
      <c r="D565" s="2" t="s">
        <v>677</v>
      </c>
      <c r="E565" s="15">
        <v>0</v>
      </c>
      <c r="F565" s="15">
        <v>8945322</v>
      </c>
      <c r="G565" s="2">
        <v>0</v>
      </c>
      <c r="H565" s="2">
        <v>633500</v>
      </c>
      <c r="I565" s="2">
        <v>0</v>
      </c>
      <c r="J565" s="2">
        <v>0</v>
      </c>
      <c r="K565" s="2">
        <v>0</v>
      </c>
      <c r="L565" s="2">
        <v>0</v>
      </c>
      <c r="M565" s="2">
        <v>0</v>
      </c>
      <c r="N565" s="2">
        <v>0</v>
      </c>
      <c r="O565" s="2">
        <v>0</v>
      </c>
      <c r="P565" s="2">
        <v>0</v>
      </c>
      <c r="Q565" s="2">
        <v>0</v>
      </c>
      <c r="R565" s="2">
        <v>0</v>
      </c>
      <c r="S565" s="2"/>
      <c r="T565" s="2"/>
      <c r="U565" s="2"/>
      <c r="V565" s="2"/>
      <c r="AB565" s="7"/>
      <c r="AC565" s="7"/>
      <c r="AD565" s="7"/>
      <c r="AE565" s="7"/>
      <c r="AF565" s="7"/>
      <c r="AG565" s="7"/>
      <c r="AH565" s="7"/>
      <c r="AI565" s="7"/>
    </row>
    <row r="566" spans="1:35" x14ac:dyDescent="0.2">
      <c r="A566" s="5">
        <v>2021</v>
      </c>
      <c r="B566" s="2" t="s">
        <v>750</v>
      </c>
      <c r="C566" s="2" t="s">
        <v>728</v>
      </c>
      <c r="D566" s="2" t="s">
        <v>677</v>
      </c>
      <c r="E566" s="15">
        <v>0</v>
      </c>
      <c r="F566" s="15">
        <v>12800000</v>
      </c>
      <c r="G566" s="2">
        <v>0</v>
      </c>
      <c r="H566" s="2">
        <v>0</v>
      </c>
      <c r="I566" s="2">
        <v>0</v>
      </c>
      <c r="J566" s="2">
        <v>0</v>
      </c>
      <c r="K566" s="2">
        <v>0</v>
      </c>
      <c r="L566" s="2">
        <v>0</v>
      </c>
      <c r="M566" s="2">
        <v>0</v>
      </c>
      <c r="N566" s="2">
        <v>0</v>
      </c>
      <c r="O566" s="2">
        <v>0</v>
      </c>
      <c r="P566" s="2">
        <v>0</v>
      </c>
      <c r="Q566" s="2">
        <v>0</v>
      </c>
      <c r="R566" s="2">
        <v>0</v>
      </c>
      <c r="S566" s="2"/>
      <c r="T566" s="2"/>
      <c r="U566" s="2"/>
      <c r="V566" s="2"/>
      <c r="AB566" s="7"/>
      <c r="AC566" s="7"/>
      <c r="AD566" s="7"/>
      <c r="AE566" s="7"/>
      <c r="AF566" s="7"/>
      <c r="AG566" s="7"/>
      <c r="AH566" s="7"/>
      <c r="AI566" s="7"/>
    </row>
    <row r="567" spans="1:35" x14ac:dyDescent="0.2">
      <c r="A567" s="5">
        <v>2021</v>
      </c>
      <c r="B567" s="2" t="s">
        <v>752</v>
      </c>
      <c r="C567" s="2" t="s">
        <v>729</v>
      </c>
      <c r="D567" s="2" t="s">
        <v>677</v>
      </c>
      <c r="E567" s="15">
        <v>0</v>
      </c>
      <c r="F567" s="15">
        <v>4708452</v>
      </c>
      <c r="G567" s="2">
        <v>0</v>
      </c>
      <c r="H567" s="2">
        <v>232250</v>
      </c>
      <c r="I567" s="2">
        <v>0</v>
      </c>
      <c r="J567" s="2">
        <v>0</v>
      </c>
      <c r="K567" s="2">
        <v>0</v>
      </c>
      <c r="L567" s="2">
        <v>0</v>
      </c>
      <c r="M567" s="2">
        <v>0</v>
      </c>
      <c r="N567" s="2">
        <v>0</v>
      </c>
      <c r="O567" s="2">
        <v>0</v>
      </c>
      <c r="P567" s="2">
        <v>0</v>
      </c>
      <c r="Q567" s="2">
        <v>0</v>
      </c>
      <c r="R567" s="2">
        <v>0</v>
      </c>
      <c r="S567" s="2"/>
      <c r="T567" s="2"/>
      <c r="U567" s="2"/>
      <c r="V567" s="2"/>
      <c r="AB567" s="7"/>
      <c r="AC567" s="7"/>
      <c r="AD567" s="7"/>
      <c r="AE567" s="7"/>
      <c r="AF567" s="7"/>
      <c r="AG567" s="7"/>
      <c r="AH567" s="7"/>
      <c r="AI567" s="7"/>
    </row>
    <row r="568" spans="1:35" x14ac:dyDescent="0.2">
      <c r="A568" s="5">
        <v>2021</v>
      </c>
      <c r="B568" s="2" t="s">
        <v>750</v>
      </c>
      <c r="C568" s="2" t="s">
        <v>730</v>
      </c>
      <c r="D568" s="2" t="s">
        <v>677</v>
      </c>
      <c r="E568" s="15">
        <v>0</v>
      </c>
      <c r="F568" s="15">
        <v>7261250</v>
      </c>
      <c r="G568" s="2">
        <v>0</v>
      </c>
      <c r="H568" s="2">
        <v>725750</v>
      </c>
      <c r="I568" s="2">
        <v>0</v>
      </c>
      <c r="J568" s="2">
        <v>0</v>
      </c>
      <c r="K568" s="2">
        <v>0</v>
      </c>
      <c r="L568" s="2">
        <v>0</v>
      </c>
      <c r="M568" s="2">
        <v>0</v>
      </c>
      <c r="N568" s="2">
        <v>0</v>
      </c>
      <c r="O568" s="2">
        <v>0</v>
      </c>
      <c r="P568" s="2">
        <v>0</v>
      </c>
      <c r="Q568" s="2">
        <v>0</v>
      </c>
      <c r="R568" s="2">
        <v>0</v>
      </c>
      <c r="S568" s="2"/>
      <c r="T568" s="2"/>
      <c r="U568" s="2"/>
      <c r="V568" s="2"/>
      <c r="AB568" s="7"/>
      <c r="AC568" s="7"/>
      <c r="AD568" s="7"/>
      <c r="AE568" s="7"/>
      <c r="AF568" s="7"/>
      <c r="AG568" s="7"/>
      <c r="AH568" s="7"/>
      <c r="AI568" s="7"/>
    </row>
    <row r="569" spans="1:35" x14ac:dyDescent="0.2">
      <c r="A569" s="5">
        <v>2021</v>
      </c>
      <c r="B569" s="2" t="s">
        <v>752</v>
      </c>
      <c r="C569" s="2" t="s">
        <v>731</v>
      </c>
      <c r="D569" s="2" t="s">
        <v>677</v>
      </c>
      <c r="E569" s="15">
        <v>0</v>
      </c>
      <c r="F569" s="15">
        <v>8998250</v>
      </c>
      <c r="G569" s="2">
        <v>0</v>
      </c>
      <c r="H569" s="2">
        <v>375750</v>
      </c>
      <c r="I569" s="2">
        <v>0</v>
      </c>
      <c r="J569" s="2">
        <v>0</v>
      </c>
      <c r="K569" s="2">
        <v>0</v>
      </c>
      <c r="L569" s="2">
        <v>0</v>
      </c>
      <c r="M569" s="2">
        <v>0</v>
      </c>
      <c r="N569" s="2">
        <v>0</v>
      </c>
      <c r="O569" s="2">
        <v>0</v>
      </c>
      <c r="P569" s="2">
        <v>0</v>
      </c>
      <c r="Q569" s="2">
        <v>0</v>
      </c>
      <c r="R569" s="2">
        <v>0</v>
      </c>
      <c r="S569" s="2"/>
      <c r="T569" s="2"/>
      <c r="U569" s="2"/>
      <c r="V569" s="2"/>
      <c r="AB569" s="7"/>
      <c r="AC569" s="7"/>
      <c r="AD569" s="7"/>
      <c r="AE569" s="7"/>
      <c r="AF569" s="7"/>
      <c r="AG569" s="7"/>
      <c r="AH569" s="7"/>
      <c r="AI569" s="7"/>
    </row>
    <row r="570" spans="1:35" x14ac:dyDescent="0.2">
      <c r="A570" s="5">
        <v>2021</v>
      </c>
      <c r="B570" s="2" t="s">
        <v>752</v>
      </c>
      <c r="C570" s="2" t="s">
        <v>732</v>
      </c>
      <c r="D570" s="2" t="s">
        <v>677</v>
      </c>
      <c r="E570" s="15">
        <v>0</v>
      </c>
      <c r="F570" s="15">
        <v>10514000</v>
      </c>
      <c r="G570" s="2">
        <v>0</v>
      </c>
      <c r="H570" s="2">
        <v>242500</v>
      </c>
      <c r="I570" s="2">
        <v>0</v>
      </c>
      <c r="J570" s="2">
        <v>0</v>
      </c>
      <c r="K570" s="2">
        <v>0</v>
      </c>
      <c r="L570" s="2">
        <v>0</v>
      </c>
      <c r="M570" s="2">
        <v>0</v>
      </c>
      <c r="N570" s="2">
        <v>0</v>
      </c>
      <c r="O570" s="2">
        <v>0</v>
      </c>
      <c r="P570" s="2">
        <v>0</v>
      </c>
      <c r="Q570" s="2">
        <v>0</v>
      </c>
      <c r="R570" s="2">
        <v>0</v>
      </c>
      <c r="S570" s="2"/>
      <c r="T570" s="2"/>
      <c r="U570" s="2"/>
      <c r="V570" s="2"/>
      <c r="AB570" s="7"/>
      <c r="AC570" s="7"/>
      <c r="AD570" s="7"/>
      <c r="AE570" s="7"/>
      <c r="AF570" s="7"/>
      <c r="AG570" s="7"/>
      <c r="AH570" s="7"/>
      <c r="AI570" s="7"/>
    </row>
    <row r="571" spans="1:35" x14ac:dyDescent="0.2">
      <c r="A571" s="5">
        <v>2021</v>
      </c>
      <c r="B571" s="2" t="s">
        <v>750</v>
      </c>
      <c r="C571" s="2" t="s">
        <v>733</v>
      </c>
      <c r="D571" s="2" t="s">
        <v>677</v>
      </c>
      <c r="E571" s="15">
        <v>0</v>
      </c>
      <c r="F571" s="15">
        <v>8826573</v>
      </c>
      <c r="G571" s="2">
        <v>0</v>
      </c>
      <c r="H571" s="2">
        <v>818000</v>
      </c>
      <c r="I571" s="2">
        <v>0</v>
      </c>
      <c r="J571" s="2">
        <v>0</v>
      </c>
      <c r="K571" s="2">
        <v>0</v>
      </c>
      <c r="L571" s="2">
        <v>0</v>
      </c>
      <c r="M571" s="2">
        <v>0</v>
      </c>
      <c r="N571" s="2">
        <v>0</v>
      </c>
      <c r="O571" s="2">
        <v>0</v>
      </c>
      <c r="P571" s="2">
        <v>0</v>
      </c>
      <c r="Q571" s="2">
        <v>0</v>
      </c>
      <c r="R571" s="2">
        <v>0</v>
      </c>
      <c r="S571" s="2"/>
      <c r="T571" s="2"/>
      <c r="U571" s="2"/>
      <c r="V571" s="2"/>
      <c r="AB571" s="7"/>
      <c r="AC571" s="7"/>
      <c r="AD571" s="7"/>
      <c r="AE571" s="7"/>
      <c r="AF571" s="7"/>
      <c r="AG571" s="7"/>
      <c r="AH571" s="7"/>
      <c r="AI571" s="7"/>
    </row>
    <row r="572" spans="1:35" x14ac:dyDescent="0.2">
      <c r="A572" s="5">
        <v>2021</v>
      </c>
      <c r="B572" s="2" t="s">
        <v>752</v>
      </c>
      <c r="C572" s="2" t="s">
        <v>734</v>
      </c>
      <c r="D572" s="2" t="s">
        <v>677</v>
      </c>
      <c r="E572" s="15">
        <v>0</v>
      </c>
      <c r="F572" s="15">
        <v>7425875</v>
      </c>
      <c r="G572" s="2">
        <v>0</v>
      </c>
      <c r="H572" s="2">
        <v>643750</v>
      </c>
      <c r="I572" s="2">
        <v>0</v>
      </c>
      <c r="J572" s="2">
        <v>0</v>
      </c>
      <c r="K572" s="2">
        <v>0</v>
      </c>
      <c r="L572" s="2">
        <v>0</v>
      </c>
      <c r="M572" s="2">
        <v>0</v>
      </c>
      <c r="N572" s="2">
        <v>0</v>
      </c>
      <c r="O572" s="2">
        <v>0</v>
      </c>
      <c r="P572" s="2">
        <v>0</v>
      </c>
      <c r="Q572" s="2">
        <v>0</v>
      </c>
      <c r="R572" s="2">
        <v>0</v>
      </c>
      <c r="S572" s="2"/>
      <c r="T572" s="2"/>
      <c r="U572" s="2"/>
      <c r="V572" s="2"/>
      <c r="AB572" s="7"/>
      <c r="AC572" s="7"/>
      <c r="AD572" s="7"/>
      <c r="AE572" s="7"/>
      <c r="AF572" s="7"/>
      <c r="AG572" s="7"/>
      <c r="AH572" s="7"/>
      <c r="AI572" s="7"/>
    </row>
    <row r="573" spans="1:35" x14ac:dyDescent="0.2">
      <c r="A573" s="5">
        <v>2021</v>
      </c>
      <c r="B573" s="2" t="s">
        <v>752</v>
      </c>
      <c r="C573" s="2" t="s">
        <v>735</v>
      </c>
      <c r="D573" s="2" t="s">
        <v>677</v>
      </c>
      <c r="E573" s="15">
        <v>0</v>
      </c>
      <c r="F573" s="15">
        <v>6660000</v>
      </c>
      <c r="G573" s="2">
        <v>0</v>
      </c>
      <c r="H573" s="2">
        <v>232250</v>
      </c>
      <c r="I573" s="2">
        <v>0</v>
      </c>
      <c r="J573" s="2">
        <v>0</v>
      </c>
      <c r="K573" s="2">
        <v>0</v>
      </c>
      <c r="L573" s="2">
        <v>0</v>
      </c>
      <c r="M573" s="2">
        <v>0</v>
      </c>
      <c r="N573" s="2">
        <v>0</v>
      </c>
      <c r="O573" s="2">
        <v>0</v>
      </c>
      <c r="P573" s="2">
        <v>0</v>
      </c>
      <c r="Q573" s="2">
        <v>0</v>
      </c>
      <c r="R573" s="2">
        <v>0</v>
      </c>
      <c r="S573" s="2"/>
      <c r="T573" s="2"/>
      <c r="U573" s="2"/>
      <c r="V573" s="2"/>
      <c r="AB573" s="7"/>
      <c r="AC573" s="7"/>
      <c r="AD573" s="7"/>
      <c r="AE573" s="7"/>
      <c r="AF573" s="7"/>
      <c r="AG573" s="7"/>
      <c r="AH573" s="7"/>
      <c r="AI573" s="7"/>
    </row>
    <row r="574" spans="1:35" x14ac:dyDescent="0.2">
      <c r="A574" s="5">
        <v>2021</v>
      </c>
      <c r="B574" s="2" t="s">
        <v>752</v>
      </c>
      <c r="C574" s="2" t="s">
        <v>736</v>
      </c>
      <c r="D574" s="2" t="s">
        <v>677</v>
      </c>
      <c r="E574" s="15">
        <v>0</v>
      </c>
      <c r="F574" s="15">
        <v>11244000</v>
      </c>
      <c r="G574" s="2">
        <v>0</v>
      </c>
      <c r="H574" s="2">
        <v>293750</v>
      </c>
      <c r="I574" s="2">
        <v>0</v>
      </c>
      <c r="J574" s="2">
        <v>0</v>
      </c>
      <c r="K574" s="2">
        <v>0</v>
      </c>
      <c r="L574" s="2">
        <v>0</v>
      </c>
      <c r="M574" s="2">
        <v>0</v>
      </c>
      <c r="N574" s="2">
        <v>0</v>
      </c>
      <c r="O574" s="2">
        <v>0</v>
      </c>
      <c r="P574" s="2">
        <v>0</v>
      </c>
      <c r="Q574" s="2">
        <v>0</v>
      </c>
      <c r="R574" s="2">
        <v>0</v>
      </c>
      <c r="S574" s="2"/>
      <c r="T574" s="2"/>
      <c r="U574" s="2"/>
      <c r="V574" s="2"/>
      <c r="AB574" s="7"/>
      <c r="AC574" s="7"/>
      <c r="AD574" s="7"/>
      <c r="AE574" s="7"/>
      <c r="AF574" s="7"/>
      <c r="AG574" s="7"/>
      <c r="AH574" s="7"/>
      <c r="AI574" s="7"/>
    </row>
    <row r="575" spans="1:35" x14ac:dyDescent="0.2">
      <c r="A575" s="5">
        <v>2021</v>
      </c>
      <c r="B575" s="2" t="s">
        <v>752</v>
      </c>
      <c r="C575" s="2" t="s">
        <v>737</v>
      </c>
      <c r="D575" s="2" t="s">
        <v>677</v>
      </c>
      <c r="E575" s="15">
        <v>0</v>
      </c>
      <c r="F575" s="15">
        <v>3304336</v>
      </c>
      <c r="G575" s="2">
        <v>0</v>
      </c>
      <c r="H575" s="2">
        <v>654000</v>
      </c>
      <c r="I575" s="2">
        <v>0</v>
      </c>
      <c r="J575" s="2">
        <v>0</v>
      </c>
      <c r="K575" s="2">
        <v>0</v>
      </c>
      <c r="L575" s="2">
        <v>0</v>
      </c>
      <c r="M575" s="2">
        <v>0</v>
      </c>
      <c r="N575" s="2">
        <v>0</v>
      </c>
      <c r="O575" s="2">
        <v>0</v>
      </c>
      <c r="P575" s="2">
        <v>0</v>
      </c>
      <c r="Q575" s="2">
        <v>0</v>
      </c>
      <c r="R575" s="2">
        <v>0</v>
      </c>
      <c r="S575" s="2"/>
      <c r="T575" s="2"/>
      <c r="U575" s="2"/>
      <c r="V575" s="2"/>
      <c r="AB575" s="7"/>
      <c r="AC575" s="7"/>
      <c r="AD575" s="7"/>
      <c r="AE575" s="7"/>
      <c r="AF575" s="7"/>
      <c r="AG575" s="7"/>
      <c r="AH575" s="7"/>
      <c r="AI575" s="7"/>
    </row>
    <row r="576" spans="1:35" x14ac:dyDescent="0.2">
      <c r="A576" s="5">
        <v>2021</v>
      </c>
      <c r="B576" s="2" t="s">
        <v>750</v>
      </c>
      <c r="C576" s="2" t="s">
        <v>48</v>
      </c>
      <c r="D576" s="2" t="s">
        <v>677</v>
      </c>
      <c r="E576" s="15">
        <v>0</v>
      </c>
      <c r="F576" s="15">
        <v>0</v>
      </c>
      <c r="G576" s="2">
        <v>0</v>
      </c>
      <c r="H576" s="2">
        <v>490000</v>
      </c>
      <c r="I576" s="2">
        <v>0</v>
      </c>
      <c r="J576" s="2">
        <v>0</v>
      </c>
      <c r="K576" s="2">
        <v>0</v>
      </c>
      <c r="L576" s="2">
        <v>0</v>
      </c>
      <c r="M576" s="2">
        <v>0</v>
      </c>
      <c r="N576" s="2">
        <v>0</v>
      </c>
      <c r="O576" s="2">
        <v>0</v>
      </c>
      <c r="P576" s="2">
        <v>0</v>
      </c>
      <c r="Q576" s="2">
        <v>0</v>
      </c>
      <c r="R576" s="2">
        <v>0</v>
      </c>
      <c r="S576" s="2"/>
      <c r="T576" s="2"/>
      <c r="U576" s="2"/>
      <c r="V576" s="2"/>
      <c r="AB576" s="7"/>
      <c r="AC576" s="7"/>
      <c r="AD576" s="7"/>
      <c r="AE576" s="7"/>
      <c r="AF576" s="7"/>
      <c r="AG576" s="7"/>
      <c r="AH576" s="7"/>
      <c r="AI576" s="7"/>
    </row>
    <row r="577" spans="1:35" x14ac:dyDescent="0.2">
      <c r="A577" s="5">
        <v>2021</v>
      </c>
      <c r="B577" s="2" t="s">
        <v>751</v>
      </c>
      <c r="C577" s="2" t="s">
        <v>49</v>
      </c>
      <c r="D577" s="2" t="s">
        <v>677</v>
      </c>
      <c r="E577" s="15">
        <v>0</v>
      </c>
      <c r="F577" s="15">
        <v>0</v>
      </c>
      <c r="G577" s="2">
        <v>0</v>
      </c>
      <c r="H577" s="2">
        <v>0</v>
      </c>
      <c r="I577" s="2">
        <v>0</v>
      </c>
      <c r="J577" s="2">
        <v>0</v>
      </c>
      <c r="K577" s="2">
        <v>0</v>
      </c>
      <c r="L577" s="2">
        <v>0</v>
      </c>
      <c r="M577" s="2">
        <v>0</v>
      </c>
      <c r="N577" s="2">
        <v>0</v>
      </c>
      <c r="O577" s="2">
        <v>0</v>
      </c>
      <c r="P577" s="2">
        <v>0</v>
      </c>
      <c r="Q577" s="2">
        <v>0</v>
      </c>
      <c r="R577" s="2">
        <v>0</v>
      </c>
      <c r="S577" s="2"/>
      <c r="T577" s="2"/>
      <c r="U577" s="2"/>
      <c r="V577" s="2"/>
      <c r="AB577" s="7"/>
      <c r="AC577" s="7"/>
      <c r="AD577" s="7"/>
      <c r="AE577" s="7"/>
      <c r="AF577" s="7"/>
      <c r="AG577" s="7"/>
      <c r="AH577" s="7"/>
      <c r="AI577" s="7"/>
    </row>
    <row r="578" spans="1:35" x14ac:dyDescent="0.2">
      <c r="A578" s="5">
        <v>2021</v>
      </c>
      <c r="B578" s="2" t="s">
        <v>750</v>
      </c>
      <c r="C578" s="2" t="s">
        <v>50</v>
      </c>
      <c r="D578" s="2" t="s">
        <v>677</v>
      </c>
      <c r="E578" s="15">
        <v>0</v>
      </c>
      <c r="F578" s="15">
        <v>0</v>
      </c>
      <c r="G578" s="2">
        <v>0</v>
      </c>
      <c r="H578" s="2">
        <v>490000</v>
      </c>
      <c r="I578" s="2">
        <v>0</v>
      </c>
      <c r="J578" s="2">
        <v>0</v>
      </c>
      <c r="K578" s="2">
        <v>0</v>
      </c>
      <c r="L578" s="2">
        <v>0</v>
      </c>
      <c r="M578" s="2">
        <v>0</v>
      </c>
      <c r="N578" s="2">
        <v>0</v>
      </c>
      <c r="O578" s="2">
        <v>0</v>
      </c>
      <c r="P578" s="2">
        <v>0</v>
      </c>
      <c r="Q578" s="2">
        <v>0</v>
      </c>
      <c r="R578" s="2">
        <v>0</v>
      </c>
      <c r="S578" s="2"/>
      <c r="T578" s="2"/>
      <c r="U578" s="2"/>
      <c r="V578" s="2"/>
      <c r="AB578" s="7"/>
      <c r="AC578" s="7"/>
      <c r="AD578" s="7"/>
      <c r="AE578" s="7"/>
      <c r="AF578" s="7"/>
      <c r="AG578" s="7"/>
      <c r="AH578" s="7"/>
      <c r="AI578" s="7"/>
    </row>
    <row r="579" spans="1:35" x14ac:dyDescent="0.2">
      <c r="A579" s="5">
        <v>2021</v>
      </c>
      <c r="B579" s="2" t="s">
        <v>752</v>
      </c>
      <c r="C579" s="2" t="s">
        <v>51</v>
      </c>
      <c r="D579" s="2" t="s">
        <v>677</v>
      </c>
      <c r="E579" s="15">
        <v>0</v>
      </c>
      <c r="F579" s="15">
        <v>0</v>
      </c>
      <c r="G579" s="2">
        <v>0</v>
      </c>
      <c r="H579" s="2">
        <v>490000</v>
      </c>
      <c r="I579" s="2">
        <v>0</v>
      </c>
      <c r="J579" s="2">
        <v>0</v>
      </c>
      <c r="K579" s="2">
        <v>0</v>
      </c>
      <c r="L579" s="2">
        <v>0</v>
      </c>
      <c r="M579" s="2">
        <v>0</v>
      </c>
      <c r="N579" s="2">
        <v>0</v>
      </c>
      <c r="O579" s="2">
        <v>0</v>
      </c>
      <c r="P579" s="2">
        <v>0</v>
      </c>
      <c r="Q579" s="2">
        <v>0</v>
      </c>
      <c r="R579" s="2">
        <v>0</v>
      </c>
      <c r="S579" s="2"/>
      <c r="T579" s="2"/>
      <c r="U579" s="2"/>
      <c r="V579" s="2"/>
      <c r="AB579" s="7"/>
      <c r="AC579" s="7"/>
      <c r="AD579" s="7"/>
      <c r="AE579" s="7"/>
      <c r="AF579" s="7"/>
      <c r="AG579" s="7"/>
      <c r="AH579" s="7"/>
      <c r="AI579" s="7"/>
    </row>
    <row r="580" spans="1:35" x14ac:dyDescent="0.2">
      <c r="A580" s="5">
        <v>2021</v>
      </c>
      <c r="B580" s="2" t="s">
        <v>750</v>
      </c>
      <c r="C580" s="2" t="s">
        <v>52</v>
      </c>
      <c r="D580" s="2" t="s">
        <v>677</v>
      </c>
      <c r="E580" s="15">
        <v>0</v>
      </c>
      <c r="F580" s="15">
        <v>0</v>
      </c>
      <c r="G580" s="2">
        <v>0</v>
      </c>
      <c r="H580" s="2">
        <v>490000</v>
      </c>
      <c r="I580" s="2">
        <v>0</v>
      </c>
      <c r="J580" s="2">
        <v>0</v>
      </c>
      <c r="K580" s="2">
        <v>0</v>
      </c>
      <c r="L580" s="2">
        <v>0</v>
      </c>
      <c r="M580" s="2">
        <v>0</v>
      </c>
      <c r="N580" s="2">
        <v>0</v>
      </c>
      <c r="O580" s="2">
        <v>0</v>
      </c>
      <c r="P580" s="2">
        <v>0</v>
      </c>
      <c r="Q580" s="2">
        <v>0</v>
      </c>
      <c r="R580" s="2">
        <v>0</v>
      </c>
      <c r="S580" s="2"/>
      <c r="T580" s="2"/>
      <c r="U580" s="2"/>
      <c r="V580" s="2"/>
      <c r="AB580" s="7"/>
      <c r="AC580" s="7"/>
      <c r="AD580" s="7"/>
      <c r="AE580" s="7"/>
      <c r="AF580" s="7"/>
      <c r="AG580" s="7"/>
      <c r="AH580" s="7"/>
      <c r="AI580" s="7"/>
    </row>
    <row r="581" spans="1:35" x14ac:dyDescent="0.2">
      <c r="A581" s="5">
        <v>2021</v>
      </c>
      <c r="B581" s="2" t="s">
        <v>751</v>
      </c>
      <c r="C581" s="2" t="s">
        <v>53</v>
      </c>
      <c r="D581" s="2" t="s">
        <v>677</v>
      </c>
      <c r="E581" s="15">
        <v>0</v>
      </c>
      <c r="F581" s="15">
        <v>0</v>
      </c>
      <c r="G581" s="2">
        <v>0</v>
      </c>
      <c r="H581" s="2">
        <v>490000</v>
      </c>
      <c r="I581" s="2">
        <v>0</v>
      </c>
      <c r="J581" s="2">
        <v>0</v>
      </c>
      <c r="K581" s="2">
        <v>0</v>
      </c>
      <c r="L581" s="2">
        <v>0</v>
      </c>
      <c r="M581" s="2">
        <v>0</v>
      </c>
      <c r="N581" s="2">
        <v>0</v>
      </c>
      <c r="O581" s="2">
        <v>0</v>
      </c>
      <c r="P581" s="2">
        <v>0</v>
      </c>
      <c r="Q581" s="2">
        <v>0</v>
      </c>
      <c r="R581" s="2">
        <v>0</v>
      </c>
      <c r="S581" s="2"/>
      <c r="T581" s="2"/>
      <c r="U581" s="2"/>
      <c r="V581" s="2"/>
      <c r="AB581" s="7"/>
      <c r="AC581" s="7"/>
      <c r="AD581" s="7"/>
      <c r="AE581" s="7"/>
      <c r="AF581" s="7"/>
      <c r="AG581" s="7"/>
      <c r="AH581" s="7"/>
      <c r="AI581" s="7"/>
    </row>
    <row r="582" spans="1:35" x14ac:dyDescent="0.2">
      <c r="A582" s="5">
        <v>2021</v>
      </c>
      <c r="B582" s="2" t="s">
        <v>752</v>
      </c>
      <c r="C582" s="2" t="s">
        <v>54</v>
      </c>
      <c r="D582" s="2" t="s">
        <v>677</v>
      </c>
      <c r="E582" s="15">
        <v>0</v>
      </c>
      <c r="F582" s="15">
        <v>4352560</v>
      </c>
      <c r="G582" s="2">
        <v>0</v>
      </c>
      <c r="H582" s="2">
        <v>490000</v>
      </c>
      <c r="I582" s="2">
        <v>0</v>
      </c>
      <c r="J582" s="2">
        <v>0</v>
      </c>
      <c r="K582" s="2">
        <v>0</v>
      </c>
      <c r="L582" s="2">
        <v>0</v>
      </c>
      <c r="M582" s="2">
        <v>0</v>
      </c>
      <c r="N582" s="2">
        <v>0</v>
      </c>
      <c r="O582" s="2">
        <v>0</v>
      </c>
      <c r="P582" s="2">
        <v>0</v>
      </c>
      <c r="Q582" s="2">
        <v>0</v>
      </c>
      <c r="R582" s="2">
        <v>0</v>
      </c>
      <c r="S582" s="2"/>
      <c r="T582" s="2"/>
      <c r="U582" s="2"/>
      <c r="V582" s="2"/>
      <c r="AB582" s="7"/>
      <c r="AC582" s="7"/>
      <c r="AD582" s="7"/>
      <c r="AE582" s="7"/>
      <c r="AF582" s="7"/>
      <c r="AG582" s="7"/>
      <c r="AH582" s="7"/>
      <c r="AI582" s="7"/>
    </row>
    <row r="583" spans="1:35" x14ac:dyDescent="0.2">
      <c r="A583" s="5">
        <v>2021</v>
      </c>
      <c r="B583" s="2" t="s">
        <v>750</v>
      </c>
      <c r="C583" s="2" t="s">
        <v>738</v>
      </c>
      <c r="D583" s="2" t="s">
        <v>677</v>
      </c>
      <c r="E583" s="15">
        <v>0</v>
      </c>
      <c r="F583" s="15">
        <v>7979999</v>
      </c>
      <c r="G583" s="2">
        <v>0</v>
      </c>
      <c r="H583" s="2">
        <v>0</v>
      </c>
      <c r="I583" s="2">
        <v>0</v>
      </c>
      <c r="J583" s="2">
        <v>0</v>
      </c>
      <c r="K583" s="2">
        <v>0</v>
      </c>
      <c r="L583" s="2">
        <v>0</v>
      </c>
      <c r="M583" s="2">
        <v>0</v>
      </c>
      <c r="N583" s="2">
        <v>0</v>
      </c>
      <c r="O583" s="2">
        <v>0</v>
      </c>
      <c r="P583" s="2">
        <v>0</v>
      </c>
      <c r="Q583" s="2">
        <v>0</v>
      </c>
      <c r="R583" s="2">
        <v>0</v>
      </c>
      <c r="S583" s="2"/>
      <c r="T583" s="2"/>
      <c r="U583" s="2"/>
      <c r="V583" s="2"/>
      <c r="AB583" s="7"/>
      <c r="AC583" s="7"/>
      <c r="AD583" s="7"/>
      <c r="AE583" s="7"/>
      <c r="AF583" s="7"/>
      <c r="AG583" s="7"/>
      <c r="AH583" s="7"/>
      <c r="AI583" s="7"/>
    </row>
    <row r="584" spans="1:35" x14ac:dyDescent="0.2">
      <c r="A584" s="5">
        <v>2021</v>
      </c>
      <c r="B584" s="2" t="s">
        <v>752</v>
      </c>
      <c r="C584" s="2" t="s">
        <v>739</v>
      </c>
      <c r="D584" s="2" t="s">
        <v>677</v>
      </c>
      <c r="E584" s="15">
        <v>0</v>
      </c>
      <c r="F584" s="15">
        <v>11880000</v>
      </c>
      <c r="G584" s="2">
        <v>0</v>
      </c>
      <c r="H584" s="2">
        <v>345000</v>
      </c>
      <c r="I584" s="2">
        <v>0</v>
      </c>
      <c r="J584" s="2">
        <v>0</v>
      </c>
      <c r="K584" s="2">
        <v>0</v>
      </c>
      <c r="L584" s="2">
        <v>0</v>
      </c>
      <c r="M584" s="2">
        <v>0</v>
      </c>
      <c r="N584" s="2">
        <v>0</v>
      </c>
      <c r="O584" s="2">
        <v>0</v>
      </c>
      <c r="P584" s="2">
        <v>0</v>
      </c>
      <c r="Q584" s="2">
        <v>0</v>
      </c>
      <c r="R584" s="2">
        <v>0</v>
      </c>
      <c r="S584" s="2"/>
      <c r="T584" s="2"/>
      <c r="U584" s="2"/>
      <c r="V584" s="2"/>
      <c r="AB584" s="7"/>
      <c r="AC584" s="7"/>
      <c r="AD584" s="7"/>
      <c r="AE584" s="7"/>
      <c r="AF584" s="7"/>
      <c r="AG584" s="7"/>
      <c r="AH584" s="7"/>
      <c r="AI584" s="7"/>
    </row>
    <row r="585" spans="1:35" x14ac:dyDescent="0.2">
      <c r="A585" s="5">
        <v>2021</v>
      </c>
      <c r="B585" s="2" t="s">
        <v>752</v>
      </c>
      <c r="C585" s="2" t="s">
        <v>740</v>
      </c>
      <c r="D585" s="2" t="s">
        <v>677</v>
      </c>
      <c r="E585" s="15">
        <v>0</v>
      </c>
      <c r="F585" s="15">
        <v>7768870</v>
      </c>
      <c r="G585" s="2">
        <v>0</v>
      </c>
      <c r="H585" s="2">
        <v>242500</v>
      </c>
      <c r="I585" s="2">
        <v>0</v>
      </c>
      <c r="J585" s="2">
        <v>0</v>
      </c>
      <c r="K585" s="2">
        <v>0</v>
      </c>
      <c r="L585" s="2">
        <v>0</v>
      </c>
      <c r="M585" s="2">
        <v>0</v>
      </c>
      <c r="N585" s="2">
        <v>0</v>
      </c>
      <c r="O585" s="2">
        <v>0</v>
      </c>
      <c r="P585" s="2">
        <v>0</v>
      </c>
      <c r="Q585" s="2">
        <v>0</v>
      </c>
      <c r="R585" s="2">
        <v>0</v>
      </c>
      <c r="S585" s="2"/>
      <c r="T585" s="2"/>
      <c r="U585" s="2"/>
      <c r="V585" s="2"/>
      <c r="AB585" s="7"/>
      <c r="AC585" s="7"/>
      <c r="AD585" s="7"/>
      <c r="AE585" s="7"/>
      <c r="AF585" s="7"/>
      <c r="AG585" s="7"/>
      <c r="AH585" s="7"/>
      <c r="AI585" s="7"/>
    </row>
    <row r="586" spans="1:35" x14ac:dyDescent="0.2">
      <c r="A586" s="5">
        <v>2021</v>
      </c>
      <c r="B586" s="2" t="s">
        <v>751</v>
      </c>
      <c r="C586" s="2" t="s">
        <v>741</v>
      </c>
      <c r="D586" s="2" t="s">
        <v>677</v>
      </c>
      <c r="E586" s="15">
        <v>0</v>
      </c>
      <c r="F586" s="15">
        <v>7067900</v>
      </c>
      <c r="G586" s="2">
        <v>0</v>
      </c>
      <c r="H586" s="2">
        <v>201500</v>
      </c>
      <c r="I586" s="2">
        <v>0</v>
      </c>
      <c r="J586" s="2">
        <v>0</v>
      </c>
      <c r="K586" s="2">
        <v>0</v>
      </c>
      <c r="L586" s="2">
        <v>0</v>
      </c>
      <c r="M586" s="2">
        <v>0</v>
      </c>
      <c r="N586" s="2">
        <v>0</v>
      </c>
      <c r="O586" s="2">
        <v>0</v>
      </c>
      <c r="P586" s="2">
        <v>0</v>
      </c>
      <c r="Q586" s="2">
        <v>0</v>
      </c>
      <c r="R586" s="2">
        <v>0</v>
      </c>
      <c r="S586" s="2"/>
      <c r="T586" s="2"/>
      <c r="U586" s="2"/>
      <c r="V586" s="2"/>
      <c r="AB586" s="7"/>
      <c r="AC586" s="7"/>
      <c r="AD586" s="7"/>
      <c r="AE586" s="7"/>
      <c r="AF586" s="7"/>
      <c r="AG586" s="7"/>
      <c r="AH586" s="7"/>
      <c r="AI586" s="7"/>
    </row>
    <row r="587" spans="1:35" x14ac:dyDescent="0.2">
      <c r="A587" s="5">
        <v>2021</v>
      </c>
      <c r="B587" s="2" t="s">
        <v>752</v>
      </c>
      <c r="C587" s="2" t="s">
        <v>742</v>
      </c>
      <c r="D587" s="2" t="s">
        <v>677</v>
      </c>
      <c r="E587" s="15">
        <v>0</v>
      </c>
      <c r="F587" s="15">
        <v>2363000</v>
      </c>
      <c r="G587" s="2">
        <v>0</v>
      </c>
      <c r="H587" s="2">
        <v>490000</v>
      </c>
      <c r="I587" s="2">
        <v>0</v>
      </c>
      <c r="J587" s="2">
        <v>0</v>
      </c>
      <c r="K587" s="2">
        <v>0</v>
      </c>
      <c r="L587" s="2">
        <v>0</v>
      </c>
      <c r="M587" s="2">
        <v>0</v>
      </c>
      <c r="N587" s="2">
        <v>0</v>
      </c>
      <c r="O587" s="2">
        <v>0</v>
      </c>
      <c r="P587" s="2">
        <v>0</v>
      </c>
      <c r="Q587" s="2">
        <v>0</v>
      </c>
      <c r="R587" s="2">
        <v>0</v>
      </c>
      <c r="S587" s="2"/>
      <c r="T587" s="2"/>
      <c r="U587" s="2"/>
      <c r="V587" s="2"/>
      <c r="AB587" s="7"/>
      <c r="AC587" s="7"/>
      <c r="AD587" s="7"/>
      <c r="AE587" s="7"/>
      <c r="AF587" s="7"/>
      <c r="AG587" s="7"/>
      <c r="AH587" s="7"/>
      <c r="AI587" s="7"/>
    </row>
    <row r="588" spans="1:35" x14ac:dyDescent="0.2">
      <c r="A588" s="5">
        <v>2021</v>
      </c>
      <c r="B588" s="2" t="s">
        <v>750</v>
      </c>
      <c r="C588" s="2" t="s">
        <v>743</v>
      </c>
      <c r="D588" s="2" t="s">
        <v>677</v>
      </c>
      <c r="E588" s="15">
        <v>0</v>
      </c>
      <c r="F588" s="15">
        <v>5370045</v>
      </c>
      <c r="G588" s="2">
        <v>0</v>
      </c>
      <c r="H588" s="2">
        <v>211750</v>
      </c>
      <c r="I588" s="2">
        <v>0</v>
      </c>
      <c r="J588" s="2">
        <v>0</v>
      </c>
      <c r="K588" s="2">
        <v>0</v>
      </c>
      <c r="L588" s="2">
        <v>0</v>
      </c>
      <c r="M588" s="2">
        <v>0</v>
      </c>
      <c r="N588" s="2">
        <v>0</v>
      </c>
      <c r="O588" s="2">
        <v>0</v>
      </c>
      <c r="P588" s="2">
        <v>0</v>
      </c>
      <c r="Q588" s="2">
        <v>0</v>
      </c>
      <c r="R588" s="2">
        <v>0</v>
      </c>
      <c r="S588" s="2"/>
      <c r="T588" s="2"/>
      <c r="U588" s="2"/>
      <c r="V588" s="2"/>
      <c r="AB588" s="7"/>
      <c r="AC588" s="7"/>
      <c r="AD588" s="7"/>
      <c r="AE588" s="7"/>
      <c r="AF588" s="7"/>
      <c r="AG588" s="7"/>
      <c r="AH588" s="7"/>
      <c r="AI588" s="7"/>
    </row>
    <row r="589" spans="1:35" x14ac:dyDescent="0.2">
      <c r="A589" s="5">
        <v>2021</v>
      </c>
      <c r="B589" s="2" t="s">
        <v>752</v>
      </c>
      <c r="C589" s="2" t="s">
        <v>744</v>
      </c>
      <c r="D589" s="2" t="s">
        <v>677</v>
      </c>
      <c r="E589" s="15">
        <v>0</v>
      </c>
      <c r="F589" s="15">
        <v>5500000</v>
      </c>
      <c r="G589" s="2">
        <v>0</v>
      </c>
      <c r="H589" s="2">
        <v>0</v>
      </c>
      <c r="I589" s="2">
        <v>0</v>
      </c>
      <c r="J589" s="2">
        <v>0</v>
      </c>
      <c r="K589" s="2">
        <v>0</v>
      </c>
      <c r="L589" s="2">
        <v>0</v>
      </c>
      <c r="M589" s="2">
        <v>0</v>
      </c>
      <c r="N589" s="2">
        <v>0</v>
      </c>
      <c r="O589" s="2">
        <v>0</v>
      </c>
      <c r="P589" s="2">
        <v>0</v>
      </c>
      <c r="Q589" s="2">
        <v>0</v>
      </c>
      <c r="R589" s="2">
        <v>0</v>
      </c>
      <c r="S589" s="2"/>
      <c r="T589" s="2"/>
      <c r="U589" s="2"/>
      <c r="V589" s="2"/>
      <c r="AB589" s="7"/>
      <c r="AC589" s="7"/>
      <c r="AD589" s="7"/>
      <c r="AE589" s="7"/>
      <c r="AF589" s="7"/>
      <c r="AG589" s="7"/>
      <c r="AH589" s="7"/>
      <c r="AI589" s="7"/>
    </row>
    <row r="590" spans="1:35" x14ac:dyDescent="0.2">
      <c r="A590" s="5">
        <v>2021</v>
      </c>
      <c r="B590" s="2" t="s">
        <v>752</v>
      </c>
      <c r="C590" s="2" t="s">
        <v>745</v>
      </c>
      <c r="D590" s="2" t="s">
        <v>677</v>
      </c>
      <c r="E590" s="15">
        <v>0</v>
      </c>
      <c r="F590" s="15">
        <v>3900000</v>
      </c>
      <c r="G590" s="2">
        <v>0</v>
      </c>
      <c r="H590" s="2">
        <v>263000</v>
      </c>
      <c r="I590" s="2">
        <v>0</v>
      </c>
      <c r="J590" s="2">
        <v>0</v>
      </c>
      <c r="K590" s="2">
        <v>0</v>
      </c>
      <c r="L590" s="2">
        <v>0</v>
      </c>
      <c r="M590" s="2">
        <v>0</v>
      </c>
      <c r="N590" s="2">
        <v>0</v>
      </c>
      <c r="O590" s="2">
        <v>0</v>
      </c>
      <c r="P590" s="2">
        <v>0</v>
      </c>
      <c r="Q590" s="2">
        <v>0</v>
      </c>
      <c r="R590" s="2">
        <v>0</v>
      </c>
      <c r="S590" s="2"/>
      <c r="T590" s="2"/>
      <c r="U590" s="2"/>
      <c r="V590" s="2"/>
      <c r="AB590" s="7"/>
      <c r="AC590" s="7"/>
      <c r="AD590" s="7"/>
      <c r="AE590" s="7"/>
      <c r="AF590" s="7"/>
      <c r="AG590" s="7"/>
      <c r="AH590" s="7"/>
      <c r="AI590" s="7"/>
    </row>
    <row r="591" spans="1:35" x14ac:dyDescent="0.2">
      <c r="A591" s="5">
        <v>2021</v>
      </c>
      <c r="B591" s="2" t="s">
        <v>752</v>
      </c>
      <c r="C591" s="2" t="s">
        <v>746</v>
      </c>
      <c r="D591" s="2" t="s">
        <v>677</v>
      </c>
      <c r="E591" s="15">
        <v>0</v>
      </c>
      <c r="F591" s="15">
        <v>1797081</v>
      </c>
      <c r="G591" s="2">
        <v>0</v>
      </c>
      <c r="H591" s="2">
        <v>490000</v>
      </c>
      <c r="I591" s="2">
        <v>0</v>
      </c>
      <c r="J591" s="2">
        <v>0</v>
      </c>
      <c r="K591" s="2">
        <v>0</v>
      </c>
      <c r="L591" s="2">
        <v>0</v>
      </c>
      <c r="M591" s="2">
        <v>0</v>
      </c>
      <c r="N591" s="2">
        <v>0</v>
      </c>
      <c r="O591" s="2">
        <v>0</v>
      </c>
      <c r="P591" s="2">
        <v>0</v>
      </c>
      <c r="Q591" s="2">
        <v>0</v>
      </c>
      <c r="R591" s="2">
        <v>0</v>
      </c>
      <c r="S591" s="2"/>
      <c r="T591" s="2"/>
      <c r="U591" s="2"/>
      <c r="V591" s="2"/>
      <c r="AB591" s="7"/>
      <c r="AC591" s="7"/>
      <c r="AD591" s="7"/>
      <c r="AE591" s="7"/>
      <c r="AF591" s="7"/>
      <c r="AG591" s="7"/>
      <c r="AH591" s="7"/>
      <c r="AI591" s="7"/>
    </row>
    <row r="592" spans="1:35" x14ac:dyDescent="0.2">
      <c r="A592" s="5">
        <v>2021</v>
      </c>
      <c r="B592" s="2" t="s">
        <v>752</v>
      </c>
      <c r="C592" s="2" t="s">
        <v>747</v>
      </c>
      <c r="D592" s="2" t="s">
        <v>677</v>
      </c>
      <c r="E592" s="15">
        <v>0</v>
      </c>
      <c r="F592" s="15">
        <v>2201914</v>
      </c>
      <c r="G592" s="2">
        <v>0</v>
      </c>
      <c r="H592" s="2">
        <v>222000</v>
      </c>
      <c r="I592" s="2">
        <v>0</v>
      </c>
      <c r="J592" s="2">
        <v>0</v>
      </c>
      <c r="K592" s="2">
        <v>0</v>
      </c>
      <c r="L592" s="2">
        <v>0</v>
      </c>
      <c r="M592" s="2">
        <v>0</v>
      </c>
      <c r="N592" s="2">
        <v>0</v>
      </c>
      <c r="O592" s="2">
        <v>0</v>
      </c>
      <c r="P592" s="2">
        <v>0</v>
      </c>
      <c r="Q592" s="2">
        <v>0</v>
      </c>
      <c r="R592" s="2">
        <v>0</v>
      </c>
      <c r="S592" s="2"/>
      <c r="T592" s="2"/>
      <c r="U592" s="2"/>
      <c r="V592" s="2"/>
      <c r="AB592" s="7"/>
      <c r="AC592" s="7"/>
      <c r="AD592" s="7"/>
      <c r="AE592" s="7"/>
      <c r="AF592" s="7"/>
      <c r="AG592" s="7"/>
      <c r="AH592" s="7"/>
      <c r="AI592" s="7"/>
    </row>
    <row r="593" spans="1:35" x14ac:dyDescent="0.2">
      <c r="A593" s="5">
        <v>2021</v>
      </c>
      <c r="B593" s="2" t="s">
        <v>752</v>
      </c>
      <c r="C593" s="2" t="s">
        <v>748</v>
      </c>
      <c r="D593" s="2" t="s">
        <v>677</v>
      </c>
      <c r="E593" s="15">
        <v>0</v>
      </c>
      <c r="F593" s="15">
        <v>5755249</v>
      </c>
      <c r="G593" s="2">
        <v>0</v>
      </c>
      <c r="H593" s="2">
        <v>602750</v>
      </c>
      <c r="I593" s="2">
        <v>0</v>
      </c>
      <c r="J593" s="2">
        <v>0</v>
      </c>
      <c r="K593" s="2">
        <v>0</v>
      </c>
      <c r="L593" s="2">
        <v>0</v>
      </c>
      <c r="M593" s="2">
        <v>0</v>
      </c>
      <c r="N593" s="2">
        <v>0</v>
      </c>
      <c r="O593" s="2">
        <v>0</v>
      </c>
      <c r="P593" s="2">
        <v>0</v>
      </c>
      <c r="Q593" s="2">
        <v>0</v>
      </c>
      <c r="R593" s="2">
        <v>0</v>
      </c>
      <c r="S593" s="2"/>
      <c r="T593" s="2"/>
      <c r="U593" s="2"/>
      <c r="V593" s="2"/>
      <c r="AB593" s="7"/>
      <c r="AC593" s="7"/>
      <c r="AD593" s="7"/>
      <c r="AE593" s="7"/>
      <c r="AF593" s="7"/>
      <c r="AG593" s="7"/>
      <c r="AH593" s="7"/>
      <c r="AI593" s="7"/>
    </row>
    <row r="594" spans="1:35" x14ac:dyDescent="0.2">
      <c r="A594" s="5">
        <v>2021</v>
      </c>
      <c r="B594" s="2" t="s">
        <v>752</v>
      </c>
      <c r="C594" s="2" t="s">
        <v>749</v>
      </c>
      <c r="D594" s="2" t="s">
        <v>677</v>
      </c>
      <c r="E594" s="15">
        <v>0</v>
      </c>
      <c r="F594" s="15">
        <v>2688000</v>
      </c>
      <c r="G594" s="2">
        <v>0</v>
      </c>
      <c r="H594" s="2">
        <v>572000</v>
      </c>
      <c r="I594" s="2">
        <v>0</v>
      </c>
      <c r="J594" s="2">
        <v>0</v>
      </c>
      <c r="K594" s="2">
        <v>0</v>
      </c>
      <c r="L594" s="2">
        <v>0</v>
      </c>
      <c r="M594" s="2">
        <v>0</v>
      </c>
      <c r="N594" s="2">
        <v>0</v>
      </c>
      <c r="O594" s="2">
        <v>0</v>
      </c>
      <c r="P594" s="2">
        <v>0</v>
      </c>
      <c r="Q594" s="2">
        <v>0</v>
      </c>
      <c r="R594" s="2">
        <v>0</v>
      </c>
      <c r="S594" s="2"/>
      <c r="T594" s="2"/>
      <c r="U594" s="2"/>
      <c r="V594" s="2"/>
      <c r="AB594" s="7"/>
      <c r="AC594" s="7"/>
      <c r="AD594" s="7"/>
      <c r="AE594" s="7"/>
      <c r="AF594" s="7"/>
      <c r="AG594" s="7"/>
      <c r="AH594" s="7"/>
      <c r="AI594" s="7"/>
    </row>
    <row r="595" spans="1:35" x14ac:dyDescent="0.2">
      <c r="A595" s="5">
        <v>2021</v>
      </c>
      <c r="B595" s="2" t="s">
        <v>752</v>
      </c>
      <c r="C595" s="2" t="s">
        <v>67</v>
      </c>
      <c r="D595" s="2" t="s">
        <v>677</v>
      </c>
      <c r="E595" s="15">
        <v>0</v>
      </c>
      <c r="F595" s="15">
        <v>6724222</v>
      </c>
      <c r="G595" s="2">
        <v>0</v>
      </c>
      <c r="H595" s="2">
        <v>541250</v>
      </c>
      <c r="I595" s="2">
        <v>0</v>
      </c>
      <c r="J595" s="2">
        <v>0</v>
      </c>
      <c r="K595" s="2">
        <v>0</v>
      </c>
      <c r="L595" s="2">
        <v>0</v>
      </c>
      <c r="M595" s="2">
        <v>0</v>
      </c>
      <c r="N595" s="2">
        <v>0</v>
      </c>
      <c r="O595" s="2">
        <v>0</v>
      </c>
      <c r="P595" s="2">
        <v>0</v>
      </c>
      <c r="Q595" s="2">
        <v>0</v>
      </c>
      <c r="R595" s="2">
        <v>0</v>
      </c>
      <c r="S595" s="2"/>
      <c r="T595" s="2"/>
      <c r="U595" s="2"/>
      <c r="V595" s="2"/>
      <c r="AB595" s="7"/>
      <c r="AC595" s="7"/>
      <c r="AD595" s="7"/>
      <c r="AE595" s="7"/>
      <c r="AF595" s="7"/>
      <c r="AG595" s="7"/>
      <c r="AH595" s="7"/>
      <c r="AI595" s="7"/>
    </row>
    <row r="596" spans="1:35" x14ac:dyDescent="0.2">
      <c r="A596" s="5">
        <v>2021</v>
      </c>
      <c r="B596" s="2" t="s">
        <v>750</v>
      </c>
      <c r="C596" s="2" t="s">
        <v>725</v>
      </c>
      <c r="D596" s="2" t="s">
        <v>676</v>
      </c>
      <c r="E596" s="15">
        <v>17937510</v>
      </c>
      <c r="F596" s="15">
        <v>0</v>
      </c>
      <c r="G596" s="2">
        <v>0</v>
      </c>
      <c r="H596" s="2">
        <v>0</v>
      </c>
      <c r="I596" s="2">
        <v>0</v>
      </c>
      <c r="J596" s="2">
        <v>0</v>
      </c>
      <c r="K596" s="2">
        <v>0</v>
      </c>
      <c r="L596" s="2">
        <v>0</v>
      </c>
      <c r="M596" s="2">
        <v>0</v>
      </c>
      <c r="N596" s="2">
        <v>0</v>
      </c>
      <c r="O596" s="2">
        <v>0</v>
      </c>
      <c r="P596" s="2">
        <v>0</v>
      </c>
      <c r="Q596" s="2">
        <v>0</v>
      </c>
      <c r="R596" s="2">
        <v>0</v>
      </c>
      <c r="S596" s="2"/>
      <c r="T596" s="2"/>
      <c r="U596" s="2"/>
      <c r="V596" s="2"/>
      <c r="AB596" s="7"/>
      <c r="AC596" s="7"/>
      <c r="AD596" s="7"/>
      <c r="AE596" s="7"/>
      <c r="AF596" s="7"/>
      <c r="AG596" s="7"/>
      <c r="AH596" s="7"/>
      <c r="AI596" s="7"/>
    </row>
    <row r="597" spans="1:35" x14ac:dyDescent="0.2">
      <c r="A597" s="5">
        <v>2021</v>
      </c>
      <c r="B597" s="2" t="s">
        <v>750</v>
      </c>
      <c r="C597" s="2" t="s">
        <v>726</v>
      </c>
      <c r="D597" s="2" t="s">
        <v>676</v>
      </c>
      <c r="E597" s="15">
        <v>37906952</v>
      </c>
      <c r="F597" s="15">
        <v>10972878</v>
      </c>
      <c r="G597" s="2">
        <v>0</v>
      </c>
      <c r="H597" s="2">
        <v>0</v>
      </c>
      <c r="I597" s="2">
        <v>0</v>
      </c>
      <c r="J597" s="2">
        <v>0</v>
      </c>
      <c r="K597" s="2">
        <v>0</v>
      </c>
      <c r="L597" s="2">
        <v>0</v>
      </c>
      <c r="M597" s="2">
        <v>0</v>
      </c>
      <c r="N597" s="2">
        <v>0</v>
      </c>
      <c r="O597" s="2">
        <v>0</v>
      </c>
      <c r="P597" s="2">
        <v>0</v>
      </c>
      <c r="Q597" s="2">
        <v>0</v>
      </c>
      <c r="R597" s="2">
        <v>0</v>
      </c>
      <c r="S597" s="2"/>
      <c r="T597" s="2"/>
      <c r="U597" s="2"/>
      <c r="V597" s="2"/>
      <c r="AB597" s="7"/>
      <c r="AC597" s="7"/>
      <c r="AD597" s="7"/>
      <c r="AE597" s="7"/>
      <c r="AF597" s="7"/>
      <c r="AG597" s="7"/>
      <c r="AH597" s="7"/>
      <c r="AI597" s="7"/>
    </row>
    <row r="598" spans="1:35" x14ac:dyDescent="0.2">
      <c r="A598" s="5">
        <v>2021</v>
      </c>
      <c r="B598" s="2" t="s">
        <v>751</v>
      </c>
      <c r="C598" s="2" t="s">
        <v>727</v>
      </c>
      <c r="D598" s="2" t="s">
        <v>676</v>
      </c>
      <c r="E598" s="15">
        <v>15987854</v>
      </c>
      <c r="F598" s="15">
        <v>0</v>
      </c>
      <c r="G598" s="2">
        <v>0</v>
      </c>
      <c r="H598" s="2">
        <v>0</v>
      </c>
      <c r="I598" s="2">
        <v>0</v>
      </c>
      <c r="J598" s="2">
        <v>0</v>
      </c>
      <c r="K598" s="2">
        <v>0</v>
      </c>
      <c r="L598" s="2">
        <v>0</v>
      </c>
      <c r="M598" s="2">
        <v>0</v>
      </c>
      <c r="N598" s="2">
        <v>0</v>
      </c>
      <c r="O598" s="2">
        <v>0</v>
      </c>
      <c r="P598" s="2">
        <v>0</v>
      </c>
      <c r="Q598" s="2">
        <v>0</v>
      </c>
      <c r="R598" s="2">
        <v>0</v>
      </c>
      <c r="S598" s="2"/>
      <c r="T598" s="2"/>
      <c r="U598" s="2"/>
      <c r="V598" s="2"/>
      <c r="AB598" s="7"/>
      <c r="AC598" s="7"/>
      <c r="AD598" s="7"/>
      <c r="AE598" s="7"/>
      <c r="AF598" s="7"/>
      <c r="AG598" s="7"/>
      <c r="AH598" s="7"/>
      <c r="AI598" s="7"/>
    </row>
    <row r="599" spans="1:35" x14ac:dyDescent="0.2">
      <c r="A599" s="5">
        <v>2021</v>
      </c>
      <c r="B599" s="2" t="s">
        <v>750</v>
      </c>
      <c r="C599" s="2" t="s">
        <v>728</v>
      </c>
      <c r="D599" s="2" t="s">
        <v>676</v>
      </c>
      <c r="E599" s="15">
        <v>12459097</v>
      </c>
      <c r="F599" s="15">
        <v>4121974</v>
      </c>
      <c r="G599" s="2">
        <v>0</v>
      </c>
      <c r="H599" s="2">
        <v>0</v>
      </c>
      <c r="I599" s="2">
        <v>0</v>
      </c>
      <c r="J599" s="2">
        <v>0</v>
      </c>
      <c r="K599" s="2">
        <v>0</v>
      </c>
      <c r="L599" s="2">
        <v>0</v>
      </c>
      <c r="M599" s="2">
        <v>0</v>
      </c>
      <c r="N599" s="2">
        <v>0</v>
      </c>
      <c r="O599" s="2">
        <v>0</v>
      </c>
      <c r="P599" s="2">
        <v>0</v>
      </c>
      <c r="Q599" s="2">
        <v>0</v>
      </c>
      <c r="R599" s="2">
        <v>0</v>
      </c>
      <c r="S599" s="2"/>
      <c r="T599" s="2"/>
      <c r="U599" s="2"/>
      <c r="V599" s="2"/>
      <c r="AB599" s="7"/>
      <c r="AC599" s="7"/>
      <c r="AD599" s="7"/>
      <c r="AE599" s="7"/>
      <c r="AF599" s="7"/>
      <c r="AG599" s="7"/>
      <c r="AH599" s="7"/>
      <c r="AI599" s="7"/>
    </row>
    <row r="600" spans="1:35" x14ac:dyDescent="0.2">
      <c r="A600" s="5">
        <v>2021</v>
      </c>
      <c r="B600" s="2" t="s">
        <v>752</v>
      </c>
      <c r="C600" s="2" t="s">
        <v>729</v>
      </c>
      <c r="D600" s="2" t="s">
        <v>676</v>
      </c>
      <c r="E600" s="15">
        <v>11229931</v>
      </c>
      <c r="F600" s="15">
        <v>0</v>
      </c>
      <c r="G600" s="2">
        <v>0</v>
      </c>
      <c r="H600" s="2">
        <v>0</v>
      </c>
      <c r="I600" s="2">
        <v>0</v>
      </c>
      <c r="J600" s="2">
        <v>0</v>
      </c>
      <c r="K600" s="2">
        <v>0</v>
      </c>
      <c r="L600" s="2">
        <v>0</v>
      </c>
      <c r="M600" s="2">
        <v>0</v>
      </c>
      <c r="N600" s="2">
        <v>0</v>
      </c>
      <c r="O600" s="2">
        <v>0</v>
      </c>
      <c r="P600" s="2">
        <v>0</v>
      </c>
      <c r="Q600" s="2">
        <v>0</v>
      </c>
      <c r="R600" s="2">
        <v>0</v>
      </c>
      <c r="S600" s="2"/>
      <c r="T600" s="2"/>
      <c r="U600" s="2"/>
      <c r="V600" s="2"/>
      <c r="AB600" s="7"/>
      <c r="AC600" s="7"/>
      <c r="AD600" s="7"/>
      <c r="AE600" s="7"/>
      <c r="AF600" s="7"/>
      <c r="AG600" s="7"/>
      <c r="AH600" s="7"/>
      <c r="AI600" s="7"/>
    </row>
    <row r="601" spans="1:35" x14ac:dyDescent="0.2">
      <c r="A601" s="5">
        <v>2021</v>
      </c>
      <c r="B601" s="2" t="s">
        <v>750</v>
      </c>
      <c r="C601" s="2" t="s">
        <v>730</v>
      </c>
      <c r="D601" s="2" t="s">
        <v>676</v>
      </c>
      <c r="E601" s="15">
        <v>7954088</v>
      </c>
      <c r="F601" s="15">
        <v>0</v>
      </c>
      <c r="G601" s="2">
        <v>0</v>
      </c>
      <c r="H601" s="2">
        <v>0</v>
      </c>
      <c r="I601" s="2">
        <v>0</v>
      </c>
      <c r="J601" s="2">
        <v>0</v>
      </c>
      <c r="K601" s="2">
        <v>0</v>
      </c>
      <c r="L601" s="2">
        <v>0</v>
      </c>
      <c r="M601" s="2">
        <v>0</v>
      </c>
      <c r="N601" s="2">
        <v>0</v>
      </c>
      <c r="O601" s="2">
        <v>0</v>
      </c>
      <c r="P601" s="2">
        <v>0</v>
      </c>
      <c r="Q601" s="2">
        <v>0</v>
      </c>
      <c r="R601" s="2">
        <v>0</v>
      </c>
      <c r="S601" s="2"/>
      <c r="T601" s="2"/>
      <c r="U601" s="2"/>
      <c r="V601" s="2"/>
      <c r="AB601" s="7"/>
      <c r="AC601" s="7"/>
      <c r="AD601" s="7"/>
      <c r="AE601" s="7"/>
      <c r="AF601" s="7"/>
      <c r="AG601" s="7"/>
      <c r="AH601" s="7"/>
      <c r="AI601" s="7"/>
    </row>
    <row r="602" spans="1:35" x14ac:dyDescent="0.2">
      <c r="A602" s="5">
        <v>2021</v>
      </c>
      <c r="B602" s="2" t="s">
        <v>752</v>
      </c>
      <c r="C602" s="2" t="s">
        <v>731</v>
      </c>
      <c r="D602" s="2" t="s">
        <v>676</v>
      </c>
      <c r="E602" s="15">
        <v>26632839</v>
      </c>
      <c r="F602" s="15">
        <v>0</v>
      </c>
      <c r="G602" s="2">
        <v>0</v>
      </c>
      <c r="H602" s="2">
        <v>0</v>
      </c>
      <c r="I602" s="2">
        <v>0</v>
      </c>
      <c r="J602" s="2">
        <v>0</v>
      </c>
      <c r="K602" s="2">
        <v>0</v>
      </c>
      <c r="L602" s="2">
        <v>0</v>
      </c>
      <c r="M602" s="2">
        <v>0</v>
      </c>
      <c r="N602" s="2">
        <v>0</v>
      </c>
      <c r="O602" s="2">
        <v>0</v>
      </c>
      <c r="P602" s="2">
        <v>0</v>
      </c>
      <c r="Q602" s="2">
        <v>0</v>
      </c>
      <c r="R602" s="2">
        <v>0</v>
      </c>
      <c r="S602" s="2"/>
      <c r="T602" s="2"/>
      <c r="U602" s="2"/>
      <c r="V602" s="2"/>
      <c r="AB602" s="7"/>
      <c r="AC602" s="7"/>
      <c r="AD602" s="7"/>
      <c r="AE602" s="7"/>
      <c r="AF602" s="7"/>
      <c r="AG602" s="7"/>
      <c r="AH602" s="7"/>
      <c r="AI602" s="7"/>
    </row>
    <row r="603" spans="1:35" x14ac:dyDescent="0.2">
      <c r="A603" s="5">
        <v>2021</v>
      </c>
      <c r="B603" s="2" t="s">
        <v>752</v>
      </c>
      <c r="C603" s="2" t="s">
        <v>732</v>
      </c>
      <c r="D603" s="2" t="s">
        <v>676</v>
      </c>
      <c r="E603" s="15">
        <v>19201568</v>
      </c>
      <c r="F603" s="15">
        <v>4442064</v>
      </c>
      <c r="G603" s="2">
        <v>0</v>
      </c>
      <c r="H603" s="2">
        <v>0</v>
      </c>
      <c r="I603" s="2">
        <v>0</v>
      </c>
      <c r="J603" s="2">
        <v>0</v>
      </c>
      <c r="K603" s="2">
        <v>0</v>
      </c>
      <c r="L603" s="2">
        <v>0</v>
      </c>
      <c r="M603" s="2">
        <v>0</v>
      </c>
      <c r="N603" s="2">
        <v>0</v>
      </c>
      <c r="O603" s="2">
        <v>0</v>
      </c>
      <c r="P603" s="2">
        <v>0</v>
      </c>
      <c r="Q603" s="2">
        <v>0</v>
      </c>
      <c r="R603" s="2">
        <v>0</v>
      </c>
      <c r="S603" s="2"/>
      <c r="T603" s="2"/>
      <c r="U603" s="2"/>
      <c r="V603" s="2"/>
      <c r="AB603" s="7"/>
      <c r="AC603" s="7"/>
      <c r="AD603" s="7"/>
      <c r="AE603" s="7"/>
      <c r="AF603" s="7"/>
      <c r="AG603" s="7"/>
      <c r="AH603" s="7"/>
      <c r="AI603" s="7"/>
    </row>
    <row r="604" spans="1:35" x14ac:dyDescent="0.2">
      <c r="A604" s="5">
        <v>2021</v>
      </c>
      <c r="B604" s="2" t="s">
        <v>750</v>
      </c>
      <c r="C604" s="2" t="s">
        <v>733</v>
      </c>
      <c r="D604" s="2" t="s">
        <v>676</v>
      </c>
      <c r="E604" s="15">
        <v>21543809</v>
      </c>
      <c r="F604" s="15">
        <v>15364122</v>
      </c>
      <c r="G604" s="2">
        <v>0</v>
      </c>
      <c r="H604" s="2">
        <v>0</v>
      </c>
      <c r="I604" s="2">
        <v>0</v>
      </c>
      <c r="J604" s="2">
        <v>0</v>
      </c>
      <c r="K604" s="2">
        <v>0</v>
      </c>
      <c r="L604" s="2">
        <v>0</v>
      </c>
      <c r="M604" s="2">
        <v>0</v>
      </c>
      <c r="N604" s="2">
        <v>0</v>
      </c>
      <c r="O604" s="2">
        <v>0</v>
      </c>
      <c r="P604" s="2">
        <v>0</v>
      </c>
      <c r="Q604" s="2">
        <v>0</v>
      </c>
      <c r="R604" s="2">
        <v>0</v>
      </c>
      <c r="S604" s="2"/>
      <c r="T604" s="2"/>
      <c r="U604" s="2"/>
      <c r="V604" s="2"/>
      <c r="AB604" s="7"/>
      <c r="AC604" s="7"/>
      <c r="AD604" s="7"/>
      <c r="AE604" s="7"/>
      <c r="AF604" s="7"/>
      <c r="AG604" s="7"/>
      <c r="AH604" s="7"/>
      <c r="AI604" s="7"/>
    </row>
    <row r="605" spans="1:35" x14ac:dyDescent="0.2">
      <c r="A605" s="5">
        <v>2021</v>
      </c>
      <c r="B605" s="2" t="s">
        <v>752</v>
      </c>
      <c r="C605" s="2" t="s">
        <v>734</v>
      </c>
      <c r="D605" s="2" t="s">
        <v>676</v>
      </c>
      <c r="E605" s="15">
        <v>11533311</v>
      </c>
      <c r="F605" s="15">
        <v>0</v>
      </c>
      <c r="G605" s="2">
        <v>0</v>
      </c>
      <c r="H605" s="2">
        <v>0</v>
      </c>
      <c r="I605" s="2">
        <v>0</v>
      </c>
      <c r="J605" s="2">
        <v>0</v>
      </c>
      <c r="K605" s="2">
        <v>0</v>
      </c>
      <c r="L605" s="2">
        <v>0</v>
      </c>
      <c r="M605" s="2">
        <v>0</v>
      </c>
      <c r="N605" s="2">
        <v>0</v>
      </c>
      <c r="O605" s="2">
        <v>0</v>
      </c>
      <c r="P605" s="2">
        <v>0</v>
      </c>
      <c r="Q605" s="2">
        <v>0</v>
      </c>
      <c r="R605" s="2">
        <v>0</v>
      </c>
      <c r="S605" s="2"/>
      <c r="T605" s="2"/>
      <c r="U605" s="2"/>
      <c r="V605" s="2"/>
      <c r="AB605" s="7"/>
      <c r="AC605" s="7"/>
      <c r="AD605" s="7"/>
      <c r="AE605" s="7"/>
      <c r="AF605" s="7"/>
      <c r="AG605" s="7"/>
      <c r="AH605" s="7"/>
      <c r="AI605" s="7"/>
    </row>
    <row r="606" spans="1:35" x14ac:dyDescent="0.2">
      <c r="A606" s="5">
        <v>2021</v>
      </c>
      <c r="B606" s="2" t="s">
        <v>752</v>
      </c>
      <c r="C606" s="2" t="s">
        <v>735</v>
      </c>
      <c r="D606" s="2" t="s">
        <v>676</v>
      </c>
      <c r="E606" s="15">
        <v>12711321</v>
      </c>
      <c r="F606" s="15">
        <v>0</v>
      </c>
      <c r="G606" s="2">
        <v>0</v>
      </c>
      <c r="H606" s="2">
        <v>0</v>
      </c>
      <c r="I606" s="2">
        <v>0</v>
      </c>
      <c r="J606" s="2">
        <v>0</v>
      </c>
      <c r="K606" s="2">
        <v>0</v>
      </c>
      <c r="L606" s="2">
        <v>0</v>
      </c>
      <c r="M606" s="2">
        <v>0</v>
      </c>
      <c r="N606" s="2">
        <v>0</v>
      </c>
      <c r="O606" s="2">
        <v>0</v>
      </c>
      <c r="P606" s="2">
        <v>0</v>
      </c>
      <c r="Q606" s="2">
        <v>0</v>
      </c>
      <c r="R606" s="2">
        <v>0</v>
      </c>
      <c r="S606" s="2"/>
      <c r="T606" s="2"/>
      <c r="U606" s="2"/>
      <c r="V606" s="2"/>
      <c r="AB606" s="7"/>
      <c r="AC606" s="7"/>
      <c r="AD606" s="7"/>
      <c r="AE606" s="7"/>
      <c r="AF606" s="7"/>
      <c r="AG606" s="7"/>
      <c r="AH606" s="7"/>
      <c r="AI606" s="7"/>
    </row>
    <row r="607" spans="1:35" x14ac:dyDescent="0.2">
      <c r="A607" s="5">
        <v>2021</v>
      </c>
      <c r="B607" s="2" t="s">
        <v>752</v>
      </c>
      <c r="C607" s="2" t="s">
        <v>736</v>
      </c>
      <c r="D607" s="2" t="s">
        <v>676</v>
      </c>
      <c r="E607" s="15">
        <v>13077345</v>
      </c>
      <c r="F607" s="15">
        <v>9838397</v>
      </c>
      <c r="G607" s="2">
        <v>0</v>
      </c>
      <c r="H607" s="2">
        <v>0</v>
      </c>
      <c r="I607" s="2">
        <v>0</v>
      </c>
      <c r="J607" s="2">
        <v>0</v>
      </c>
      <c r="K607" s="2">
        <v>0</v>
      </c>
      <c r="L607" s="2">
        <v>0</v>
      </c>
      <c r="M607" s="2">
        <v>0</v>
      </c>
      <c r="N607" s="2">
        <v>0</v>
      </c>
      <c r="O607" s="2">
        <v>0</v>
      </c>
      <c r="P607" s="2">
        <v>0</v>
      </c>
      <c r="Q607" s="2">
        <v>0</v>
      </c>
      <c r="R607" s="2">
        <v>0</v>
      </c>
      <c r="S607" s="2"/>
      <c r="T607" s="2"/>
      <c r="U607" s="2"/>
      <c r="V607" s="2"/>
      <c r="AB607" s="7"/>
      <c r="AC607" s="7"/>
      <c r="AD607" s="7"/>
      <c r="AE607" s="7"/>
      <c r="AF607" s="7"/>
      <c r="AG607" s="7"/>
      <c r="AH607" s="7"/>
      <c r="AI607" s="7"/>
    </row>
    <row r="608" spans="1:35" x14ac:dyDescent="0.2">
      <c r="A608" s="5">
        <v>2021</v>
      </c>
      <c r="B608" s="2" t="s">
        <v>752</v>
      </c>
      <c r="C608" s="2" t="s">
        <v>737</v>
      </c>
      <c r="D608" s="2" t="s">
        <v>676</v>
      </c>
      <c r="E608" s="15">
        <v>34019264</v>
      </c>
      <c r="F608" s="15">
        <v>13889458</v>
      </c>
      <c r="G608" s="2">
        <v>0</v>
      </c>
      <c r="H608" s="2">
        <v>0</v>
      </c>
      <c r="I608" s="2">
        <v>0</v>
      </c>
      <c r="J608" s="2">
        <v>0</v>
      </c>
      <c r="K608" s="2">
        <v>0</v>
      </c>
      <c r="L608" s="2">
        <v>0</v>
      </c>
      <c r="M608" s="2">
        <v>0</v>
      </c>
      <c r="N608" s="2">
        <v>0</v>
      </c>
      <c r="O608" s="2">
        <v>0</v>
      </c>
      <c r="P608" s="2">
        <v>0</v>
      </c>
      <c r="Q608" s="2">
        <v>0</v>
      </c>
      <c r="R608" s="2">
        <v>0</v>
      </c>
      <c r="S608" s="2"/>
      <c r="T608" s="2"/>
      <c r="U608" s="2"/>
      <c r="V608" s="2"/>
      <c r="AB608" s="7"/>
      <c r="AC608" s="7"/>
      <c r="AD608" s="7"/>
      <c r="AE608" s="7"/>
      <c r="AF608" s="7"/>
      <c r="AG608" s="7"/>
      <c r="AH608" s="7"/>
      <c r="AI608" s="7"/>
    </row>
    <row r="609" spans="1:35" x14ac:dyDescent="0.2">
      <c r="A609" s="5">
        <v>2021</v>
      </c>
      <c r="B609" s="2" t="s">
        <v>750</v>
      </c>
      <c r="C609" s="2" t="s">
        <v>48</v>
      </c>
      <c r="D609" s="2" t="s">
        <v>676</v>
      </c>
      <c r="E609" s="15">
        <v>0</v>
      </c>
      <c r="F609" s="15">
        <v>0</v>
      </c>
      <c r="G609" s="2">
        <v>0</v>
      </c>
      <c r="H609" s="2">
        <v>0</v>
      </c>
      <c r="I609" s="2">
        <v>0</v>
      </c>
      <c r="J609" s="2">
        <v>0</v>
      </c>
      <c r="K609" s="2">
        <v>0</v>
      </c>
      <c r="L609" s="2">
        <v>0</v>
      </c>
      <c r="M609" s="2">
        <v>0</v>
      </c>
      <c r="N609" s="2">
        <v>0</v>
      </c>
      <c r="O609" s="2">
        <v>0</v>
      </c>
      <c r="P609" s="2">
        <v>0</v>
      </c>
      <c r="Q609" s="2">
        <v>0</v>
      </c>
      <c r="R609" s="2">
        <v>0</v>
      </c>
      <c r="S609" s="2"/>
      <c r="T609" s="2"/>
      <c r="U609" s="2"/>
      <c r="V609" s="2"/>
      <c r="AB609" s="7"/>
      <c r="AC609" s="7"/>
      <c r="AD609" s="7"/>
      <c r="AE609" s="7"/>
      <c r="AF609" s="7"/>
      <c r="AG609" s="7"/>
      <c r="AH609" s="7"/>
      <c r="AI609" s="7"/>
    </row>
    <row r="610" spans="1:35" x14ac:dyDescent="0.2">
      <c r="A610" s="5">
        <v>2021</v>
      </c>
      <c r="B610" s="2" t="s">
        <v>751</v>
      </c>
      <c r="C610" s="2" t="s">
        <v>49</v>
      </c>
      <c r="D610" s="2" t="s">
        <v>676</v>
      </c>
      <c r="E610" s="15">
        <v>9653848</v>
      </c>
      <c r="F610" s="15">
        <v>0</v>
      </c>
      <c r="G610" s="2">
        <v>0</v>
      </c>
      <c r="H610" s="2">
        <v>0</v>
      </c>
      <c r="I610" s="2">
        <v>0</v>
      </c>
      <c r="J610" s="2">
        <v>0</v>
      </c>
      <c r="K610" s="2">
        <v>0</v>
      </c>
      <c r="L610" s="2">
        <v>0</v>
      </c>
      <c r="M610" s="2">
        <v>0</v>
      </c>
      <c r="N610" s="2">
        <v>0</v>
      </c>
      <c r="O610" s="2">
        <v>0</v>
      </c>
      <c r="P610" s="2">
        <v>0</v>
      </c>
      <c r="Q610" s="2">
        <v>0</v>
      </c>
      <c r="R610" s="2">
        <v>0</v>
      </c>
      <c r="S610" s="2"/>
      <c r="T610" s="2"/>
      <c r="U610" s="2"/>
      <c r="V610" s="2"/>
      <c r="AB610" s="7"/>
      <c r="AC610" s="7"/>
      <c r="AD610" s="7"/>
      <c r="AE610" s="7"/>
      <c r="AF610" s="7"/>
      <c r="AG610" s="7"/>
      <c r="AH610" s="7"/>
      <c r="AI610" s="7"/>
    </row>
    <row r="611" spans="1:35" x14ac:dyDescent="0.2">
      <c r="A611" s="5">
        <v>2021</v>
      </c>
      <c r="B611" s="2" t="s">
        <v>750</v>
      </c>
      <c r="C611" s="2" t="s">
        <v>50</v>
      </c>
      <c r="D611" s="2" t="s">
        <v>676</v>
      </c>
      <c r="E611" s="15">
        <v>0</v>
      </c>
      <c r="F611" s="15">
        <v>0</v>
      </c>
      <c r="G611" s="2">
        <v>0</v>
      </c>
      <c r="H611" s="2">
        <v>0</v>
      </c>
      <c r="I611" s="2">
        <v>0</v>
      </c>
      <c r="J611" s="2">
        <v>0</v>
      </c>
      <c r="K611" s="2">
        <v>0</v>
      </c>
      <c r="L611" s="2">
        <v>0</v>
      </c>
      <c r="M611" s="2">
        <v>0</v>
      </c>
      <c r="N611" s="2">
        <v>0</v>
      </c>
      <c r="O611" s="2">
        <v>0</v>
      </c>
      <c r="P611" s="2">
        <v>0</v>
      </c>
      <c r="Q611" s="2">
        <v>0</v>
      </c>
      <c r="R611" s="2">
        <v>0</v>
      </c>
      <c r="S611" s="2"/>
      <c r="T611" s="2"/>
      <c r="U611" s="2"/>
      <c r="V611" s="2"/>
      <c r="AB611" s="7"/>
      <c r="AC611" s="7"/>
      <c r="AD611" s="7"/>
      <c r="AE611" s="7"/>
      <c r="AF611" s="7"/>
      <c r="AG611" s="7"/>
      <c r="AH611" s="7"/>
      <c r="AI611" s="7"/>
    </row>
    <row r="612" spans="1:35" x14ac:dyDescent="0.2">
      <c r="A612" s="5">
        <v>2021</v>
      </c>
      <c r="B612" s="2" t="s">
        <v>752</v>
      </c>
      <c r="C612" s="2" t="s">
        <v>51</v>
      </c>
      <c r="D612" s="2" t="s">
        <v>676</v>
      </c>
      <c r="E612" s="15">
        <v>5665012</v>
      </c>
      <c r="F612" s="15">
        <v>0</v>
      </c>
      <c r="G612" s="2">
        <v>0</v>
      </c>
      <c r="H612" s="2">
        <v>0</v>
      </c>
      <c r="I612" s="2">
        <v>0</v>
      </c>
      <c r="J612" s="2">
        <v>0</v>
      </c>
      <c r="K612" s="2">
        <v>0</v>
      </c>
      <c r="L612" s="2">
        <v>0</v>
      </c>
      <c r="M612" s="2">
        <v>0</v>
      </c>
      <c r="N612" s="2">
        <v>0</v>
      </c>
      <c r="O612" s="2">
        <v>0</v>
      </c>
      <c r="P612" s="2">
        <v>0</v>
      </c>
      <c r="Q612" s="2">
        <v>0</v>
      </c>
      <c r="R612" s="2">
        <v>0</v>
      </c>
      <c r="S612" s="2"/>
      <c r="T612" s="2"/>
      <c r="U612" s="2"/>
      <c r="V612" s="2"/>
      <c r="AB612" s="7"/>
      <c r="AC612" s="7"/>
      <c r="AD612" s="7"/>
      <c r="AE612" s="7"/>
      <c r="AF612" s="7"/>
      <c r="AG612" s="7"/>
      <c r="AH612" s="7"/>
      <c r="AI612" s="7"/>
    </row>
    <row r="613" spans="1:35" x14ac:dyDescent="0.2">
      <c r="A613" s="5">
        <v>2021</v>
      </c>
      <c r="B613" s="2" t="s">
        <v>750</v>
      </c>
      <c r="C613" s="2" t="s">
        <v>52</v>
      </c>
      <c r="D613" s="2" t="s">
        <v>676</v>
      </c>
      <c r="E613" s="15">
        <v>6648195</v>
      </c>
      <c r="F613" s="15">
        <v>0</v>
      </c>
      <c r="G613" s="2">
        <v>0</v>
      </c>
      <c r="H613" s="2">
        <v>0</v>
      </c>
      <c r="I613" s="2">
        <v>0</v>
      </c>
      <c r="J613" s="2">
        <v>0</v>
      </c>
      <c r="K613" s="2">
        <v>0</v>
      </c>
      <c r="L613" s="2">
        <v>0</v>
      </c>
      <c r="M613" s="2">
        <v>0</v>
      </c>
      <c r="N613" s="2">
        <v>0</v>
      </c>
      <c r="O613" s="2">
        <v>0</v>
      </c>
      <c r="P613" s="2">
        <v>0</v>
      </c>
      <c r="Q613" s="2">
        <v>0</v>
      </c>
      <c r="R613" s="2">
        <v>0</v>
      </c>
      <c r="S613" s="2"/>
      <c r="T613" s="2"/>
      <c r="U613" s="2"/>
      <c r="V613" s="2"/>
      <c r="AB613" s="7"/>
      <c r="AC613" s="7"/>
      <c r="AD613" s="7"/>
      <c r="AE613" s="7"/>
      <c r="AF613" s="7"/>
      <c r="AG613" s="7"/>
      <c r="AH613" s="7"/>
      <c r="AI613" s="7"/>
    </row>
    <row r="614" spans="1:35" x14ac:dyDescent="0.2">
      <c r="A614" s="5">
        <v>2021</v>
      </c>
      <c r="B614" s="2" t="s">
        <v>751</v>
      </c>
      <c r="C614" s="2" t="s">
        <v>53</v>
      </c>
      <c r="D614" s="2" t="s">
        <v>676</v>
      </c>
      <c r="E614" s="15">
        <v>9680370</v>
      </c>
      <c r="F614" s="15">
        <v>0</v>
      </c>
      <c r="G614" s="2">
        <v>0</v>
      </c>
      <c r="H614" s="2">
        <v>0</v>
      </c>
      <c r="I614" s="2">
        <v>0</v>
      </c>
      <c r="J614" s="2">
        <v>0</v>
      </c>
      <c r="K614" s="2">
        <v>0</v>
      </c>
      <c r="L614" s="2">
        <v>0</v>
      </c>
      <c r="M614" s="2">
        <v>0</v>
      </c>
      <c r="N614" s="2">
        <v>0</v>
      </c>
      <c r="O614" s="2">
        <v>0</v>
      </c>
      <c r="P614" s="2">
        <v>0</v>
      </c>
      <c r="Q614" s="2">
        <v>0</v>
      </c>
      <c r="R614" s="2">
        <v>0</v>
      </c>
      <c r="S614" s="2"/>
      <c r="T614" s="2"/>
      <c r="U614" s="2"/>
      <c r="V614" s="2"/>
      <c r="AB614" s="7"/>
      <c r="AC614" s="7"/>
      <c r="AD614" s="7"/>
      <c r="AE614" s="7"/>
      <c r="AF614" s="7"/>
      <c r="AG614" s="7"/>
      <c r="AH614" s="7"/>
      <c r="AI614" s="7"/>
    </row>
    <row r="615" spans="1:35" x14ac:dyDescent="0.2">
      <c r="A615" s="5">
        <v>2021</v>
      </c>
      <c r="B615" s="2" t="s">
        <v>752</v>
      </c>
      <c r="C615" s="2" t="s">
        <v>54</v>
      </c>
      <c r="D615" s="2" t="s">
        <v>676</v>
      </c>
      <c r="E615" s="15">
        <v>7496217</v>
      </c>
      <c r="F615" s="15">
        <v>0</v>
      </c>
      <c r="G615" s="2">
        <v>0</v>
      </c>
      <c r="H615" s="2">
        <v>0</v>
      </c>
      <c r="I615" s="2">
        <v>0</v>
      </c>
      <c r="J615" s="2">
        <v>0</v>
      </c>
      <c r="K615" s="2">
        <v>0</v>
      </c>
      <c r="L615" s="2">
        <v>0</v>
      </c>
      <c r="M615" s="2">
        <v>0</v>
      </c>
      <c r="N615" s="2">
        <v>0</v>
      </c>
      <c r="O615" s="2">
        <v>0</v>
      </c>
      <c r="P615" s="2">
        <v>0</v>
      </c>
      <c r="Q615" s="2">
        <v>0</v>
      </c>
      <c r="R615" s="2">
        <v>0</v>
      </c>
      <c r="S615" s="2"/>
      <c r="T615" s="2"/>
      <c r="U615" s="2"/>
      <c r="V615" s="2"/>
      <c r="AB615" s="7"/>
      <c r="AC615" s="7"/>
      <c r="AD615" s="7"/>
      <c r="AE615" s="7"/>
      <c r="AF615" s="7"/>
      <c r="AG615" s="7"/>
      <c r="AH615" s="7"/>
      <c r="AI615" s="7"/>
    </row>
    <row r="616" spans="1:35" x14ac:dyDescent="0.2">
      <c r="A616" s="5">
        <v>2021</v>
      </c>
      <c r="B616" s="2" t="s">
        <v>750</v>
      </c>
      <c r="C616" s="2" t="s">
        <v>738</v>
      </c>
      <c r="D616" s="2" t="s">
        <v>676</v>
      </c>
      <c r="E616" s="15">
        <v>7742493</v>
      </c>
      <c r="F616" s="15">
        <v>2888492</v>
      </c>
      <c r="G616" s="2">
        <v>0</v>
      </c>
      <c r="H616" s="2">
        <v>0</v>
      </c>
      <c r="I616" s="2">
        <v>0</v>
      </c>
      <c r="J616" s="2">
        <v>0</v>
      </c>
      <c r="K616" s="2">
        <v>0</v>
      </c>
      <c r="L616" s="2">
        <v>0</v>
      </c>
      <c r="M616" s="2">
        <v>0</v>
      </c>
      <c r="N616" s="2">
        <v>0</v>
      </c>
      <c r="O616" s="2">
        <v>0</v>
      </c>
      <c r="P616" s="2">
        <v>0</v>
      </c>
      <c r="Q616" s="2">
        <v>0</v>
      </c>
      <c r="R616" s="2">
        <v>0</v>
      </c>
      <c r="S616" s="2"/>
      <c r="T616" s="2"/>
      <c r="U616" s="2"/>
      <c r="V616" s="2"/>
      <c r="AB616" s="7"/>
      <c r="AC616" s="7"/>
      <c r="AD616" s="7"/>
      <c r="AE616" s="7"/>
      <c r="AF616" s="7"/>
      <c r="AG616" s="7"/>
      <c r="AH616" s="7"/>
      <c r="AI616" s="7"/>
    </row>
    <row r="617" spans="1:35" x14ac:dyDescent="0.2">
      <c r="A617" s="5">
        <v>2021</v>
      </c>
      <c r="B617" s="2" t="s">
        <v>752</v>
      </c>
      <c r="C617" s="2" t="s">
        <v>739</v>
      </c>
      <c r="D617" s="2" t="s">
        <v>676</v>
      </c>
      <c r="E617" s="15">
        <v>16525400</v>
      </c>
      <c r="F617" s="15">
        <v>3939715</v>
      </c>
      <c r="G617" s="2">
        <v>0</v>
      </c>
      <c r="H617" s="2">
        <v>0</v>
      </c>
      <c r="I617" s="2">
        <v>0</v>
      </c>
      <c r="J617" s="2">
        <v>0</v>
      </c>
      <c r="K617" s="2">
        <v>0</v>
      </c>
      <c r="L617" s="2">
        <v>0</v>
      </c>
      <c r="M617" s="2">
        <v>0</v>
      </c>
      <c r="N617" s="2">
        <v>0</v>
      </c>
      <c r="O617" s="2">
        <v>0</v>
      </c>
      <c r="P617" s="2">
        <v>0</v>
      </c>
      <c r="Q617" s="2">
        <v>0</v>
      </c>
      <c r="R617" s="2">
        <v>0</v>
      </c>
      <c r="S617" s="2"/>
      <c r="T617" s="2"/>
      <c r="U617" s="2"/>
      <c r="V617" s="2"/>
      <c r="AB617" s="7"/>
      <c r="AC617" s="7"/>
      <c r="AD617" s="7"/>
      <c r="AE617" s="7"/>
      <c r="AF617" s="7"/>
      <c r="AG617" s="7"/>
      <c r="AH617" s="7"/>
      <c r="AI617" s="7"/>
    </row>
    <row r="618" spans="1:35" x14ac:dyDescent="0.2">
      <c r="A618" s="5">
        <v>2021</v>
      </c>
      <c r="B618" s="2" t="s">
        <v>752</v>
      </c>
      <c r="C618" s="2" t="s">
        <v>740</v>
      </c>
      <c r="D618" s="2" t="s">
        <v>676</v>
      </c>
      <c r="E618" s="15">
        <v>8347188</v>
      </c>
      <c r="F618" s="15">
        <v>3065469</v>
      </c>
      <c r="G618" s="2">
        <v>0</v>
      </c>
      <c r="H618" s="2">
        <v>0</v>
      </c>
      <c r="I618" s="2">
        <v>0</v>
      </c>
      <c r="J618" s="2">
        <v>0</v>
      </c>
      <c r="K618" s="2">
        <v>0</v>
      </c>
      <c r="L618" s="2">
        <v>0</v>
      </c>
      <c r="M618" s="2">
        <v>0</v>
      </c>
      <c r="N618" s="2">
        <v>0</v>
      </c>
      <c r="O618" s="2">
        <v>0</v>
      </c>
      <c r="P618" s="2">
        <v>0</v>
      </c>
      <c r="Q618" s="2">
        <v>0</v>
      </c>
      <c r="R618" s="2">
        <v>0</v>
      </c>
      <c r="S618" s="2"/>
      <c r="T618" s="2"/>
      <c r="U618" s="2"/>
      <c r="V618" s="2"/>
      <c r="AB618" s="7"/>
      <c r="AC618" s="7"/>
      <c r="AD618" s="7"/>
      <c r="AE618" s="7"/>
      <c r="AF618" s="7"/>
      <c r="AG618" s="7"/>
      <c r="AH618" s="7"/>
      <c r="AI618" s="7"/>
    </row>
    <row r="619" spans="1:35" x14ac:dyDescent="0.2">
      <c r="A619" s="5">
        <v>2021</v>
      </c>
      <c r="B619" s="2" t="s">
        <v>751</v>
      </c>
      <c r="C619" s="2" t="s">
        <v>741</v>
      </c>
      <c r="D619" s="2" t="s">
        <v>676</v>
      </c>
      <c r="E619" s="15">
        <v>40567614</v>
      </c>
      <c r="F619" s="15">
        <v>14689571</v>
      </c>
      <c r="G619" s="2">
        <v>0</v>
      </c>
      <c r="H619" s="2">
        <v>0</v>
      </c>
      <c r="I619" s="2">
        <v>0</v>
      </c>
      <c r="J619" s="2">
        <v>0</v>
      </c>
      <c r="K619" s="2">
        <v>0</v>
      </c>
      <c r="L619" s="2">
        <v>0</v>
      </c>
      <c r="M619" s="2">
        <v>0</v>
      </c>
      <c r="N619" s="2">
        <v>0</v>
      </c>
      <c r="O619" s="2">
        <v>0</v>
      </c>
      <c r="P619" s="2">
        <v>0</v>
      </c>
      <c r="Q619" s="2">
        <v>0</v>
      </c>
      <c r="R619" s="2">
        <v>0</v>
      </c>
      <c r="S619" s="2"/>
      <c r="T619" s="2"/>
      <c r="U619" s="2"/>
      <c r="V619" s="2"/>
      <c r="AB619" s="7"/>
      <c r="AC619" s="7"/>
      <c r="AD619" s="7"/>
      <c r="AE619" s="7"/>
      <c r="AF619" s="7"/>
      <c r="AG619" s="7"/>
      <c r="AH619" s="7"/>
      <c r="AI619" s="7"/>
    </row>
    <row r="620" spans="1:35" x14ac:dyDescent="0.2">
      <c r="A620" s="5">
        <v>2021</v>
      </c>
      <c r="B620" s="2" t="s">
        <v>752</v>
      </c>
      <c r="C620" s="2" t="s">
        <v>742</v>
      </c>
      <c r="D620" s="2" t="s">
        <v>676</v>
      </c>
      <c r="E620" s="15">
        <v>10246358</v>
      </c>
      <c r="F620" s="15">
        <v>3517556</v>
      </c>
      <c r="G620" s="2">
        <v>0</v>
      </c>
      <c r="H620" s="2">
        <v>0</v>
      </c>
      <c r="I620" s="2">
        <v>0</v>
      </c>
      <c r="J620" s="2">
        <v>0</v>
      </c>
      <c r="K620" s="2">
        <v>0</v>
      </c>
      <c r="L620" s="2">
        <v>0</v>
      </c>
      <c r="M620" s="2">
        <v>0</v>
      </c>
      <c r="N620" s="2">
        <v>0</v>
      </c>
      <c r="O620" s="2">
        <v>0</v>
      </c>
      <c r="P620" s="2">
        <v>0</v>
      </c>
      <c r="Q620" s="2">
        <v>0</v>
      </c>
      <c r="R620" s="2">
        <v>0</v>
      </c>
      <c r="S620" s="2"/>
      <c r="T620" s="2"/>
      <c r="U620" s="2"/>
      <c r="V620" s="2"/>
      <c r="AB620" s="7"/>
      <c r="AC620" s="7"/>
      <c r="AD620" s="7"/>
      <c r="AE620" s="7"/>
      <c r="AF620" s="7"/>
      <c r="AG620" s="7"/>
      <c r="AH620" s="7"/>
      <c r="AI620" s="7"/>
    </row>
    <row r="621" spans="1:35" x14ac:dyDescent="0.2">
      <c r="A621" s="5">
        <v>2021</v>
      </c>
      <c r="B621" s="2" t="s">
        <v>750</v>
      </c>
      <c r="C621" s="2" t="s">
        <v>743</v>
      </c>
      <c r="D621" s="2" t="s">
        <v>676</v>
      </c>
      <c r="E621" s="15">
        <v>12019865</v>
      </c>
      <c r="F621" s="15">
        <v>2916047</v>
      </c>
      <c r="G621" s="2">
        <v>0</v>
      </c>
      <c r="H621" s="2">
        <v>0</v>
      </c>
      <c r="I621" s="2">
        <v>0</v>
      </c>
      <c r="J621" s="2">
        <v>0</v>
      </c>
      <c r="K621" s="2">
        <v>0</v>
      </c>
      <c r="L621" s="2">
        <v>0</v>
      </c>
      <c r="M621" s="2">
        <v>0</v>
      </c>
      <c r="N621" s="2">
        <v>0</v>
      </c>
      <c r="O621" s="2">
        <v>0</v>
      </c>
      <c r="P621" s="2">
        <v>0</v>
      </c>
      <c r="Q621" s="2">
        <v>0</v>
      </c>
      <c r="R621" s="2">
        <v>0</v>
      </c>
      <c r="S621" s="2"/>
      <c r="T621" s="2"/>
      <c r="U621" s="2"/>
      <c r="V621" s="2"/>
      <c r="AB621" s="7"/>
      <c r="AC621" s="7"/>
      <c r="AD621" s="7"/>
      <c r="AE621" s="7"/>
      <c r="AF621" s="7"/>
      <c r="AG621" s="7"/>
      <c r="AH621" s="7"/>
      <c r="AI621" s="7"/>
    </row>
    <row r="622" spans="1:35" x14ac:dyDescent="0.2">
      <c r="A622" s="5">
        <v>2021</v>
      </c>
      <c r="B622" s="2" t="s">
        <v>752</v>
      </c>
      <c r="C622" s="2" t="s">
        <v>744</v>
      </c>
      <c r="D622" s="2" t="s">
        <v>676</v>
      </c>
      <c r="E622" s="15">
        <v>11031870</v>
      </c>
      <c r="F622" s="15">
        <v>0</v>
      </c>
      <c r="G622" s="2">
        <v>0</v>
      </c>
      <c r="H622" s="2">
        <v>0</v>
      </c>
      <c r="I622" s="2">
        <v>0</v>
      </c>
      <c r="J622" s="2">
        <v>0</v>
      </c>
      <c r="K622" s="2">
        <v>0</v>
      </c>
      <c r="L622" s="2">
        <v>0</v>
      </c>
      <c r="M622" s="2">
        <v>0</v>
      </c>
      <c r="N622" s="2">
        <v>0</v>
      </c>
      <c r="O622" s="2">
        <v>0</v>
      </c>
      <c r="P622" s="2">
        <v>0</v>
      </c>
      <c r="Q622" s="2">
        <v>0</v>
      </c>
      <c r="R622" s="2">
        <v>0</v>
      </c>
      <c r="S622" s="2"/>
      <c r="T622" s="2"/>
      <c r="U622" s="2"/>
      <c r="V622" s="2"/>
      <c r="AB622" s="7"/>
      <c r="AC622" s="7"/>
      <c r="AD622" s="7"/>
      <c r="AE622" s="7"/>
      <c r="AF622" s="7"/>
      <c r="AG622" s="7"/>
      <c r="AH622" s="7"/>
      <c r="AI622" s="7"/>
    </row>
    <row r="623" spans="1:35" x14ac:dyDescent="0.2">
      <c r="A623" s="5">
        <v>2021</v>
      </c>
      <c r="B623" s="2" t="s">
        <v>752</v>
      </c>
      <c r="C623" s="2" t="s">
        <v>745</v>
      </c>
      <c r="D623" s="2" t="s">
        <v>676</v>
      </c>
      <c r="E623" s="15">
        <v>15604543</v>
      </c>
      <c r="F623" s="15">
        <v>0</v>
      </c>
      <c r="G623" s="2">
        <v>0</v>
      </c>
      <c r="H623" s="2">
        <v>0</v>
      </c>
      <c r="I623" s="2">
        <v>0</v>
      </c>
      <c r="J623" s="2">
        <v>0</v>
      </c>
      <c r="K623" s="2">
        <v>0</v>
      </c>
      <c r="L623" s="2">
        <v>0</v>
      </c>
      <c r="M623" s="2">
        <v>0</v>
      </c>
      <c r="N623" s="2">
        <v>0</v>
      </c>
      <c r="O623" s="2">
        <v>0</v>
      </c>
      <c r="P623" s="2">
        <v>0</v>
      </c>
      <c r="Q623" s="2">
        <v>0</v>
      </c>
      <c r="R623" s="2">
        <v>0</v>
      </c>
      <c r="S623" s="2"/>
      <c r="T623" s="2"/>
      <c r="U623" s="2"/>
      <c r="V623" s="2"/>
      <c r="AB623" s="7"/>
      <c r="AC623" s="7"/>
      <c r="AD623" s="7"/>
      <c r="AE623" s="7"/>
      <c r="AF623" s="7"/>
      <c r="AG623" s="7"/>
      <c r="AH623" s="7"/>
      <c r="AI623" s="7"/>
    </row>
    <row r="624" spans="1:35" x14ac:dyDescent="0.2">
      <c r="A624" s="5">
        <v>2021</v>
      </c>
      <c r="B624" s="2" t="s">
        <v>752</v>
      </c>
      <c r="C624" s="2" t="s">
        <v>746</v>
      </c>
      <c r="D624" s="2" t="s">
        <v>676</v>
      </c>
      <c r="E624" s="15">
        <v>10138287</v>
      </c>
      <c r="F624" s="15">
        <v>0</v>
      </c>
      <c r="G624" s="2">
        <v>0</v>
      </c>
      <c r="H624" s="2">
        <v>0</v>
      </c>
      <c r="I624" s="2">
        <v>0</v>
      </c>
      <c r="J624" s="2">
        <v>0</v>
      </c>
      <c r="K624" s="2">
        <v>0</v>
      </c>
      <c r="L624" s="2">
        <v>0</v>
      </c>
      <c r="M624" s="2">
        <v>0</v>
      </c>
      <c r="N624" s="2">
        <v>0</v>
      </c>
      <c r="O624" s="2">
        <v>0</v>
      </c>
      <c r="P624" s="2">
        <v>0</v>
      </c>
      <c r="Q624" s="2">
        <v>0</v>
      </c>
      <c r="R624" s="2">
        <v>0</v>
      </c>
      <c r="S624" s="2"/>
      <c r="T624" s="2"/>
      <c r="U624" s="2"/>
      <c r="V624" s="2"/>
      <c r="AB624" s="7"/>
      <c r="AC624" s="7"/>
      <c r="AD624" s="7"/>
      <c r="AE624" s="7"/>
      <c r="AF624" s="7"/>
      <c r="AG624" s="7"/>
      <c r="AH624" s="7"/>
      <c r="AI624" s="7"/>
    </row>
    <row r="625" spans="1:35" x14ac:dyDescent="0.2">
      <c r="A625" s="5">
        <v>2021</v>
      </c>
      <c r="B625" s="2" t="s">
        <v>752</v>
      </c>
      <c r="C625" s="2" t="s">
        <v>747</v>
      </c>
      <c r="D625" s="2" t="s">
        <v>676</v>
      </c>
      <c r="E625" s="15">
        <v>16120590</v>
      </c>
      <c r="F625" s="15">
        <v>0</v>
      </c>
      <c r="G625" s="2">
        <v>0</v>
      </c>
      <c r="H625" s="2">
        <v>0</v>
      </c>
      <c r="I625" s="2">
        <v>0</v>
      </c>
      <c r="J625" s="2">
        <v>0</v>
      </c>
      <c r="K625" s="2">
        <v>0</v>
      </c>
      <c r="L625" s="2">
        <v>0</v>
      </c>
      <c r="M625" s="2">
        <v>0</v>
      </c>
      <c r="N625" s="2">
        <v>0</v>
      </c>
      <c r="O625" s="2">
        <v>0</v>
      </c>
      <c r="P625" s="2">
        <v>0</v>
      </c>
      <c r="Q625" s="2">
        <v>0</v>
      </c>
      <c r="R625" s="2">
        <v>0</v>
      </c>
      <c r="S625" s="2"/>
      <c r="T625" s="2"/>
      <c r="U625" s="2"/>
      <c r="V625" s="2"/>
      <c r="AB625" s="7"/>
      <c r="AC625" s="7"/>
      <c r="AD625" s="7"/>
      <c r="AE625" s="7"/>
      <c r="AF625" s="7"/>
      <c r="AG625" s="7"/>
      <c r="AH625" s="7"/>
      <c r="AI625" s="7"/>
    </row>
    <row r="626" spans="1:35" x14ac:dyDescent="0.2">
      <c r="A626" s="5">
        <v>2021</v>
      </c>
      <c r="B626" s="2" t="s">
        <v>752</v>
      </c>
      <c r="C626" s="2" t="s">
        <v>748</v>
      </c>
      <c r="D626" s="2" t="s">
        <v>676</v>
      </c>
      <c r="E626" s="15">
        <v>19770434</v>
      </c>
      <c r="F626" s="15">
        <v>4805204</v>
      </c>
      <c r="G626" s="2">
        <v>0</v>
      </c>
      <c r="H626" s="2">
        <v>0</v>
      </c>
      <c r="I626" s="2">
        <v>0</v>
      </c>
      <c r="J626" s="2">
        <v>0</v>
      </c>
      <c r="K626" s="2">
        <v>0</v>
      </c>
      <c r="L626" s="2">
        <v>0</v>
      </c>
      <c r="M626" s="2">
        <v>0</v>
      </c>
      <c r="N626" s="2">
        <v>0</v>
      </c>
      <c r="O626" s="2">
        <v>0</v>
      </c>
      <c r="P626" s="2">
        <v>0</v>
      </c>
      <c r="Q626" s="2">
        <v>0</v>
      </c>
      <c r="R626" s="2">
        <v>0</v>
      </c>
      <c r="S626" s="2"/>
      <c r="T626" s="2"/>
      <c r="U626" s="2"/>
      <c r="V626" s="2"/>
      <c r="AB626" s="7"/>
      <c r="AC626" s="7"/>
      <c r="AD626" s="7"/>
      <c r="AE626" s="7"/>
      <c r="AF626" s="7"/>
      <c r="AG626" s="7"/>
      <c r="AH626" s="7"/>
      <c r="AI626" s="7"/>
    </row>
    <row r="627" spans="1:35" x14ac:dyDescent="0.2">
      <c r="A627" s="5">
        <v>2021</v>
      </c>
      <c r="B627" s="2" t="s">
        <v>752</v>
      </c>
      <c r="C627" s="2" t="s">
        <v>749</v>
      </c>
      <c r="D627" s="2" t="s">
        <v>676</v>
      </c>
      <c r="E627" s="15">
        <v>16868848</v>
      </c>
      <c r="F627" s="15">
        <v>3893873</v>
      </c>
      <c r="G627" s="2">
        <v>0</v>
      </c>
      <c r="H627" s="2">
        <v>0</v>
      </c>
      <c r="I627" s="2">
        <v>0</v>
      </c>
      <c r="J627" s="2">
        <v>0</v>
      </c>
      <c r="K627" s="2">
        <v>0</v>
      </c>
      <c r="L627" s="2">
        <v>0</v>
      </c>
      <c r="M627" s="2">
        <v>0</v>
      </c>
      <c r="N627" s="2">
        <v>0</v>
      </c>
      <c r="O627" s="2">
        <v>0</v>
      </c>
      <c r="P627" s="2">
        <v>0</v>
      </c>
      <c r="Q627" s="2">
        <v>0</v>
      </c>
      <c r="R627" s="2">
        <v>0</v>
      </c>
      <c r="S627" s="2"/>
      <c r="T627" s="2"/>
      <c r="U627" s="2"/>
      <c r="V627" s="2"/>
      <c r="AB627" s="7"/>
      <c r="AC627" s="7"/>
      <c r="AD627" s="7"/>
      <c r="AE627" s="7"/>
      <c r="AF627" s="7"/>
      <c r="AG627" s="7"/>
      <c r="AH627" s="7"/>
      <c r="AI627" s="7"/>
    </row>
    <row r="628" spans="1:35" x14ac:dyDescent="0.2">
      <c r="A628" s="5">
        <v>2021</v>
      </c>
      <c r="B628" s="2" t="s">
        <v>752</v>
      </c>
      <c r="C628" s="2" t="s">
        <v>67</v>
      </c>
      <c r="D628" s="2" t="s">
        <v>676</v>
      </c>
      <c r="E628" s="15">
        <v>10077110</v>
      </c>
      <c r="F628" s="15">
        <v>0</v>
      </c>
      <c r="G628" s="2">
        <v>0</v>
      </c>
      <c r="H628" s="2">
        <v>0</v>
      </c>
      <c r="I628" s="2">
        <v>0</v>
      </c>
      <c r="J628" s="2">
        <v>0</v>
      </c>
      <c r="K628" s="2">
        <v>0</v>
      </c>
      <c r="L628" s="2">
        <v>0</v>
      </c>
      <c r="M628" s="2">
        <v>0</v>
      </c>
      <c r="N628" s="2">
        <v>0</v>
      </c>
      <c r="O628" s="2">
        <v>0</v>
      </c>
      <c r="P628" s="2">
        <v>0</v>
      </c>
      <c r="Q628" s="2">
        <v>0</v>
      </c>
      <c r="R628" s="2">
        <v>0</v>
      </c>
      <c r="S628" s="2"/>
      <c r="T628" s="2"/>
      <c r="U628" s="2"/>
      <c r="V628" s="2"/>
      <c r="AB628" s="7"/>
      <c r="AC628" s="7"/>
      <c r="AD628" s="7"/>
      <c r="AE628" s="7"/>
      <c r="AF628" s="7"/>
      <c r="AG628" s="7"/>
      <c r="AH628" s="7"/>
      <c r="AI628" s="7"/>
    </row>
    <row r="629" spans="1:35" x14ac:dyDescent="0.2">
      <c r="A629" s="5">
        <v>2021</v>
      </c>
      <c r="B629" s="2" t="s">
        <v>750</v>
      </c>
      <c r="C629" s="2" t="s">
        <v>725</v>
      </c>
      <c r="D629" s="2" t="s">
        <v>679</v>
      </c>
      <c r="E629" s="15">
        <v>0</v>
      </c>
      <c r="F629" s="15">
        <v>1078433</v>
      </c>
      <c r="G629" s="2">
        <v>0</v>
      </c>
      <c r="H629" s="2">
        <v>0</v>
      </c>
      <c r="I629" s="2">
        <v>0</v>
      </c>
      <c r="J629" s="2">
        <v>0</v>
      </c>
      <c r="K629" s="2">
        <v>0</v>
      </c>
      <c r="L629" s="2">
        <v>0</v>
      </c>
      <c r="M629" s="2">
        <v>0</v>
      </c>
      <c r="N629" s="2">
        <v>0</v>
      </c>
      <c r="O629" s="2">
        <v>0</v>
      </c>
      <c r="P629" s="2">
        <v>0</v>
      </c>
      <c r="Q629" s="2">
        <v>0</v>
      </c>
      <c r="R629" s="2">
        <v>0</v>
      </c>
      <c r="S629" s="2"/>
      <c r="T629" s="2"/>
      <c r="U629" s="2"/>
      <c r="V629" s="2"/>
      <c r="AB629" s="7"/>
      <c r="AC629" s="7"/>
      <c r="AD629" s="7"/>
      <c r="AE629" s="7"/>
      <c r="AF629" s="7"/>
      <c r="AG629" s="7"/>
      <c r="AH629" s="7"/>
      <c r="AI629" s="7"/>
    </row>
    <row r="630" spans="1:35" x14ac:dyDescent="0.2">
      <c r="A630" s="5">
        <v>2021</v>
      </c>
      <c r="B630" s="2" t="s">
        <v>750</v>
      </c>
      <c r="C630" s="2" t="s">
        <v>726</v>
      </c>
      <c r="D630" s="2" t="s">
        <v>679</v>
      </c>
      <c r="E630" s="15">
        <v>0</v>
      </c>
      <c r="F630" s="15">
        <v>605000</v>
      </c>
      <c r="G630" s="2">
        <v>0</v>
      </c>
      <c r="H630" s="2">
        <v>0</v>
      </c>
      <c r="I630" s="2">
        <v>0</v>
      </c>
      <c r="J630" s="2">
        <v>0</v>
      </c>
      <c r="K630" s="2">
        <v>0</v>
      </c>
      <c r="L630" s="2">
        <v>0</v>
      </c>
      <c r="M630" s="2">
        <v>0</v>
      </c>
      <c r="N630" s="2">
        <v>0</v>
      </c>
      <c r="O630" s="2">
        <v>0</v>
      </c>
      <c r="P630" s="2">
        <v>0</v>
      </c>
      <c r="Q630" s="2">
        <v>0</v>
      </c>
      <c r="R630" s="2">
        <v>0</v>
      </c>
      <c r="S630" s="2"/>
      <c r="T630" s="2"/>
      <c r="U630" s="2"/>
      <c r="V630" s="2"/>
      <c r="AB630" s="7"/>
      <c r="AC630" s="7"/>
      <c r="AD630" s="7"/>
      <c r="AE630" s="7"/>
      <c r="AF630" s="7"/>
      <c r="AG630" s="7"/>
      <c r="AH630" s="7"/>
      <c r="AI630" s="7"/>
    </row>
    <row r="631" spans="1:35" x14ac:dyDescent="0.2">
      <c r="A631" s="5">
        <v>2021</v>
      </c>
      <c r="B631" s="2" t="s">
        <v>751</v>
      </c>
      <c r="C631" s="2" t="s">
        <v>727</v>
      </c>
      <c r="D631" s="2" t="s">
        <v>679</v>
      </c>
      <c r="E631" s="15">
        <v>0</v>
      </c>
      <c r="F631" s="15">
        <v>805000</v>
      </c>
      <c r="G631" s="2">
        <v>0</v>
      </c>
      <c r="H631" s="2">
        <v>0</v>
      </c>
      <c r="I631" s="2">
        <v>0</v>
      </c>
      <c r="J631" s="2">
        <v>0</v>
      </c>
      <c r="K631" s="2">
        <v>0</v>
      </c>
      <c r="L631" s="2">
        <v>0</v>
      </c>
      <c r="M631" s="2">
        <v>0</v>
      </c>
      <c r="N631" s="2">
        <v>0</v>
      </c>
      <c r="O631" s="2">
        <v>0</v>
      </c>
      <c r="P631" s="2">
        <v>0</v>
      </c>
      <c r="Q631" s="2">
        <v>0</v>
      </c>
      <c r="R631" s="2">
        <v>0</v>
      </c>
      <c r="S631" s="2"/>
      <c r="T631" s="2"/>
      <c r="U631" s="2"/>
      <c r="V631" s="2"/>
      <c r="AB631" s="7"/>
      <c r="AC631" s="7"/>
      <c r="AD631" s="7"/>
      <c r="AE631" s="7"/>
      <c r="AF631" s="7"/>
      <c r="AG631" s="7"/>
      <c r="AH631" s="7"/>
      <c r="AI631" s="7"/>
    </row>
    <row r="632" spans="1:35" x14ac:dyDescent="0.2">
      <c r="A632" s="5">
        <v>2021</v>
      </c>
      <c r="B632" s="2" t="s">
        <v>750</v>
      </c>
      <c r="C632" s="2" t="s">
        <v>728</v>
      </c>
      <c r="D632" s="2" t="s">
        <v>679</v>
      </c>
      <c r="E632" s="15">
        <v>0</v>
      </c>
      <c r="F632" s="15"/>
      <c r="G632" s="2">
        <v>0</v>
      </c>
      <c r="H632" s="2">
        <v>0</v>
      </c>
      <c r="I632" s="2">
        <v>0</v>
      </c>
      <c r="J632" s="2">
        <v>0</v>
      </c>
      <c r="K632" s="2">
        <v>0</v>
      </c>
      <c r="L632" s="2">
        <v>0</v>
      </c>
      <c r="M632" s="2">
        <v>0</v>
      </c>
      <c r="N632" s="2">
        <v>0</v>
      </c>
      <c r="O632" s="2">
        <v>0</v>
      </c>
      <c r="P632" s="2">
        <v>0</v>
      </c>
      <c r="Q632" s="2">
        <v>0</v>
      </c>
      <c r="R632" s="2">
        <v>0</v>
      </c>
      <c r="S632" s="2"/>
      <c r="T632" s="2"/>
      <c r="U632" s="2"/>
      <c r="V632" s="2"/>
      <c r="AB632" s="7"/>
      <c r="AC632" s="7"/>
      <c r="AD632" s="7"/>
      <c r="AE632" s="7"/>
      <c r="AF632" s="7"/>
      <c r="AG632" s="7"/>
      <c r="AH632" s="7"/>
      <c r="AI632" s="7"/>
    </row>
    <row r="633" spans="1:35" x14ac:dyDescent="0.2">
      <c r="A633" s="5">
        <v>2021</v>
      </c>
      <c r="B633" s="2" t="s">
        <v>752</v>
      </c>
      <c r="C633" s="2" t="s">
        <v>729</v>
      </c>
      <c r="D633" s="2" t="s">
        <v>679</v>
      </c>
      <c r="E633" s="15">
        <v>0</v>
      </c>
      <c r="F633" s="15">
        <v>732000</v>
      </c>
      <c r="G633" s="2">
        <v>0</v>
      </c>
      <c r="H633" s="2">
        <v>0</v>
      </c>
      <c r="I633" s="2">
        <v>0</v>
      </c>
      <c r="J633" s="2">
        <v>0</v>
      </c>
      <c r="K633" s="2">
        <v>0</v>
      </c>
      <c r="L633" s="2">
        <v>0</v>
      </c>
      <c r="M633" s="2">
        <v>0</v>
      </c>
      <c r="N633" s="2">
        <v>0</v>
      </c>
      <c r="O633" s="2">
        <v>0</v>
      </c>
      <c r="P633" s="2">
        <v>0</v>
      </c>
      <c r="Q633" s="2">
        <v>0</v>
      </c>
      <c r="R633" s="2">
        <v>0</v>
      </c>
      <c r="S633" s="2"/>
      <c r="T633" s="2"/>
      <c r="U633" s="2"/>
      <c r="V633" s="2"/>
      <c r="AB633" s="7"/>
      <c r="AC633" s="7"/>
      <c r="AD633" s="7"/>
      <c r="AE633" s="7"/>
      <c r="AF633" s="7"/>
      <c r="AG633" s="7"/>
      <c r="AH633" s="7"/>
      <c r="AI633" s="7"/>
    </row>
    <row r="634" spans="1:35" x14ac:dyDescent="0.2">
      <c r="A634" s="5">
        <v>2021</v>
      </c>
      <c r="B634" s="2" t="s">
        <v>750</v>
      </c>
      <c r="C634" s="2" t="s">
        <v>730</v>
      </c>
      <c r="D634" s="2" t="s">
        <v>679</v>
      </c>
      <c r="E634" s="15">
        <v>0</v>
      </c>
      <c r="F634" s="15">
        <v>947450</v>
      </c>
      <c r="G634" s="2">
        <v>0</v>
      </c>
      <c r="H634" s="2">
        <v>0</v>
      </c>
      <c r="I634" s="2">
        <v>0</v>
      </c>
      <c r="J634" s="2">
        <v>0</v>
      </c>
      <c r="K634" s="2">
        <v>0</v>
      </c>
      <c r="L634" s="2">
        <v>0</v>
      </c>
      <c r="M634" s="2">
        <v>0</v>
      </c>
      <c r="N634" s="2">
        <v>0</v>
      </c>
      <c r="O634" s="2">
        <v>0</v>
      </c>
      <c r="P634" s="2">
        <v>0</v>
      </c>
      <c r="Q634" s="2">
        <v>0</v>
      </c>
      <c r="R634" s="2">
        <v>0</v>
      </c>
      <c r="S634" s="2"/>
      <c r="T634" s="2"/>
      <c r="U634" s="2"/>
      <c r="V634" s="2"/>
      <c r="AB634" s="7"/>
      <c r="AC634" s="7"/>
      <c r="AD634" s="7"/>
      <c r="AE634" s="7"/>
      <c r="AF634" s="7"/>
      <c r="AG634" s="7"/>
      <c r="AH634" s="7"/>
      <c r="AI634" s="7"/>
    </row>
    <row r="635" spans="1:35" x14ac:dyDescent="0.2">
      <c r="A635" s="5">
        <v>2021</v>
      </c>
      <c r="B635" s="2" t="s">
        <v>752</v>
      </c>
      <c r="C635" s="2" t="s">
        <v>731</v>
      </c>
      <c r="D635" s="2" t="s">
        <v>679</v>
      </c>
      <c r="E635" s="15">
        <v>0</v>
      </c>
      <c r="F635" s="15">
        <v>564650</v>
      </c>
      <c r="G635" s="2">
        <v>0</v>
      </c>
      <c r="H635" s="2">
        <v>0</v>
      </c>
      <c r="I635" s="2">
        <v>0</v>
      </c>
      <c r="J635" s="2">
        <v>0</v>
      </c>
      <c r="K635" s="2">
        <v>0</v>
      </c>
      <c r="L635" s="2">
        <v>0</v>
      </c>
      <c r="M635" s="2">
        <v>0</v>
      </c>
      <c r="N635" s="2">
        <v>0</v>
      </c>
      <c r="O635" s="2">
        <v>0</v>
      </c>
      <c r="P635" s="2">
        <v>0</v>
      </c>
      <c r="Q635" s="2">
        <v>0</v>
      </c>
      <c r="R635" s="2">
        <v>0</v>
      </c>
      <c r="S635" s="2"/>
      <c r="T635" s="2"/>
      <c r="U635" s="2"/>
      <c r="V635" s="2"/>
      <c r="AB635" s="7"/>
      <c r="AC635" s="7"/>
      <c r="AD635" s="7"/>
      <c r="AE635" s="7"/>
      <c r="AF635" s="7"/>
      <c r="AG635" s="7"/>
      <c r="AH635" s="7"/>
      <c r="AI635" s="7"/>
    </row>
    <row r="636" spans="1:35" x14ac:dyDescent="0.2">
      <c r="A636" s="5">
        <v>2021</v>
      </c>
      <c r="B636" s="2" t="s">
        <v>752</v>
      </c>
      <c r="C636" s="2" t="s">
        <v>732</v>
      </c>
      <c r="D636" s="2" t="s">
        <v>679</v>
      </c>
      <c r="E636" s="15">
        <v>0</v>
      </c>
      <c r="F636" s="15">
        <v>523400</v>
      </c>
      <c r="G636" s="2">
        <v>0</v>
      </c>
      <c r="H636" s="2">
        <v>0</v>
      </c>
      <c r="I636" s="2">
        <v>0</v>
      </c>
      <c r="J636" s="2">
        <v>0</v>
      </c>
      <c r="K636" s="2">
        <v>0</v>
      </c>
      <c r="L636" s="2">
        <v>0</v>
      </c>
      <c r="M636" s="2">
        <v>0</v>
      </c>
      <c r="N636" s="2">
        <v>0</v>
      </c>
      <c r="O636" s="2">
        <v>0</v>
      </c>
      <c r="P636" s="2">
        <v>0</v>
      </c>
      <c r="Q636" s="2">
        <v>0</v>
      </c>
      <c r="R636" s="2">
        <v>0</v>
      </c>
      <c r="S636" s="2"/>
      <c r="T636" s="2"/>
      <c r="U636" s="2"/>
      <c r="V636" s="2"/>
      <c r="AB636" s="7"/>
      <c r="AC636" s="7"/>
      <c r="AD636" s="7"/>
      <c r="AE636" s="7"/>
      <c r="AF636" s="7"/>
      <c r="AG636" s="7"/>
      <c r="AH636" s="7"/>
      <c r="AI636" s="7"/>
    </row>
    <row r="637" spans="1:35" x14ac:dyDescent="0.2">
      <c r="A637" s="5">
        <v>2021</v>
      </c>
      <c r="B637" s="2" t="s">
        <v>750</v>
      </c>
      <c r="C637" s="2" t="s">
        <v>733</v>
      </c>
      <c r="D637" s="2" t="s">
        <v>679</v>
      </c>
      <c r="E637" s="15">
        <v>0</v>
      </c>
      <c r="F637" s="15">
        <v>523800</v>
      </c>
      <c r="G637" s="2">
        <v>0</v>
      </c>
      <c r="H637" s="2">
        <v>0</v>
      </c>
      <c r="I637" s="2">
        <v>0</v>
      </c>
      <c r="J637" s="2">
        <v>0</v>
      </c>
      <c r="K637" s="2">
        <v>0</v>
      </c>
      <c r="L637" s="2">
        <v>0</v>
      </c>
      <c r="M637" s="2">
        <v>0</v>
      </c>
      <c r="N637" s="2">
        <v>0</v>
      </c>
      <c r="O637" s="2">
        <v>0</v>
      </c>
      <c r="P637" s="2">
        <v>0</v>
      </c>
      <c r="Q637" s="2">
        <v>0</v>
      </c>
      <c r="R637" s="2">
        <v>0</v>
      </c>
      <c r="S637" s="2"/>
      <c r="T637" s="2"/>
      <c r="U637" s="2"/>
      <c r="V637" s="2"/>
      <c r="AB637" s="7"/>
      <c r="AC637" s="7"/>
      <c r="AD637" s="7"/>
      <c r="AE637" s="7"/>
      <c r="AF637" s="7"/>
      <c r="AG637" s="7"/>
      <c r="AH637" s="7"/>
      <c r="AI637" s="7"/>
    </row>
    <row r="638" spans="1:35" x14ac:dyDescent="0.2">
      <c r="A638" s="5">
        <v>2021</v>
      </c>
      <c r="B638" s="2" t="s">
        <v>752</v>
      </c>
      <c r="C638" s="2" t="s">
        <v>734</v>
      </c>
      <c r="D638" s="2" t="s">
        <v>679</v>
      </c>
      <c r="E638" s="15">
        <v>0</v>
      </c>
      <c r="F638" s="15">
        <v>920000</v>
      </c>
      <c r="G638" s="2">
        <v>0</v>
      </c>
      <c r="H638" s="2">
        <v>0</v>
      </c>
      <c r="I638" s="2">
        <v>0</v>
      </c>
      <c r="J638" s="2">
        <v>0</v>
      </c>
      <c r="K638" s="2">
        <v>0</v>
      </c>
      <c r="L638" s="2">
        <v>0</v>
      </c>
      <c r="M638" s="2">
        <v>0</v>
      </c>
      <c r="N638" s="2">
        <v>0</v>
      </c>
      <c r="O638" s="2">
        <v>0</v>
      </c>
      <c r="P638" s="2">
        <v>0</v>
      </c>
      <c r="Q638" s="2">
        <v>0</v>
      </c>
      <c r="R638" s="2">
        <v>0</v>
      </c>
      <c r="S638" s="2"/>
      <c r="T638" s="2"/>
      <c r="U638" s="2"/>
      <c r="V638" s="2"/>
      <c r="AB638" s="7"/>
      <c r="AC638" s="7"/>
      <c r="AD638" s="7"/>
      <c r="AE638" s="7"/>
      <c r="AF638" s="7"/>
      <c r="AG638" s="7"/>
      <c r="AH638" s="7"/>
      <c r="AI638" s="7"/>
    </row>
    <row r="639" spans="1:35" x14ac:dyDescent="0.2">
      <c r="A639" s="5">
        <v>2021</v>
      </c>
      <c r="B639" s="2" t="s">
        <v>752</v>
      </c>
      <c r="C639" s="2" t="s">
        <v>735</v>
      </c>
      <c r="D639" s="2" t="s">
        <v>679</v>
      </c>
      <c r="E639" s="15">
        <v>0</v>
      </c>
      <c r="F639" s="15">
        <v>630500</v>
      </c>
      <c r="G639" s="2">
        <v>0</v>
      </c>
      <c r="H639" s="2">
        <v>0</v>
      </c>
      <c r="I639" s="2">
        <v>0</v>
      </c>
      <c r="J639" s="2">
        <v>0</v>
      </c>
      <c r="K639" s="2">
        <v>0</v>
      </c>
      <c r="L639" s="2">
        <v>0</v>
      </c>
      <c r="M639" s="2">
        <v>0</v>
      </c>
      <c r="N639" s="2">
        <v>0</v>
      </c>
      <c r="O639" s="2">
        <v>0</v>
      </c>
      <c r="P639" s="2">
        <v>0</v>
      </c>
      <c r="Q639" s="2">
        <v>0</v>
      </c>
      <c r="R639" s="2">
        <v>0</v>
      </c>
      <c r="S639" s="2"/>
      <c r="T639" s="2"/>
      <c r="U639" s="2"/>
      <c r="V639" s="2"/>
      <c r="AB639" s="7"/>
      <c r="AC639" s="7"/>
      <c r="AD639" s="7"/>
      <c r="AE639" s="7"/>
      <c r="AF639" s="7"/>
      <c r="AG639" s="7"/>
      <c r="AH639" s="7"/>
      <c r="AI639" s="7"/>
    </row>
    <row r="640" spans="1:35" x14ac:dyDescent="0.2">
      <c r="A640" s="5">
        <v>2021</v>
      </c>
      <c r="B640" s="2" t="s">
        <v>752</v>
      </c>
      <c r="C640" s="2" t="s">
        <v>736</v>
      </c>
      <c r="D640" s="2" t="s">
        <v>679</v>
      </c>
      <c r="E640" s="15">
        <v>0</v>
      </c>
      <c r="F640" s="15">
        <v>736000</v>
      </c>
      <c r="G640" s="2">
        <v>0</v>
      </c>
      <c r="H640" s="2">
        <v>0</v>
      </c>
      <c r="I640" s="2">
        <v>0</v>
      </c>
      <c r="J640" s="2">
        <v>0</v>
      </c>
      <c r="K640" s="2">
        <v>0</v>
      </c>
      <c r="L640" s="2">
        <v>0</v>
      </c>
      <c r="M640" s="2">
        <v>0</v>
      </c>
      <c r="N640" s="2">
        <v>0</v>
      </c>
      <c r="O640" s="2">
        <v>0</v>
      </c>
      <c r="P640" s="2">
        <v>0</v>
      </c>
      <c r="Q640" s="2">
        <v>0</v>
      </c>
      <c r="R640" s="2">
        <v>0</v>
      </c>
      <c r="S640" s="2"/>
      <c r="T640" s="2"/>
      <c r="U640" s="2"/>
      <c r="V640" s="2"/>
      <c r="AB640" s="7"/>
      <c r="AC640" s="7"/>
      <c r="AD640" s="7"/>
      <c r="AE640" s="7"/>
      <c r="AF640" s="7"/>
      <c r="AG640" s="7"/>
      <c r="AH640" s="7"/>
      <c r="AI640" s="7"/>
    </row>
    <row r="641" spans="1:35" x14ac:dyDescent="0.2">
      <c r="A641" s="5">
        <v>2021</v>
      </c>
      <c r="B641" s="2" t="s">
        <v>752</v>
      </c>
      <c r="C641" s="2" t="s">
        <v>737</v>
      </c>
      <c r="D641" s="2" t="s">
        <v>679</v>
      </c>
      <c r="E641" s="15">
        <v>0</v>
      </c>
      <c r="F641" s="15">
        <v>495000</v>
      </c>
      <c r="G641" s="2">
        <v>0</v>
      </c>
      <c r="H641" s="2">
        <v>0</v>
      </c>
      <c r="I641" s="2">
        <v>0</v>
      </c>
      <c r="J641" s="2">
        <v>0</v>
      </c>
      <c r="K641" s="2">
        <v>0</v>
      </c>
      <c r="L641" s="2">
        <v>0</v>
      </c>
      <c r="M641" s="2">
        <v>0</v>
      </c>
      <c r="N641" s="2">
        <v>0</v>
      </c>
      <c r="O641" s="2">
        <v>0</v>
      </c>
      <c r="P641" s="2">
        <v>0</v>
      </c>
      <c r="Q641" s="2">
        <v>0</v>
      </c>
      <c r="R641" s="2">
        <v>0</v>
      </c>
      <c r="S641" s="2"/>
      <c r="T641" s="2"/>
      <c r="U641" s="2"/>
      <c r="V641" s="2"/>
      <c r="AB641" s="7"/>
      <c r="AC641" s="7"/>
      <c r="AD641" s="7"/>
      <c r="AE641" s="7"/>
      <c r="AF641" s="7"/>
      <c r="AG641" s="7"/>
      <c r="AH641" s="7"/>
      <c r="AI641" s="7"/>
    </row>
    <row r="642" spans="1:35" x14ac:dyDescent="0.2">
      <c r="A642" s="5">
        <v>2021</v>
      </c>
      <c r="B642" s="2" t="s">
        <v>750</v>
      </c>
      <c r="C642" s="2" t="s">
        <v>48</v>
      </c>
      <c r="D642" s="2" t="s">
        <v>679</v>
      </c>
      <c r="E642" s="15">
        <v>0</v>
      </c>
      <c r="F642" s="15">
        <v>640000</v>
      </c>
      <c r="G642" s="2">
        <v>0</v>
      </c>
      <c r="H642" s="2">
        <v>0</v>
      </c>
      <c r="I642" s="2">
        <v>0</v>
      </c>
      <c r="J642" s="2">
        <v>0</v>
      </c>
      <c r="K642" s="2">
        <v>0</v>
      </c>
      <c r="L642" s="2">
        <v>0</v>
      </c>
      <c r="M642" s="2">
        <v>0</v>
      </c>
      <c r="N642" s="2">
        <v>0</v>
      </c>
      <c r="O642" s="2">
        <v>0</v>
      </c>
      <c r="P642" s="2">
        <v>0</v>
      </c>
      <c r="Q642" s="2">
        <v>0</v>
      </c>
      <c r="R642" s="2">
        <v>0</v>
      </c>
      <c r="S642" s="2"/>
      <c r="T642" s="2"/>
      <c r="U642" s="2"/>
      <c r="V642" s="2"/>
      <c r="AB642" s="7"/>
      <c r="AC642" s="7"/>
      <c r="AD642" s="7"/>
      <c r="AE642" s="7"/>
      <c r="AF642" s="7"/>
      <c r="AG642" s="7"/>
      <c r="AH642" s="7"/>
      <c r="AI642" s="7"/>
    </row>
    <row r="643" spans="1:35" x14ac:dyDescent="0.2">
      <c r="A643" s="5">
        <v>2021</v>
      </c>
      <c r="B643" s="2" t="s">
        <v>751</v>
      </c>
      <c r="C643" s="2" t="s">
        <v>49</v>
      </c>
      <c r="D643" s="2" t="s">
        <v>679</v>
      </c>
      <c r="E643" s="15">
        <v>0</v>
      </c>
      <c r="F643" s="15">
        <v>520000</v>
      </c>
      <c r="G643" s="2">
        <v>0</v>
      </c>
      <c r="H643" s="2">
        <v>0</v>
      </c>
      <c r="I643" s="2">
        <v>0</v>
      </c>
      <c r="J643" s="2">
        <v>0</v>
      </c>
      <c r="K643" s="2">
        <v>0</v>
      </c>
      <c r="L643" s="2">
        <v>0</v>
      </c>
      <c r="M643" s="2">
        <v>0</v>
      </c>
      <c r="N643" s="2">
        <v>0</v>
      </c>
      <c r="O643" s="2">
        <v>0</v>
      </c>
      <c r="P643" s="2">
        <v>0</v>
      </c>
      <c r="Q643" s="2">
        <v>0</v>
      </c>
      <c r="R643" s="2">
        <v>0</v>
      </c>
      <c r="S643" s="2"/>
      <c r="T643" s="2"/>
      <c r="U643" s="2"/>
      <c r="V643" s="2"/>
      <c r="AB643" s="7"/>
      <c r="AC643" s="7"/>
      <c r="AD643" s="7"/>
      <c r="AE643" s="7"/>
      <c r="AF643" s="7"/>
      <c r="AG643" s="7"/>
      <c r="AH643" s="7"/>
      <c r="AI643" s="7"/>
    </row>
    <row r="644" spans="1:35" x14ac:dyDescent="0.2">
      <c r="A644" s="5">
        <v>2021</v>
      </c>
      <c r="B644" s="2" t="s">
        <v>750</v>
      </c>
      <c r="C644" s="2" t="s">
        <v>50</v>
      </c>
      <c r="D644" s="2" t="s">
        <v>679</v>
      </c>
      <c r="E644" s="15">
        <v>0</v>
      </c>
      <c r="F644" s="15"/>
      <c r="G644" s="2">
        <v>0</v>
      </c>
      <c r="H644" s="2">
        <v>0</v>
      </c>
      <c r="I644" s="2">
        <v>0</v>
      </c>
      <c r="J644" s="2">
        <v>0</v>
      </c>
      <c r="K644" s="2">
        <v>0</v>
      </c>
      <c r="L644" s="2">
        <v>0</v>
      </c>
      <c r="M644" s="2">
        <v>0</v>
      </c>
      <c r="N644" s="2">
        <v>0</v>
      </c>
      <c r="O644" s="2">
        <v>0</v>
      </c>
      <c r="P644" s="2">
        <v>0</v>
      </c>
      <c r="Q644" s="2">
        <v>0</v>
      </c>
      <c r="R644" s="2">
        <v>0</v>
      </c>
      <c r="S644" s="2"/>
      <c r="T644" s="2"/>
      <c r="U644" s="2"/>
      <c r="V644" s="2"/>
      <c r="AB644" s="7"/>
      <c r="AC644" s="7"/>
      <c r="AD644" s="7"/>
      <c r="AE644" s="7"/>
      <c r="AF644" s="7"/>
      <c r="AG644" s="7"/>
      <c r="AH644" s="7"/>
      <c r="AI644" s="7"/>
    </row>
    <row r="645" spans="1:35" x14ac:dyDescent="0.2">
      <c r="A645" s="5">
        <v>2021</v>
      </c>
      <c r="B645" s="2" t="s">
        <v>752</v>
      </c>
      <c r="C645" s="2" t="s">
        <v>51</v>
      </c>
      <c r="D645" s="2" t="s">
        <v>679</v>
      </c>
      <c r="E645" s="15">
        <v>0</v>
      </c>
      <c r="F645" s="15">
        <v>555000</v>
      </c>
      <c r="G645" s="2">
        <v>0</v>
      </c>
      <c r="H645" s="2">
        <v>0</v>
      </c>
      <c r="I645" s="2">
        <v>0</v>
      </c>
      <c r="J645" s="2">
        <v>0</v>
      </c>
      <c r="K645" s="2">
        <v>0</v>
      </c>
      <c r="L645" s="2">
        <v>0</v>
      </c>
      <c r="M645" s="2">
        <v>0</v>
      </c>
      <c r="N645" s="2">
        <v>0</v>
      </c>
      <c r="O645" s="2">
        <v>0</v>
      </c>
      <c r="P645" s="2">
        <v>0</v>
      </c>
      <c r="Q645" s="2">
        <v>0</v>
      </c>
      <c r="R645" s="2">
        <v>0</v>
      </c>
      <c r="S645" s="2"/>
      <c r="T645" s="2"/>
      <c r="U645" s="2"/>
      <c r="V645" s="2"/>
      <c r="AB645" s="7"/>
      <c r="AC645" s="7"/>
      <c r="AD645" s="7"/>
      <c r="AE645" s="7"/>
      <c r="AF645" s="7"/>
      <c r="AG645" s="7"/>
      <c r="AH645" s="7"/>
      <c r="AI645" s="7"/>
    </row>
    <row r="646" spans="1:35" x14ac:dyDescent="0.2">
      <c r="A646" s="5">
        <v>2021</v>
      </c>
      <c r="B646" s="2" t="s">
        <v>750</v>
      </c>
      <c r="C646" s="2" t="s">
        <v>52</v>
      </c>
      <c r="D646" s="2" t="s">
        <v>679</v>
      </c>
      <c r="E646" s="15">
        <v>0</v>
      </c>
      <c r="F646" s="15"/>
      <c r="G646" s="2">
        <v>0</v>
      </c>
      <c r="H646" s="2">
        <v>0</v>
      </c>
      <c r="I646" s="2">
        <v>0</v>
      </c>
      <c r="J646" s="2">
        <v>0</v>
      </c>
      <c r="K646" s="2">
        <v>0</v>
      </c>
      <c r="L646" s="2">
        <v>0</v>
      </c>
      <c r="M646" s="2">
        <v>0</v>
      </c>
      <c r="N646" s="2">
        <v>0</v>
      </c>
      <c r="O646" s="2">
        <v>0</v>
      </c>
      <c r="P646" s="2">
        <v>0</v>
      </c>
      <c r="Q646" s="2">
        <v>0</v>
      </c>
      <c r="R646" s="2">
        <v>0</v>
      </c>
      <c r="S646" s="2"/>
      <c r="T646" s="2"/>
      <c r="U646" s="2"/>
      <c r="V646" s="2"/>
      <c r="AB646" s="7"/>
      <c r="AC646" s="7"/>
      <c r="AD646" s="7"/>
      <c r="AE646" s="7"/>
      <c r="AF646" s="7"/>
      <c r="AG646" s="7"/>
      <c r="AH646" s="7"/>
      <c r="AI646" s="7"/>
    </row>
    <row r="647" spans="1:35" x14ac:dyDescent="0.2">
      <c r="A647" s="5">
        <v>2021</v>
      </c>
      <c r="B647" s="2" t="s">
        <v>751</v>
      </c>
      <c r="C647" s="2" t="s">
        <v>53</v>
      </c>
      <c r="D647" s="2" t="s">
        <v>679</v>
      </c>
      <c r="E647" s="15">
        <v>0</v>
      </c>
      <c r="F647" s="15"/>
      <c r="G647" s="2">
        <v>0</v>
      </c>
      <c r="H647" s="2">
        <v>0</v>
      </c>
      <c r="I647" s="2">
        <v>0</v>
      </c>
      <c r="J647" s="2">
        <v>0</v>
      </c>
      <c r="K647" s="2">
        <v>0</v>
      </c>
      <c r="L647" s="2">
        <v>0</v>
      </c>
      <c r="M647" s="2">
        <v>0</v>
      </c>
      <c r="N647" s="2">
        <v>0</v>
      </c>
      <c r="O647" s="2">
        <v>0</v>
      </c>
      <c r="P647" s="2">
        <v>0</v>
      </c>
      <c r="Q647" s="2">
        <v>0</v>
      </c>
      <c r="R647" s="2">
        <v>0</v>
      </c>
      <c r="S647" s="2"/>
      <c r="T647" s="2"/>
      <c r="U647" s="2"/>
      <c r="V647" s="2"/>
      <c r="AB647" s="7"/>
      <c r="AC647" s="7"/>
      <c r="AD647" s="7"/>
      <c r="AE647" s="7"/>
      <c r="AF647" s="7"/>
      <c r="AG647" s="7"/>
      <c r="AH647" s="7"/>
      <c r="AI647" s="7"/>
    </row>
    <row r="648" spans="1:35" x14ac:dyDescent="0.2">
      <c r="A648" s="5">
        <v>2021</v>
      </c>
      <c r="B648" s="2" t="s">
        <v>752</v>
      </c>
      <c r="C648" s="2" t="s">
        <v>54</v>
      </c>
      <c r="D648" s="2" t="s">
        <v>679</v>
      </c>
      <c r="E648" s="15">
        <v>0</v>
      </c>
      <c r="F648" s="15"/>
      <c r="G648" s="2">
        <v>0</v>
      </c>
      <c r="H648" s="2">
        <v>0</v>
      </c>
      <c r="I648" s="2">
        <v>0</v>
      </c>
      <c r="J648" s="2">
        <v>0</v>
      </c>
      <c r="K648" s="2">
        <v>0</v>
      </c>
      <c r="L648" s="2">
        <v>0</v>
      </c>
      <c r="M648" s="2">
        <v>0</v>
      </c>
      <c r="N648" s="2">
        <v>0</v>
      </c>
      <c r="O648" s="2">
        <v>0</v>
      </c>
      <c r="P648" s="2">
        <v>0</v>
      </c>
      <c r="Q648" s="2">
        <v>0</v>
      </c>
      <c r="R648" s="2">
        <v>0</v>
      </c>
      <c r="S648" s="2"/>
      <c r="T648" s="2"/>
      <c r="U648" s="2"/>
      <c r="V648" s="2"/>
      <c r="AB648" s="7"/>
      <c r="AC648" s="7"/>
      <c r="AD648" s="7"/>
      <c r="AE648" s="7"/>
      <c r="AF648" s="7"/>
      <c r="AG648" s="7"/>
      <c r="AH648" s="7"/>
      <c r="AI648" s="7"/>
    </row>
    <row r="649" spans="1:35" x14ac:dyDescent="0.2">
      <c r="A649" s="5">
        <v>2021</v>
      </c>
      <c r="B649" s="2" t="s">
        <v>750</v>
      </c>
      <c r="C649" s="2" t="s">
        <v>738</v>
      </c>
      <c r="D649" s="2" t="s">
        <v>679</v>
      </c>
      <c r="E649" s="15">
        <v>0</v>
      </c>
      <c r="F649" s="15"/>
      <c r="G649" s="2">
        <v>0</v>
      </c>
      <c r="H649" s="2">
        <v>0</v>
      </c>
      <c r="I649" s="2">
        <v>0</v>
      </c>
      <c r="J649" s="2">
        <v>0</v>
      </c>
      <c r="K649" s="2">
        <v>0</v>
      </c>
      <c r="L649" s="2">
        <v>0</v>
      </c>
      <c r="M649" s="2">
        <v>0</v>
      </c>
      <c r="N649" s="2">
        <v>0</v>
      </c>
      <c r="O649" s="2">
        <v>0</v>
      </c>
      <c r="P649" s="2">
        <v>0</v>
      </c>
      <c r="Q649" s="2">
        <v>0</v>
      </c>
      <c r="R649" s="2">
        <v>0</v>
      </c>
      <c r="S649" s="2"/>
      <c r="T649" s="2"/>
      <c r="U649" s="2"/>
      <c r="V649" s="2"/>
      <c r="AB649" s="7"/>
      <c r="AC649" s="7"/>
      <c r="AD649" s="7"/>
      <c r="AE649" s="7"/>
      <c r="AF649" s="7"/>
      <c r="AG649" s="7"/>
      <c r="AH649" s="7"/>
      <c r="AI649" s="7"/>
    </row>
    <row r="650" spans="1:35" x14ac:dyDescent="0.2">
      <c r="A650" s="5">
        <v>2021</v>
      </c>
      <c r="B650" s="2" t="s">
        <v>752</v>
      </c>
      <c r="C650" s="2" t="s">
        <v>739</v>
      </c>
      <c r="D650" s="2" t="s">
        <v>679</v>
      </c>
      <c r="E650" s="15">
        <v>0</v>
      </c>
      <c r="F650" s="15">
        <v>1419000</v>
      </c>
      <c r="G650" s="2">
        <v>0</v>
      </c>
      <c r="H650" s="2">
        <v>0</v>
      </c>
      <c r="I650" s="2">
        <v>0</v>
      </c>
      <c r="J650" s="2">
        <v>0</v>
      </c>
      <c r="K650" s="2">
        <v>0</v>
      </c>
      <c r="L650" s="2">
        <v>0</v>
      </c>
      <c r="M650" s="2">
        <v>0</v>
      </c>
      <c r="N650" s="2">
        <v>0</v>
      </c>
      <c r="O650" s="2">
        <v>0</v>
      </c>
      <c r="P650" s="2">
        <v>0</v>
      </c>
      <c r="Q650" s="2">
        <v>0</v>
      </c>
      <c r="R650" s="2">
        <v>0</v>
      </c>
      <c r="S650" s="2"/>
      <c r="T650" s="2"/>
      <c r="U650" s="2"/>
      <c r="V650" s="2"/>
      <c r="AB650" s="7"/>
      <c r="AC650" s="7"/>
      <c r="AD650" s="7"/>
      <c r="AE650" s="7"/>
      <c r="AF650" s="7"/>
      <c r="AG650" s="7"/>
      <c r="AH650" s="7"/>
      <c r="AI650" s="7"/>
    </row>
    <row r="651" spans="1:35" x14ac:dyDescent="0.2">
      <c r="A651" s="5">
        <v>2021</v>
      </c>
      <c r="B651" s="2" t="s">
        <v>752</v>
      </c>
      <c r="C651" s="2" t="s">
        <v>740</v>
      </c>
      <c r="D651" s="2" t="s">
        <v>679</v>
      </c>
      <c r="E651" s="15">
        <v>0</v>
      </c>
      <c r="F651" s="15">
        <v>660000</v>
      </c>
      <c r="G651" s="2">
        <v>0</v>
      </c>
      <c r="H651" s="2">
        <v>0</v>
      </c>
      <c r="I651" s="2">
        <v>0</v>
      </c>
      <c r="J651" s="2">
        <v>0</v>
      </c>
      <c r="K651" s="2">
        <v>0</v>
      </c>
      <c r="L651" s="2">
        <v>0</v>
      </c>
      <c r="M651" s="2">
        <v>0</v>
      </c>
      <c r="N651" s="2">
        <v>0</v>
      </c>
      <c r="O651" s="2">
        <v>0</v>
      </c>
      <c r="P651" s="2">
        <v>0</v>
      </c>
      <c r="Q651" s="2">
        <v>0</v>
      </c>
      <c r="R651" s="2">
        <v>0</v>
      </c>
      <c r="S651" s="2"/>
      <c r="T651" s="2"/>
      <c r="U651" s="2"/>
      <c r="V651" s="2"/>
      <c r="AB651" s="7"/>
      <c r="AC651" s="7"/>
      <c r="AD651" s="7"/>
      <c r="AE651" s="7"/>
      <c r="AF651" s="7"/>
      <c r="AG651" s="7"/>
      <c r="AH651" s="7"/>
      <c r="AI651" s="7"/>
    </row>
    <row r="652" spans="1:35" x14ac:dyDescent="0.2">
      <c r="A652" s="5">
        <v>2021</v>
      </c>
      <c r="B652" s="2" t="s">
        <v>751</v>
      </c>
      <c r="C652" s="2" t="s">
        <v>741</v>
      </c>
      <c r="D652" s="2" t="s">
        <v>679</v>
      </c>
      <c r="E652" s="15">
        <v>0</v>
      </c>
      <c r="F652" s="15">
        <v>752169</v>
      </c>
      <c r="G652" s="2">
        <v>0</v>
      </c>
      <c r="H652" s="2">
        <v>0</v>
      </c>
      <c r="I652" s="2">
        <v>0</v>
      </c>
      <c r="J652" s="2">
        <v>0</v>
      </c>
      <c r="K652" s="2">
        <v>0</v>
      </c>
      <c r="L652" s="2">
        <v>0</v>
      </c>
      <c r="M652" s="2">
        <v>0</v>
      </c>
      <c r="N652" s="2">
        <v>0</v>
      </c>
      <c r="O652" s="2">
        <v>0</v>
      </c>
      <c r="P652" s="2">
        <v>0</v>
      </c>
      <c r="Q652" s="2">
        <v>0</v>
      </c>
      <c r="R652" s="2">
        <v>0</v>
      </c>
      <c r="S652" s="2"/>
      <c r="T652" s="2"/>
      <c r="U652" s="2"/>
      <c r="V652" s="2"/>
      <c r="AB652" s="7"/>
      <c r="AC652" s="7"/>
      <c r="AD652" s="7"/>
      <c r="AE652" s="7"/>
      <c r="AF652" s="7"/>
      <c r="AG652" s="7"/>
      <c r="AH652" s="7"/>
      <c r="AI652" s="7"/>
    </row>
    <row r="653" spans="1:35" x14ac:dyDescent="0.2">
      <c r="A653" s="5">
        <v>2021</v>
      </c>
      <c r="B653" s="2" t="s">
        <v>752</v>
      </c>
      <c r="C653" s="2" t="s">
        <v>742</v>
      </c>
      <c r="D653" s="2" t="s">
        <v>679</v>
      </c>
      <c r="E653" s="15">
        <v>0</v>
      </c>
      <c r="F653" s="15">
        <v>510885</v>
      </c>
      <c r="G653" s="2">
        <v>0</v>
      </c>
      <c r="H653" s="2">
        <v>0</v>
      </c>
      <c r="I653" s="2">
        <v>0</v>
      </c>
      <c r="J653" s="2">
        <v>0</v>
      </c>
      <c r="K653" s="2">
        <v>0</v>
      </c>
      <c r="L653" s="2">
        <v>0</v>
      </c>
      <c r="M653" s="2">
        <v>0</v>
      </c>
      <c r="N653" s="2">
        <v>0</v>
      </c>
      <c r="O653" s="2">
        <v>0</v>
      </c>
      <c r="P653" s="2">
        <v>0</v>
      </c>
      <c r="Q653" s="2">
        <v>0</v>
      </c>
      <c r="R653" s="2">
        <v>0</v>
      </c>
      <c r="S653" s="2"/>
      <c r="T653" s="2"/>
      <c r="U653" s="2"/>
      <c r="V653" s="2"/>
      <c r="AB653" s="7"/>
      <c r="AC653" s="7"/>
      <c r="AD653" s="7"/>
      <c r="AE653" s="7"/>
      <c r="AF653" s="7"/>
      <c r="AG653" s="7"/>
      <c r="AH653" s="7"/>
      <c r="AI653" s="7"/>
    </row>
    <row r="654" spans="1:35" x14ac:dyDescent="0.2">
      <c r="A654" s="5">
        <v>2021</v>
      </c>
      <c r="B654" s="2" t="s">
        <v>750</v>
      </c>
      <c r="C654" s="2" t="s">
        <v>743</v>
      </c>
      <c r="D654" s="2" t="s">
        <v>679</v>
      </c>
      <c r="E654" s="15">
        <v>0</v>
      </c>
      <c r="F654" s="15">
        <v>1709000</v>
      </c>
      <c r="G654" s="2">
        <v>0</v>
      </c>
      <c r="H654" s="2">
        <v>0</v>
      </c>
      <c r="I654" s="2">
        <v>0</v>
      </c>
      <c r="J654" s="2">
        <v>0</v>
      </c>
      <c r="K654" s="2">
        <v>0</v>
      </c>
      <c r="L654" s="2">
        <v>0</v>
      </c>
      <c r="M654" s="2">
        <v>0</v>
      </c>
      <c r="N654" s="2">
        <v>0</v>
      </c>
      <c r="O654" s="2">
        <v>0</v>
      </c>
      <c r="P654" s="2">
        <v>0</v>
      </c>
      <c r="Q654" s="2">
        <v>0</v>
      </c>
      <c r="R654" s="2">
        <v>0</v>
      </c>
      <c r="S654" s="2"/>
      <c r="T654" s="2"/>
      <c r="U654" s="2"/>
      <c r="V654" s="2"/>
      <c r="AB654" s="7"/>
      <c r="AC654" s="7"/>
      <c r="AD654" s="7"/>
      <c r="AE654" s="7"/>
      <c r="AF654" s="7"/>
      <c r="AG654" s="7"/>
      <c r="AH654" s="7"/>
      <c r="AI654" s="7"/>
    </row>
    <row r="655" spans="1:35" x14ac:dyDescent="0.2">
      <c r="A655" s="5">
        <v>2021</v>
      </c>
      <c r="B655" s="2" t="s">
        <v>752</v>
      </c>
      <c r="C655" s="2" t="s">
        <v>744</v>
      </c>
      <c r="D655" s="2" t="s">
        <v>679</v>
      </c>
      <c r="E655" s="15">
        <v>0</v>
      </c>
      <c r="F655" s="15">
        <v>344000</v>
      </c>
      <c r="G655" s="2">
        <v>0</v>
      </c>
      <c r="H655" s="2">
        <v>0</v>
      </c>
      <c r="I655" s="2">
        <v>0</v>
      </c>
      <c r="J655" s="2">
        <v>0</v>
      </c>
      <c r="K655" s="2">
        <v>0</v>
      </c>
      <c r="L655" s="2">
        <v>0</v>
      </c>
      <c r="M655" s="2">
        <v>0</v>
      </c>
      <c r="N655" s="2">
        <v>0</v>
      </c>
      <c r="O655" s="2">
        <v>0</v>
      </c>
      <c r="P655" s="2">
        <v>0</v>
      </c>
      <c r="Q655" s="2">
        <v>0</v>
      </c>
      <c r="R655" s="2">
        <v>0</v>
      </c>
      <c r="S655" s="2"/>
      <c r="T655" s="2"/>
      <c r="U655" s="2"/>
      <c r="V655" s="2"/>
      <c r="AB655" s="7"/>
      <c r="AC655" s="7"/>
      <c r="AD655" s="7"/>
      <c r="AE655" s="7"/>
      <c r="AF655" s="7"/>
      <c r="AG655" s="7"/>
      <c r="AH655" s="7"/>
      <c r="AI655" s="7"/>
    </row>
    <row r="656" spans="1:35" x14ac:dyDescent="0.2">
      <c r="A656" s="5">
        <v>2021</v>
      </c>
      <c r="B656" s="2" t="s">
        <v>752</v>
      </c>
      <c r="C656" s="2" t="s">
        <v>745</v>
      </c>
      <c r="D656" s="2" t="s">
        <v>679</v>
      </c>
      <c r="E656" s="15">
        <v>0</v>
      </c>
      <c r="F656" s="15"/>
      <c r="G656" s="2">
        <v>0</v>
      </c>
      <c r="H656" s="2">
        <v>0</v>
      </c>
      <c r="I656" s="2">
        <v>0</v>
      </c>
      <c r="J656" s="2">
        <v>0</v>
      </c>
      <c r="K656" s="2">
        <v>0</v>
      </c>
      <c r="L656" s="2">
        <v>0</v>
      </c>
      <c r="M656" s="2">
        <v>0</v>
      </c>
      <c r="N656" s="2">
        <v>0</v>
      </c>
      <c r="O656" s="2">
        <v>0</v>
      </c>
      <c r="P656" s="2">
        <v>0</v>
      </c>
      <c r="Q656" s="2">
        <v>0</v>
      </c>
      <c r="R656" s="2">
        <v>0</v>
      </c>
      <c r="S656" s="2"/>
      <c r="T656" s="2"/>
      <c r="U656" s="2"/>
      <c r="V656" s="2"/>
      <c r="AB656" s="7"/>
      <c r="AC656" s="7"/>
      <c r="AD656" s="7"/>
      <c r="AE656" s="7"/>
      <c r="AF656" s="7"/>
      <c r="AG656" s="7"/>
      <c r="AH656" s="7"/>
      <c r="AI656" s="7"/>
    </row>
    <row r="657" spans="1:35" x14ac:dyDescent="0.2">
      <c r="A657" s="5">
        <v>2021</v>
      </c>
      <c r="B657" s="2" t="s">
        <v>752</v>
      </c>
      <c r="C657" s="2" t="s">
        <v>746</v>
      </c>
      <c r="D657" s="2" t="s">
        <v>679</v>
      </c>
      <c r="E657" s="15">
        <v>0</v>
      </c>
      <c r="F657" s="15"/>
      <c r="G657" s="2">
        <v>0</v>
      </c>
      <c r="H657" s="2">
        <v>0</v>
      </c>
      <c r="I657" s="2">
        <v>0</v>
      </c>
      <c r="J657" s="2">
        <v>0</v>
      </c>
      <c r="K657" s="2">
        <v>0</v>
      </c>
      <c r="L657" s="2">
        <v>0</v>
      </c>
      <c r="M657" s="2">
        <v>0</v>
      </c>
      <c r="N657" s="2">
        <v>0</v>
      </c>
      <c r="O657" s="2">
        <v>0</v>
      </c>
      <c r="P657" s="2">
        <v>0</v>
      </c>
      <c r="Q657" s="2">
        <v>0</v>
      </c>
      <c r="R657" s="2">
        <v>0</v>
      </c>
      <c r="S657" s="2"/>
      <c r="T657" s="2"/>
      <c r="U657" s="2"/>
      <c r="V657" s="2"/>
      <c r="AB657" s="7"/>
      <c r="AC657" s="7"/>
      <c r="AD657" s="7"/>
      <c r="AE657" s="7"/>
      <c r="AF657" s="7"/>
      <c r="AG657" s="7"/>
      <c r="AH657" s="7"/>
      <c r="AI657" s="7"/>
    </row>
    <row r="658" spans="1:35" x14ac:dyDescent="0.2">
      <c r="A658" s="5">
        <v>2021</v>
      </c>
      <c r="B658" s="2" t="s">
        <v>752</v>
      </c>
      <c r="C658" s="2" t="s">
        <v>747</v>
      </c>
      <c r="D658" s="2" t="s">
        <v>679</v>
      </c>
      <c r="E658" s="15">
        <v>0</v>
      </c>
      <c r="F658" s="15"/>
      <c r="G658" s="2">
        <v>0</v>
      </c>
      <c r="H658" s="2">
        <v>0</v>
      </c>
      <c r="I658" s="2">
        <v>0</v>
      </c>
      <c r="J658" s="2">
        <v>0</v>
      </c>
      <c r="K658" s="2">
        <v>0</v>
      </c>
      <c r="L658" s="2">
        <v>0</v>
      </c>
      <c r="M658" s="2">
        <v>0</v>
      </c>
      <c r="N658" s="2">
        <v>0</v>
      </c>
      <c r="O658" s="2">
        <v>0</v>
      </c>
      <c r="P658" s="2">
        <v>0</v>
      </c>
      <c r="Q658" s="2">
        <v>0</v>
      </c>
      <c r="R658" s="2">
        <v>0</v>
      </c>
      <c r="S658" s="2"/>
      <c r="T658" s="2"/>
      <c r="U658" s="2"/>
      <c r="V658" s="2"/>
      <c r="AB658" s="7"/>
      <c r="AC658" s="7"/>
      <c r="AD658" s="7"/>
      <c r="AE658" s="7"/>
      <c r="AF658" s="7"/>
      <c r="AG658" s="7"/>
      <c r="AH658" s="7"/>
      <c r="AI658" s="7"/>
    </row>
    <row r="659" spans="1:35" x14ac:dyDescent="0.2">
      <c r="A659" s="5">
        <v>2021</v>
      </c>
      <c r="B659" s="2" t="s">
        <v>752</v>
      </c>
      <c r="C659" s="2" t="s">
        <v>748</v>
      </c>
      <c r="D659" s="2" t="s">
        <v>679</v>
      </c>
      <c r="E659" s="15">
        <v>0</v>
      </c>
      <c r="F659" s="15">
        <v>1315000</v>
      </c>
      <c r="G659" s="2">
        <v>0</v>
      </c>
      <c r="H659" s="2">
        <v>0</v>
      </c>
      <c r="I659" s="2">
        <v>0</v>
      </c>
      <c r="J659" s="2">
        <v>0</v>
      </c>
      <c r="K659" s="2">
        <v>0</v>
      </c>
      <c r="L659" s="2">
        <v>0</v>
      </c>
      <c r="M659" s="2">
        <v>0</v>
      </c>
      <c r="N659" s="2">
        <v>0</v>
      </c>
      <c r="O659" s="2">
        <v>0</v>
      </c>
      <c r="P659" s="2">
        <v>0</v>
      </c>
      <c r="Q659" s="2">
        <v>0</v>
      </c>
      <c r="R659" s="2">
        <v>0</v>
      </c>
      <c r="S659" s="2"/>
      <c r="T659" s="2"/>
      <c r="U659" s="2"/>
      <c r="V659" s="2"/>
      <c r="AB659" s="7"/>
      <c r="AC659" s="7"/>
      <c r="AD659" s="7"/>
      <c r="AE659" s="7"/>
      <c r="AF659" s="7"/>
      <c r="AG659" s="7"/>
      <c r="AH659" s="7"/>
      <c r="AI659" s="7"/>
    </row>
    <row r="660" spans="1:35" x14ac:dyDescent="0.2">
      <c r="A660" s="5">
        <v>2021</v>
      </c>
      <c r="B660" s="2" t="s">
        <v>752</v>
      </c>
      <c r="C660" s="2" t="s">
        <v>749</v>
      </c>
      <c r="D660" s="2" t="s">
        <v>679</v>
      </c>
      <c r="E660" s="15">
        <v>0</v>
      </c>
      <c r="F660" s="15">
        <v>735000</v>
      </c>
      <c r="G660" s="2">
        <v>0</v>
      </c>
      <c r="H660" s="2">
        <v>0</v>
      </c>
      <c r="I660" s="2">
        <v>0</v>
      </c>
      <c r="J660" s="2">
        <v>0</v>
      </c>
      <c r="K660" s="2">
        <v>0</v>
      </c>
      <c r="L660" s="2">
        <v>0</v>
      </c>
      <c r="M660" s="2">
        <v>0</v>
      </c>
      <c r="N660" s="2">
        <v>0</v>
      </c>
      <c r="O660" s="2">
        <v>0</v>
      </c>
      <c r="P660" s="2">
        <v>0</v>
      </c>
      <c r="Q660" s="2">
        <v>0</v>
      </c>
      <c r="R660" s="2">
        <v>0</v>
      </c>
      <c r="S660" s="2"/>
      <c r="T660" s="2"/>
      <c r="U660" s="2"/>
      <c r="V660" s="2"/>
      <c r="AB660" s="7"/>
      <c r="AC660" s="7"/>
      <c r="AD660" s="7"/>
      <c r="AE660" s="7"/>
      <c r="AF660" s="7"/>
      <c r="AG660" s="7"/>
      <c r="AH660" s="7"/>
      <c r="AI660" s="7"/>
    </row>
    <row r="661" spans="1:35" x14ac:dyDescent="0.2">
      <c r="A661" s="5">
        <v>2021</v>
      </c>
      <c r="B661" s="2" t="s">
        <v>752</v>
      </c>
      <c r="C661" s="2" t="s">
        <v>67</v>
      </c>
      <c r="D661" s="2" t="s">
        <v>679</v>
      </c>
      <c r="E661" s="15">
        <v>0</v>
      </c>
      <c r="F661" s="15">
        <v>1385000</v>
      </c>
      <c r="G661" s="2">
        <v>0</v>
      </c>
      <c r="H661" s="2">
        <v>0</v>
      </c>
      <c r="I661" s="2">
        <v>0</v>
      </c>
      <c r="J661" s="2">
        <v>0</v>
      </c>
      <c r="K661" s="2">
        <v>0</v>
      </c>
      <c r="L661" s="2">
        <v>0</v>
      </c>
      <c r="M661" s="2">
        <v>0</v>
      </c>
      <c r="N661" s="2">
        <v>0</v>
      </c>
      <c r="O661" s="2">
        <v>0</v>
      </c>
      <c r="P661" s="2">
        <v>0</v>
      </c>
      <c r="Q661" s="2">
        <v>0</v>
      </c>
      <c r="R661" s="2">
        <v>0</v>
      </c>
      <c r="S661" s="2"/>
      <c r="T661" s="2"/>
      <c r="U661" s="2"/>
      <c r="V661" s="2"/>
      <c r="AB661" s="7"/>
      <c r="AC661" s="7"/>
      <c r="AD661" s="7"/>
      <c r="AE661" s="7"/>
      <c r="AF661" s="7"/>
      <c r="AG661" s="7"/>
      <c r="AH661" s="7"/>
      <c r="AI661" s="7"/>
    </row>
    <row r="662" spans="1:35" x14ac:dyDescent="0.2">
      <c r="A662" s="5">
        <v>2021</v>
      </c>
      <c r="B662" s="2" t="s">
        <v>750</v>
      </c>
      <c r="C662" s="2" t="s">
        <v>725</v>
      </c>
      <c r="D662" s="2" t="s">
        <v>681</v>
      </c>
      <c r="E662" s="15">
        <v>0</v>
      </c>
      <c r="F662" s="15">
        <v>5144556</v>
      </c>
      <c r="G662" s="2">
        <v>0</v>
      </c>
      <c r="H662" s="2">
        <v>0</v>
      </c>
      <c r="I662" s="2">
        <v>0</v>
      </c>
      <c r="J662" s="2">
        <v>0</v>
      </c>
      <c r="K662" s="2">
        <v>0</v>
      </c>
      <c r="L662" s="2">
        <v>0</v>
      </c>
      <c r="M662" s="2">
        <v>0</v>
      </c>
      <c r="N662" s="2">
        <v>0</v>
      </c>
      <c r="O662" s="2">
        <v>0</v>
      </c>
      <c r="P662" s="2">
        <v>0</v>
      </c>
      <c r="Q662" s="2">
        <v>0</v>
      </c>
      <c r="R662" s="2">
        <v>0</v>
      </c>
      <c r="S662" s="2"/>
      <c r="T662" s="2"/>
      <c r="U662" s="2"/>
      <c r="V662" s="2"/>
      <c r="AB662" s="7"/>
      <c r="AC662" s="7"/>
      <c r="AD662" s="7"/>
      <c r="AE662" s="7"/>
      <c r="AF662" s="7"/>
      <c r="AG662" s="7"/>
      <c r="AH662" s="7"/>
      <c r="AI662" s="7"/>
    </row>
    <row r="663" spans="1:35" x14ac:dyDescent="0.2">
      <c r="A663" s="5">
        <v>2021</v>
      </c>
      <c r="B663" s="2" t="s">
        <v>750</v>
      </c>
      <c r="C663" s="2" t="s">
        <v>726</v>
      </c>
      <c r="D663" s="2" t="s">
        <v>681</v>
      </c>
      <c r="E663" s="15">
        <v>0</v>
      </c>
      <c r="F663" s="15">
        <v>13468851</v>
      </c>
      <c r="G663" s="2">
        <v>0</v>
      </c>
      <c r="H663" s="2">
        <v>0</v>
      </c>
      <c r="I663" s="2">
        <v>0</v>
      </c>
      <c r="J663" s="2">
        <v>0</v>
      </c>
      <c r="K663" s="2">
        <v>0</v>
      </c>
      <c r="L663" s="2">
        <v>0</v>
      </c>
      <c r="M663" s="2">
        <v>0</v>
      </c>
      <c r="N663" s="2">
        <v>0</v>
      </c>
      <c r="O663" s="2">
        <v>0</v>
      </c>
      <c r="P663" s="2">
        <v>0</v>
      </c>
      <c r="Q663" s="2">
        <v>0</v>
      </c>
      <c r="R663" s="2">
        <v>0</v>
      </c>
      <c r="S663" s="2"/>
      <c r="T663" s="2"/>
      <c r="U663" s="2"/>
      <c r="V663" s="2"/>
      <c r="AB663" s="7"/>
      <c r="AC663" s="7"/>
      <c r="AD663" s="7"/>
      <c r="AE663" s="7"/>
      <c r="AF663" s="7"/>
      <c r="AG663" s="7"/>
      <c r="AH663" s="7"/>
      <c r="AI663" s="7"/>
    </row>
    <row r="664" spans="1:35" x14ac:dyDescent="0.2">
      <c r="A664" s="5">
        <v>2021</v>
      </c>
      <c r="B664" s="2" t="s">
        <v>751</v>
      </c>
      <c r="C664" s="2" t="s">
        <v>727</v>
      </c>
      <c r="D664" s="2" t="s">
        <v>681</v>
      </c>
      <c r="E664" s="15">
        <v>0</v>
      </c>
      <c r="F664" s="15">
        <v>10231978</v>
      </c>
      <c r="G664" s="2">
        <v>0</v>
      </c>
      <c r="H664" s="2">
        <v>0</v>
      </c>
      <c r="I664" s="2">
        <v>0</v>
      </c>
      <c r="J664" s="2">
        <v>0</v>
      </c>
      <c r="K664" s="2">
        <v>0</v>
      </c>
      <c r="L664" s="2">
        <v>0</v>
      </c>
      <c r="M664" s="2">
        <v>0</v>
      </c>
      <c r="N664" s="2">
        <v>0</v>
      </c>
      <c r="O664" s="2">
        <v>0</v>
      </c>
      <c r="P664" s="2">
        <v>0</v>
      </c>
      <c r="Q664" s="2">
        <v>0</v>
      </c>
      <c r="R664" s="2">
        <v>0</v>
      </c>
      <c r="S664" s="2"/>
      <c r="T664" s="2"/>
      <c r="U664" s="2"/>
      <c r="V664" s="2"/>
      <c r="AB664" s="7"/>
      <c r="AC664" s="7"/>
      <c r="AD664" s="7"/>
      <c r="AE664" s="7"/>
      <c r="AF664" s="7"/>
      <c r="AG664" s="7"/>
      <c r="AH664" s="7"/>
      <c r="AI664" s="7"/>
    </row>
    <row r="665" spans="1:35" x14ac:dyDescent="0.2">
      <c r="A665" s="5">
        <v>2021</v>
      </c>
      <c r="B665" s="2" t="s">
        <v>750</v>
      </c>
      <c r="C665" s="2" t="s">
        <v>728</v>
      </c>
      <c r="D665" s="2" t="s">
        <v>681</v>
      </c>
      <c r="E665" s="15">
        <v>0</v>
      </c>
      <c r="F665" s="15">
        <v>9476691</v>
      </c>
      <c r="G665" s="2">
        <v>0</v>
      </c>
      <c r="H665" s="2">
        <v>0</v>
      </c>
      <c r="I665" s="2">
        <v>0</v>
      </c>
      <c r="J665" s="2">
        <v>0</v>
      </c>
      <c r="K665" s="2">
        <v>0</v>
      </c>
      <c r="L665" s="2">
        <v>0</v>
      </c>
      <c r="M665" s="2">
        <v>0</v>
      </c>
      <c r="N665" s="2">
        <v>0</v>
      </c>
      <c r="O665" s="2">
        <v>0</v>
      </c>
      <c r="P665" s="2">
        <v>0</v>
      </c>
      <c r="Q665" s="2">
        <v>0</v>
      </c>
      <c r="R665" s="2">
        <v>0</v>
      </c>
      <c r="S665" s="2"/>
      <c r="T665" s="2"/>
      <c r="U665" s="2"/>
      <c r="V665" s="2"/>
      <c r="AB665" s="7"/>
      <c r="AC665" s="7"/>
      <c r="AD665" s="7"/>
      <c r="AE665" s="7"/>
      <c r="AF665" s="7"/>
      <c r="AG665" s="7"/>
      <c r="AH665" s="7"/>
      <c r="AI665" s="7"/>
    </row>
    <row r="666" spans="1:35" x14ac:dyDescent="0.2">
      <c r="A666" s="5">
        <v>2021</v>
      </c>
      <c r="B666" s="2" t="s">
        <v>752</v>
      </c>
      <c r="C666" s="2" t="s">
        <v>729</v>
      </c>
      <c r="D666" s="2" t="s">
        <v>681</v>
      </c>
      <c r="E666" s="15">
        <v>0</v>
      </c>
      <c r="F666" s="15">
        <v>8811342</v>
      </c>
      <c r="G666" s="2">
        <v>0</v>
      </c>
      <c r="H666" s="2">
        <v>0</v>
      </c>
      <c r="I666" s="2">
        <v>0</v>
      </c>
      <c r="J666" s="2">
        <v>0</v>
      </c>
      <c r="K666" s="2">
        <v>0</v>
      </c>
      <c r="L666" s="2">
        <v>0</v>
      </c>
      <c r="M666" s="2">
        <v>0</v>
      </c>
      <c r="N666" s="2">
        <v>0</v>
      </c>
      <c r="O666" s="2">
        <v>0</v>
      </c>
      <c r="P666" s="2">
        <v>0</v>
      </c>
      <c r="Q666" s="2">
        <v>0</v>
      </c>
      <c r="R666" s="2">
        <v>0</v>
      </c>
      <c r="S666" s="2"/>
      <c r="T666" s="2"/>
      <c r="U666" s="2"/>
      <c r="V666" s="2"/>
      <c r="AB666" s="7"/>
      <c r="AC666" s="7"/>
      <c r="AD666" s="7"/>
      <c r="AE666" s="7"/>
      <c r="AF666" s="7"/>
      <c r="AG666" s="7"/>
      <c r="AH666" s="7"/>
      <c r="AI666" s="7"/>
    </row>
    <row r="667" spans="1:35" x14ac:dyDescent="0.2">
      <c r="A667" s="5">
        <v>2021</v>
      </c>
      <c r="B667" s="2" t="s">
        <v>750</v>
      </c>
      <c r="C667" s="2" t="s">
        <v>730</v>
      </c>
      <c r="D667" s="2" t="s">
        <v>681</v>
      </c>
      <c r="E667" s="15">
        <v>0</v>
      </c>
      <c r="F667" s="15">
        <v>4192668</v>
      </c>
      <c r="G667" s="2">
        <v>0</v>
      </c>
      <c r="H667" s="2">
        <v>0</v>
      </c>
      <c r="I667" s="2">
        <v>0</v>
      </c>
      <c r="J667" s="2">
        <v>0</v>
      </c>
      <c r="K667" s="2">
        <v>0</v>
      </c>
      <c r="L667" s="2">
        <v>0</v>
      </c>
      <c r="M667" s="2">
        <v>0</v>
      </c>
      <c r="N667" s="2">
        <v>0</v>
      </c>
      <c r="O667" s="2">
        <v>0</v>
      </c>
      <c r="P667" s="2">
        <v>0</v>
      </c>
      <c r="Q667" s="2">
        <v>0</v>
      </c>
      <c r="R667" s="2">
        <v>0</v>
      </c>
      <c r="S667" s="2"/>
      <c r="T667" s="2"/>
      <c r="U667" s="2"/>
      <c r="V667" s="2"/>
      <c r="AB667" s="7"/>
      <c r="AC667" s="7"/>
      <c r="AD667" s="7"/>
      <c r="AE667" s="7"/>
      <c r="AF667" s="7"/>
      <c r="AG667" s="7"/>
      <c r="AH667" s="7"/>
      <c r="AI667" s="7"/>
    </row>
    <row r="668" spans="1:35" x14ac:dyDescent="0.2">
      <c r="A668" s="5">
        <v>2021</v>
      </c>
      <c r="B668" s="2" t="s">
        <v>752</v>
      </c>
      <c r="C668" s="2" t="s">
        <v>731</v>
      </c>
      <c r="D668" s="2" t="s">
        <v>681</v>
      </c>
      <c r="E668" s="15">
        <v>0</v>
      </c>
      <c r="F668" s="15">
        <v>12950083</v>
      </c>
      <c r="G668" s="2">
        <v>0</v>
      </c>
      <c r="H668" s="2">
        <v>0</v>
      </c>
      <c r="I668" s="2">
        <v>0</v>
      </c>
      <c r="J668" s="2">
        <v>0</v>
      </c>
      <c r="K668" s="2">
        <v>0</v>
      </c>
      <c r="L668" s="2">
        <v>0</v>
      </c>
      <c r="M668" s="2">
        <v>0</v>
      </c>
      <c r="N668" s="2">
        <v>0</v>
      </c>
      <c r="O668" s="2">
        <v>0</v>
      </c>
      <c r="P668" s="2">
        <v>0</v>
      </c>
      <c r="Q668" s="2">
        <v>0</v>
      </c>
      <c r="R668" s="2">
        <v>0</v>
      </c>
      <c r="S668" s="2"/>
      <c r="T668" s="2"/>
      <c r="U668" s="2"/>
      <c r="V668" s="2"/>
      <c r="AB668" s="7"/>
      <c r="AC668" s="7"/>
      <c r="AD668" s="7"/>
      <c r="AE668" s="7"/>
      <c r="AF668" s="7"/>
      <c r="AG668" s="7"/>
      <c r="AH668" s="7"/>
      <c r="AI668" s="7"/>
    </row>
    <row r="669" spans="1:35" x14ac:dyDescent="0.2">
      <c r="A669" s="5">
        <v>2021</v>
      </c>
      <c r="B669" s="2" t="s">
        <v>752</v>
      </c>
      <c r="C669" s="2" t="s">
        <v>732</v>
      </c>
      <c r="D669" s="2" t="s">
        <v>681</v>
      </c>
      <c r="E669" s="15">
        <v>0</v>
      </c>
      <c r="F669" s="15">
        <v>6581537</v>
      </c>
      <c r="G669" s="2">
        <v>0</v>
      </c>
      <c r="H669" s="2">
        <v>0</v>
      </c>
      <c r="I669" s="2">
        <v>0</v>
      </c>
      <c r="J669" s="2">
        <v>0</v>
      </c>
      <c r="K669" s="2">
        <v>0</v>
      </c>
      <c r="L669" s="2">
        <v>0</v>
      </c>
      <c r="M669" s="2">
        <v>0</v>
      </c>
      <c r="N669" s="2">
        <v>0</v>
      </c>
      <c r="O669" s="2">
        <v>0</v>
      </c>
      <c r="P669" s="2">
        <v>0</v>
      </c>
      <c r="Q669" s="2">
        <v>0</v>
      </c>
      <c r="R669" s="2">
        <v>0</v>
      </c>
      <c r="S669" s="2"/>
      <c r="T669" s="2"/>
      <c r="U669" s="2"/>
      <c r="V669" s="2"/>
      <c r="AB669" s="7"/>
      <c r="AC669" s="7"/>
      <c r="AD669" s="7"/>
      <c r="AE669" s="7"/>
      <c r="AF669" s="7"/>
      <c r="AG669" s="7"/>
      <c r="AH669" s="7"/>
      <c r="AI669" s="7"/>
    </row>
    <row r="670" spans="1:35" x14ac:dyDescent="0.2">
      <c r="A670" s="5">
        <v>2021</v>
      </c>
      <c r="B670" s="2" t="s">
        <v>750</v>
      </c>
      <c r="C670" s="2" t="s">
        <v>733</v>
      </c>
      <c r="D670" s="2" t="s">
        <v>681</v>
      </c>
      <c r="E670" s="15">
        <v>0</v>
      </c>
      <c r="F670" s="15">
        <v>12532693</v>
      </c>
      <c r="G670" s="2">
        <v>0</v>
      </c>
      <c r="H670" s="2">
        <v>0</v>
      </c>
      <c r="I670" s="2">
        <v>0</v>
      </c>
      <c r="J670" s="2">
        <v>0</v>
      </c>
      <c r="K670" s="2">
        <v>0</v>
      </c>
      <c r="L670" s="2">
        <v>0</v>
      </c>
      <c r="M670" s="2">
        <v>0</v>
      </c>
      <c r="N670" s="2">
        <v>0</v>
      </c>
      <c r="O670" s="2">
        <v>0</v>
      </c>
      <c r="P670" s="2">
        <v>0</v>
      </c>
      <c r="Q670" s="2">
        <v>0</v>
      </c>
      <c r="R670" s="2">
        <v>0</v>
      </c>
      <c r="S670" s="2"/>
      <c r="T670" s="2"/>
      <c r="U670" s="2"/>
      <c r="V670" s="2"/>
      <c r="AB670" s="7"/>
      <c r="AC670" s="7"/>
      <c r="AD670" s="7"/>
      <c r="AE670" s="7"/>
      <c r="AF670" s="7"/>
      <c r="AG670" s="7"/>
      <c r="AH670" s="7"/>
      <c r="AI670" s="7"/>
    </row>
    <row r="671" spans="1:35" x14ac:dyDescent="0.2">
      <c r="A671" s="5">
        <v>2021</v>
      </c>
      <c r="B671" s="2" t="s">
        <v>752</v>
      </c>
      <c r="C671" s="2" t="s">
        <v>734</v>
      </c>
      <c r="D671" s="2" t="s">
        <v>681</v>
      </c>
      <c r="E671" s="15">
        <v>0</v>
      </c>
      <c r="F671" s="15">
        <v>6923783</v>
      </c>
      <c r="G671" s="2">
        <v>0</v>
      </c>
      <c r="H671" s="2">
        <v>0</v>
      </c>
      <c r="I671" s="2">
        <v>0</v>
      </c>
      <c r="J671" s="2">
        <v>0</v>
      </c>
      <c r="K671" s="2">
        <v>0</v>
      </c>
      <c r="L671" s="2">
        <v>0</v>
      </c>
      <c r="M671" s="2">
        <v>0</v>
      </c>
      <c r="N671" s="2">
        <v>0</v>
      </c>
      <c r="O671" s="2">
        <v>0</v>
      </c>
      <c r="P671" s="2">
        <v>0</v>
      </c>
      <c r="Q671" s="2">
        <v>0</v>
      </c>
      <c r="R671" s="2">
        <v>0</v>
      </c>
      <c r="S671" s="2"/>
      <c r="T671" s="2"/>
      <c r="U671" s="2"/>
      <c r="V671" s="2"/>
      <c r="AB671" s="7"/>
      <c r="AC671" s="7"/>
      <c r="AD671" s="7"/>
      <c r="AE671" s="7"/>
      <c r="AF671" s="7"/>
      <c r="AG671" s="7"/>
      <c r="AH671" s="7"/>
      <c r="AI671" s="7"/>
    </row>
    <row r="672" spans="1:35" x14ac:dyDescent="0.2">
      <c r="A672" s="5">
        <v>2021</v>
      </c>
      <c r="B672" s="2" t="s">
        <v>752</v>
      </c>
      <c r="C672" s="2" t="s">
        <v>735</v>
      </c>
      <c r="D672" s="2" t="s">
        <v>681</v>
      </c>
      <c r="E672" s="15">
        <v>0</v>
      </c>
      <c r="F672" s="15">
        <v>9900521</v>
      </c>
      <c r="G672" s="2">
        <v>0</v>
      </c>
      <c r="H672" s="2">
        <v>0</v>
      </c>
      <c r="I672" s="2">
        <v>0</v>
      </c>
      <c r="J672" s="2">
        <v>0</v>
      </c>
      <c r="K672" s="2">
        <v>0</v>
      </c>
      <c r="L672" s="2">
        <v>0</v>
      </c>
      <c r="M672" s="2">
        <v>0</v>
      </c>
      <c r="N672" s="2">
        <v>0</v>
      </c>
      <c r="O672" s="2">
        <v>0</v>
      </c>
      <c r="P672" s="2">
        <v>0</v>
      </c>
      <c r="Q672" s="2">
        <v>0</v>
      </c>
      <c r="R672" s="2">
        <v>0</v>
      </c>
      <c r="S672" s="2"/>
      <c r="T672" s="2"/>
      <c r="U672" s="2"/>
      <c r="V672" s="2"/>
      <c r="AB672" s="7"/>
      <c r="AC672" s="7"/>
      <c r="AD672" s="7"/>
      <c r="AE672" s="7"/>
      <c r="AF672" s="7"/>
      <c r="AG672" s="7"/>
      <c r="AH672" s="7"/>
      <c r="AI672" s="7"/>
    </row>
    <row r="673" spans="1:35" x14ac:dyDescent="0.2">
      <c r="A673" s="5">
        <v>2021</v>
      </c>
      <c r="B673" s="2" t="s">
        <v>752</v>
      </c>
      <c r="C673" s="2" t="s">
        <v>736</v>
      </c>
      <c r="D673" s="2" t="s">
        <v>681</v>
      </c>
      <c r="E673" s="15">
        <v>0</v>
      </c>
      <c r="F673" s="15">
        <v>5289845</v>
      </c>
      <c r="G673" s="2">
        <v>0</v>
      </c>
      <c r="H673" s="2">
        <v>0</v>
      </c>
      <c r="I673" s="2">
        <v>0</v>
      </c>
      <c r="J673" s="2">
        <v>0</v>
      </c>
      <c r="K673" s="2">
        <v>0</v>
      </c>
      <c r="L673" s="2">
        <v>0</v>
      </c>
      <c r="M673" s="2">
        <v>0</v>
      </c>
      <c r="N673" s="2">
        <v>0</v>
      </c>
      <c r="O673" s="2">
        <v>0</v>
      </c>
      <c r="P673" s="2">
        <v>0</v>
      </c>
      <c r="Q673" s="2">
        <v>0</v>
      </c>
      <c r="R673" s="2">
        <v>0</v>
      </c>
      <c r="S673" s="2"/>
      <c r="T673" s="2"/>
      <c r="U673" s="2"/>
      <c r="V673" s="2"/>
      <c r="AB673" s="7"/>
      <c r="AC673" s="7"/>
      <c r="AD673" s="7"/>
      <c r="AE673" s="7"/>
      <c r="AF673" s="7"/>
      <c r="AG673" s="7"/>
      <c r="AH673" s="7"/>
      <c r="AI673" s="7"/>
    </row>
    <row r="674" spans="1:35" x14ac:dyDescent="0.2">
      <c r="A674" s="5">
        <v>2021</v>
      </c>
      <c r="B674" s="2" t="s">
        <v>752</v>
      </c>
      <c r="C674" s="2" t="s">
        <v>737</v>
      </c>
      <c r="D674" s="2" t="s">
        <v>681</v>
      </c>
      <c r="E674" s="15">
        <v>0</v>
      </c>
      <c r="F674" s="15">
        <v>6235576</v>
      </c>
      <c r="G674" s="2">
        <v>0</v>
      </c>
      <c r="H674" s="2">
        <v>0</v>
      </c>
      <c r="I674" s="2">
        <v>0</v>
      </c>
      <c r="J674" s="2">
        <v>0</v>
      </c>
      <c r="K674" s="2">
        <v>0</v>
      </c>
      <c r="L674" s="2">
        <v>0</v>
      </c>
      <c r="M674" s="2">
        <v>0</v>
      </c>
      <c r="N674" s="2">
        <v>0</v>
      </c>
      <c r="O674" s="2">
        <v>0</v>
      </c>
      <c r="P674" s="2">
        <v>0</v>
      </c>
      <c r="Q674" s="2">
        <v>0</v>
      </c>
      <c r="R674" s="2">
        <v>0</v>
      </c>
      <c r="S674" s="2"/>
      <c r="T674" s="2"/>
      <c r="U674" s="2"/>
      <c r="V674" s="2"/>
      <c r="AB674" s="7"/>
      <c r="AC674" s="7"/>
      <c r="AD674" s="7"/>
      <c r="AE674" s="7"/>
      <c r="AF674" s="7"/>
      <c r="AG674" s="7"/>
      <c r="AH674" s="7"/>
      <c r="AI674" s="7"/>
    </row>
    <row r="675" spans="1:35" x14ac:dyDescent="0.2">
      <c r="A675" s="5">
        <v>2021</v>
      </c>
      <c r="B675" s="2" t="s">
        <v>750</v>
      </c>
      <c r="C675" s="2" t="s">
        <v>48</v>
      </c>
      <c r="D675" s="2" t="s">
        <v>681</v>
      </c>
      <c r="E675" s="15">
        <v>0</v>
      </c>
      <c r="F675" s="15">
        <v>1240568</v>
      </c>
      <c r="G675" s="2">
        <v>0</v>
      </c>
      <c r="H675" s="2">
        <v>0</v>
      </c>
      <c r="I675" s="2">
        <v>0</v>
      </c>
      <c r="J675" s="2">
        <v>0</v>
      </c>
      <c r="K675" s="2">
        <v>0</v>
      </c>
      <c r="L675" s="2">
        <v>0</v>
      </c>
      <c r="M675" s="2">
        <v>0</v>
      </c>
      <c r="N675" s="2">
        <v>0</v>
      </c>
      <c r="O675" s="2">
        <v>0</v>
      </c>
      <c r="P675" s="2">
        <v>0</v>
      </c>
      <c r="Q675" s="2">
        <v>0</v>
      </c>
      <c r="R675" s="2">
        <v>0</v>
      </c>
      <c r="S675" s="2"/>
      <c r="T675" s="2"/>
      <c r="U675" s="2"/>
      <c r="V675" s="2"/>
      <c r="AB675" s="7"/>
      <c r="AC675" s="7"/>
      <c r="AD675" s="7"/>
      <c r="AE675" s="7"/>
      <c r="AF675" s="7"/>
      <c r="AG675" s="7"/>
      <c r="AH675" s="7"/>
      <c r="AI675" s="7"/>
    </row>
    <row r="676" spans="1:35" x14ac:dyDescent="0.2">
      <c r="A676" s="5">
        <v>2021</v>
      </c>
      <c r="B676" s="2" t="s">
        <v>751</v>
      </c>
      <c r="C676" s="2" t="s">
        <v>49</v>
      </c>
      <c r="D676" s="2" t="s">
        <v>681</v>
      </c>
      <c r="E676" s="15">
        <v>0</v>
      </c>
      <c r="F676" s="15">
        <v>4438920</v>
      </c>
      <c r="G676" s="2">
        <v>0</v>
      </c>
      <c r="H676" s="2">
        <v>0</v>
      </c>
      <c r="I676" s="2">
        <v>0</v>
      </c>
      <c r="J676" s="2">
        <v>0</v>
      </c>
      <c r="K676" s="2">
        <v>0</v>
      </c>
      <c r="L676" s="2">
        <v>0</v>
      </c>
      <c r="M676" s="2">
        <v>0</v>
      </c>
      <c r="N676" s="2">
        <v>0</v>
      </c>
      <c r="O676" s="2">
        <v>0</v>
      </c>
      <c r="P676" s="2">
        <v>0</v>
      </c>
      <c r="Q676" s="2">
        <v>0</v>
      </c>
      <c r="R676" s="2">
        <v>0</v>
      </c>
      <c r="S676" s="2"/>
      <c r="T676" s="2"/>
      <c r="U676" s="2"/>
      <c r="V676" s="2"/>
      <c r="AB676" s="7"/>
      <c r="AC676" s="7"/>
      <c r="AD676" s="7"/>
      <c r="AE676" s="7"/>
      <c r="AF676" s="7"/>
      <c r="AG676" s="7"/>
      <c r="AH676" s="7"/>
      <c r="AI676" s="7"/>
    </row>
    <row r="677" spans="1:35" x14ac:dyDescent="0.2">
      <c r="A677" s="5">
        <v>2021</v>
      </c>
      <c r="B677" s="2" t="s">
        <v>750</v>
      </c>
      <c r="C677" s="2" t="s">
        <v>50</v>
      </c>
      <c r="D677" s="2" t="s">
        <v>681</v>
      </c>
      <c r="E677" s="15">
        <v>0</v>
      </c>
      <c r="F677" s="15">
        <v>6591320</v>
      </c>
      <c r="G677" s="2">
        <v>0</v>
      </c>
      <c r="H677" s="2">
        <v>0</v>
      </c>
      <c r="I677" s="2">
        <v>0</v>
      </c>
      <c r="J677" s="2">
        <v>0</v>
      </c>
      <c r="K677" s="2">
        <v>0</v>
      </c>
      <c r="L677" s="2">
        <v>0</v>
      </c>
      <c r="M677" s="2">
        <v>0</v>
      </c>
      <c r="N677" s="2">
        <v>0</v>
      </c>
      <c r="O677" s="2">
        <v>0</v>
      </c>
      <c r="P677" s="2">
        <v>0</v>
      </c>
      <c r="Q677" s="2">
        <v>0</v>
      </c>
      <c r="R677" s="2">
        <v>0</v>
      </c>
      <c r="S677" s="2"/>
      <c r="T677" s="2"/>
      <c r="U677" s="2"/>
      <c r="V677" s="2"/>
      <c r="AB677" s="7"/>
      <c r="AC677" s="7"/>
      <c r="AD677" s="7"/>
      <c r="AE677" s="7"/>
      <c r="AF677" s="7"/>
      <c r="AG677" s="7"/>
      <c r="AH677" s="7"/>
      <c r="AI677" s="7"/>
    </row>
    <row r="678" spans="1:35" x14ac:dyDescent="0.2">
      <c r="A678" s="5">
        <v>2021</v>
      </c>
      <c r="B678" s="2" t="s">
        <v>752</v>
      </c>
      <c r="C678" s="2" t="s">
        <v>51</v>
      </c>
      <c r="D678" s="2" t="s">
        <v>681</v>
      </c>
      <c r="E678" s="15">
        <v>0</v>
      </c>
      <c r="F678" s="15">
        <v>5951246</v>
      </c>
      <c r="G678" s="2">
        <v>0</v>
      </c>
      <c r="H678" s="2">
        <v>0</v>
      </c>
      <c r="I678" s="2">
        <v>0</v>
      </c>
      <c r="J678" s="2">
        <v>0</v>
      </c>
      <c r="K678" s="2">
        <v>0</v>
      </c>
      <c r="L678" s="2">
        <v>0</v>
      </c>
      <c r="M678" s="2">
        <v>0</v>
      </c>
      <c r="N678" s="2">
        <v>0</v>
      </c>
      <c r="O678" s="2">
        <v>0</v>
      </c>
      <c r="P678" s="2">
        <v>0</v>
      </c>
      <c r="Q678" s="2">
        <v>0</v>
      </c>
      <c r="R678" s="2">
        <v>0</v>
      </c>
      <c r="S678" s="2"/>
      <c r="T678" s="2"/>
      <c r="U678" s="2"/>
      <c r="V678" s="2"/>
      <c r="AB678" s="7"/>
      <c r="AC678" s="7"/>
      <c r="AD678" s="7"/>
      <c r="AE678" s="7"/>
      <c r="AF678" s="7"/>
      <c r="AG678" s="7"/>
      <c r="AH678" s="7"/>
      <c r="AI678" s="7"/>
    </row>
    <row r="679" spans="1:35" x14ac:dyDescent="0.2">
      <c r="A679" s="5">
        <v>2021</v>
      </c>
      <c r="B679" s="2" t="s">
        <v>750</v>
      </c>
      <c r="C679" s="2" t="s">
        <v>52</v>
      </c>
      <c r="D679" s="2" t="s">
        <v>681</v>
      </c>
      <c r="E679" s="15">
        <v>0</v>
      </c>
      <c r="F679" s="15">
        <v>3951105</v>
      </c>
      <c r="G679" s="2">
        <v>0</v>
      </c>
      <c r="H679" s="2">
        <v>0</v>
      </c>
      <c r="I679" s="2">
        <v>0</v>
      </c>
      <c r="J679" s="2">
        <v>0</v>
      </c>
      <c r="K679" s="2">
        <v>0</v>
      </c>
      <c r="L679" s="2">
        <v>0</v>
      </c>
      <c r="M679" s="2">
        <v>0</v>
      </c>
      <c r="N679" s="2">
        <v>0</v>
      </c>
      <c r="O679" s="2">
        <v>0</v>
      </c>
      <c r="P679" s="2">
        <v>0</v>
      </c>
      <c r="Q679" s="2">
        <v>0</v>
      </c>
      <c r="R679" s="2">
        <v>0</v>
      </c>
      <c r="S679" s="2"/>
      <c r="T679" s="2"/>
      <c r="U679" s="2"/>
      <c r="V679" s="2"/>
      <c r="AB679" s="7"/>
      <c r="AC679" s="7"/>
      <c r="AD679" s="7"/>
      <c r="AE679" s="7"/>
      <c r="AF679" s="7"/>
      <c r="AG679" s="7"/>
      <c r="AH679" s="7"/>
      <c r="AI679" s="7"/>
    </row>
    <row r="680" spans="1:35" x14ac:dyDescent="0.2">
      <c r="A680" s="5">
        <v>2021</v>
      </c>
      <c r="B680" s="2" t="s">
        <v>751</v>
      </c>
      <c r="C680" s="2" t="s">
        <v>53</v>
      </c>
      <c r="D680" s="2" t="s">
        <v>681</v>
      </c>
      <c r="E680" s="15">
        <v>0</v>
      </c>
      <c r="F680" s="15">
        <v>7985188</v>
      </c>
      <c r="G680" s="2">
        <v>0</v>
      </c>
      <c r="H680" s="2">
        <v>0</v>
      </c>
      <c r="I680" s="2">
        <v>0</v>
      </c>
      <c r="J680" s="2">
        <v>0</v>
      </c>
      <c r="K680" s="2">
        <v>0</v>
      </c>
      <c r="L680" s="2">
        <v>0</v>
      </c>
      <c r="M680" s="2">
        <v>0</v>
      </c>
      <c r="N680" s="2">
        <v>0</v>
      </c>
      <c r="O680" s="2">
        <v>0</v>
      </c>
      <c r="P680" s="2">
        <v>0</v>
      </c>
      <c r="Q680" s="2">
        <v>0</v>
      </c>
      <c r="R680" s="2">
        <v>0</v>
      </c>
      <c r="S680" s="2"/>
      <c r="T680" s="2"/>
      <c r="U680" s="2"/>
      <c r="V680" s="2"/>
      <c r="AB680" s="7"/>
      <c r="AC680" s="7"/>
      <c r="AD680" s="7"/>
      <c r="AE680" s="7"/>
      <c r="AF680" s="7"/>
      <c r="AG680" s="7"/>
      <c r="AH680" s="7"/>
      <c r="AI680" s="7"/>
    </row>
    <row r="681" spans="1:35" x14ac:dyDescent="0.2">
      <c r="A681" s="5">
        <v>2021</v>
      </c>
      <c r="B681" s="2" t="s">
        <v>752</v>
      </c>
      <c r="C681" s="2" t="s">
        <v>54</v>
      </c>
      <c r="D681" s="2" t="s">
        <v>681</v>
      </c>
      <c r="E681" s="15">
        <v>0</v>
      </c>
      <c r="F681" s="15">
        <v>4244419</v>
      </c>
      <c r="G681" s="2">
        <v>0</v>
      </c>
      <c r="H681" s="2">
        <v>0</v>
      </c>
      <c r="I681" s="2">
        <v>0</v>
      </c>
      <c r="J681" s="2">
        <v>0</v>
      </c>
      <c r="K681" s="2">
        <v>0</v>
      </c>
      <c r="L681" s="2">
        <v>0</v>
      </c>
      <c r="M681" s="2">
        <v>0</v>
      </c>
      <c r="N681" s="2">
        <v>0</v>
      </c>
      <c r="O681" s="2">
        <v>0</v>
      </c>
      <c r="P681" s="2">
        <v>0</v>
      </c>
      <c r="Q681" s="2">
        <v>0</v>
      </c>
      <c r="R681" s="2">
        <v>0</v>
      </c>
      <c r="S681" s="2"/>
      <c r="T681" s="2"/>
      <c r="U681" s="2"/>
      <c r="V681" s="2"/>
      <c r="AB681" s="7"/>
      <c r="AC681" s="7"/>
      <c r="AD681" s="7"/>
      <c r="AE681" s="7"/>
      <c r="AF681" s="7"/>
      <c r="AG681" s="7"/>
      <c r="AH681" s="7"/>
      <c r="AI681" s="7"/>
    </row>
    <row r="682" spans="1:35" x14ac:dyDescent="0.2">
      <c r="A682" s="5">
        <v>2021</v>
      </c>
      <c r="B682" s="2" t="s">
        <v>750</v>
      </c>
      <c r="C682" s="2" t="s">
        <v>738</v>
      </c>
      <c r="D682" s="2" t="s">
        <v>681</v>
      </c>
      <c r="E682" s="15">
        <v>0</v>
      </c>
      <c r="F682" s="15">
        <v>10911739</v>
      </c>
      <c r="G682" s="2">
        <v>0</v>
      </c>
      <c r="H682" s="2">
        <v>0</v>
      </c>
      <c r="I682" s="2">
        <v>0</v>
      </c>
      <c r="J682" s="2">
        <v>0</v>
      </c>
      <c r="K682" s="2">
        <v>0</v>
      </c>
      <c r="L682" s="2">
        <v>0</v>
      </c>
      <c r="M682" s="2">
        <v>0</v>
      </c>
      <c r="N682" s="2">
        <v>0</v>
      </c>
      <c r="O682" s="2">
        <v>0</v>
      </c>
      <c r="P682" s="2">
        <v>0</v>
      </c>
      <c r="Q682" s="2">
        <v>0</v>
      </c>
      <c r="R682" s="2">
        <v>0</v>
      </c>
      <c r="S682" s="2"/>
      <c r="T682" s="2"/>
      <c r="U682" s="2"/>
      <c r="V682" s="2"/>
      <c r="AB682" s="7"/>
      <c r="AC682" s="7"/>
      <c r="AD682" s="7"/>
      <c r="AE682" s="7"/>
      <c r="AF682" s="7"/>
      <c r="AG682" s="7"/>
      <c r="AH682" s="7"/>
      <c r="AI682" s="7"/>
    </row>
    <row r="683" spans="1:35" x14ac:dyDescent="0.2">
      <c r="A683" s="5">
        <v>2021</v>
      </c>
      <c r="B683" s="2" t="s">
        <v>752</v>
      </c>
      <c r="C683" s="2" t="s">
        <v>739</v>
      </c>
      <c r="D683" s="2" t="s">
        <v>681</v>
      </c>
      <c r="E683" s="15">
        <v>0</v>
      </c>
      <c r="F683" s="15">
        <v>20330454</v>
      </c>
      <c r="G683" s="2">
        <v>0</v>
      </c>
      <c r="H683" s="2">
        <v>0</v>
      </c>
      <c r="I683" s="2">
        <v>0</v>
      </c>
      <c r="J683" s="2">
        <v>0</v>
      </c>
      <c r="K683" s="2">
        <v>0</v>
      </c>
      <c r="L683" s="2">
        <v>0</v>
      </c>
      <c r="M683" s="2">
        <v>0</v>
      </c>
      <c r="N683" s="2">
        <v>0</v>
      </c>
      <c r="O683" s="2">
        <v>0</v>
      </c>
      <c r="P683" s="2">
        <v>0</v>
      </c>
      <c r="Q683" s="2">
        <v>0</v>
      </c>
      <c r="R683" s="2">
        <v>0</v>
      </c>
      <c r="S683" s="2"/>
      <c r="T683" s="2"/>
      <c r="U683" s="2"/>
      <c r="V683" s="2"/>
      <c r="AB683" s="7"/>
      <c r="AC683" s="7"/>
      <c r="AD683" s="7"/>
      <c r="AE683" s="7"/>
      <c r="AF683" s="7"/>
      <c r="AG683" s="7"/>
      <c r="AH683" s="7"/>
      <c r="AI683" s="7"/>
    </row>
    <row r="684" spans="1:35" x14ac:dyDescent="0.2">
      <c r="A684" s="5">
        <v>2021</v>
      </c>
      <c r="B684" s="2" t="s">
        <v>752</v>
      </c>
      <c r="C684" s="2" t="s">
        <v>740</v>
      </c>
      <c r="D684" s="2" t="s">
        <v>681</v>
      </c>
      <c r="E684" s="15">
        <v>0</v>
      </c>
      <c r="F684" s="15">
        <v>7060412</v>
      </c>
      <c r="G684" s="2">
        <v>0</v>
      </c>
      <c r="I684" s="2">
        <v>0</v>
      </c>
      <c r="J684" s="2">
        <v>0</v>
      </c>
      <c r="K684" s="2">
        <v>0</v>
      </c>
      <c r="L684" s="2">
        <v>0</v>
      </c>
      <c r="M684" s="2">
        <v>0</v>
      </c>
      <c r="N684" s="2">
        <v>0</v>
      </c>
      <c r="O684" s="2">
        <v>0</v>
      </c>
      <c r="P684" s="2">
        <v>0</v>
      </c>
      <c r="Q684" s="2">
        <v>0</v>
      </c>
      <c r="R684" s="2">
        <v>0</v>
      </c>
      <c r="S684" s="2"/>
      <c r="T684" s="2"/>
      <c r="U684" s="2"/>
      <c r="V684" s="2"/>
      <c r="AB684" s="7"/>
      <c r="AC684" s="7"/>
      <c r="AD684" s="7"/>
      <c r="AE684" s="7"/>
      <c r="AF684" s="7"/>
      <c r="AG684" s="7"/>
      <c r="AH684" s="7"/>
      <c r="AI684" s="7"/>
    </row>
    <row r="685" spans="1:35" x14ac:dyDescent="0.2">
      <c r="A685" s="5">
        <v>2021</v>
      </c>
      <c r="B685" s="2" t="s">
        <v>751</v>
      </c>
      <c r="C685" s="2" t="s">
        <v>741</v>
      </c>
      <c r="D685" s="2" t="s">
        <v>681</v>
      </c>
      <c r="E685" s="15">
        <v>0</v>
      </c>
      <c r="F685" s="15">
        <v>8266767</v>
      </c>
      <c r="G685" s="2">
        <v>0</v>
      </c>
      <c r="I685" s="2">
        <v>0</v>
      </c>
      <c r="J685" s="2">
        <v>0</v>
      </c>
      <c r="K685" s="2">
        <v>0</v>
      </c>
      <c r="L685" s="2">
        <v>0</v>
      </c>
      <c r="M685" s="2">
        <v>0</v>
      </c>
      <c r="N685" s="2">
        <v>0</v>
      </c>
      <c r="O685" s="2">
        <v>0</v>
      </c>
      <c r="P685" s="2">
        <v>0</v>
      </c>
      <c r="Q685" s="2">
        <v>0</v>
      </c>
      <c r="R685" s="2">
        <v>0</v>
      </c>
      <c r="S685" s="2"/>
      <c r="T685" s="2"/>
      <c r="U685" s="2"/>
      <c r="V685" s="2"/>
      <c r="AB685" s="7"/>
      <c r="AC685" s="7"/>
      <c r="AD685" s="7"/>
      <c r="AE685" s="7"/>
      <c r="AF685" s="7"/>
      <c r="AG685" s="7"/>
      <c r="AH685" s="7"/>
      <c r="AI685" s="7"/>
    </row>
    <row r="686" spans="1:35" x14ac:dyDescent="0.2">
      <c r="A686" s="5">
        <v>2021</v>
      </c>
      <c r="B686" s="2" t="s">
        <v>752</v>
      </c>
      <c r="C686" s="2" t="s">
        <v>742</v>
      </c>
      <c r="D686" s="2" t="s">
        <v>681</v>
      </c>
      <c r="E686" s="15">
        <v>0</v>
      </c>
      <c r="F686" s="15">
        <v>8830253</v>
      </c>
      <c r="G686" s="2">
        <v>0</v>
      </c>
      <c r="H686" s="2">
        <v>0</v>
      </c>
      <c r="I686" s="2">
        <v>0</v>
      </c>
      <c r="J686" s="2">
        <v>0</v>
      </c>
      <c r="K686" s="2">
        <v>0</v>
      </c>
      <c r="L686" s="2">
        <v>0</v>
      </c>
      <c r="M686" s="2">
        <v>0</v>
      </c>
      <c r="N686" s="2">
        <v>0</v>
      </c>
      <c r="O686" s="2">
        <v>0</v>
      </c>
      <c r="P686" s="2">
        <v>0</v>
      </c>
      <c r="Q686" s="2">
        <v>0</v>
      </c>
      <c r="R686" s="2">
        <v>0</v>
      </c>
      <c r="S686" s="2"/>
      <c r="T686" s="2"/>
      <c r="U686" s="2"/>
      <c r="V686" s="2"/>
      <c r="AB686" s="7"/>
      <c r="AC686" s="7"/>
      <c r="AD686" s="7"/>
      <c r="AE686" s="7"/>
      <c r="AF686" s="7"/>
      <c r="AG686" s="7"/>
      <c r="AH686" s="7"/>
      <c r="AI686" s="7"/>
    </row>
    <row r="687" spans="1:35" x14ac:dyDescent="0.2">
      <c r="A687" s="5">
        <v>2021</v>
      </c>
      <c r="B687" s="2" t="s">
        <v>750</v>
      </c>
      <c r="C687" s="2" t="s">
        <v>743</v>
      </c>
      <c r="D687" s="2" t="s">
        <v>681</v>
      </c>
      <c r="E687" s="15">
        <v>0</v>
      </c>
      <c r="F687" s="15">
        <v>6979394</v>
      </c>
      <c r="G687" s="2">
        <v>0</v>
      </c>
      <c r="H687" s="2">
        <v>0</v>
      </c>
      <c r="I687" s="2">
        <v>0</v>
      </c>
      <c r="J687" s="2">
        <v>0</v>
      </c>
      <c r="K687" s="2">
        <v>0</v>
      </c>
      <c r="L687" s="2">
        <v>0</v>
      </c>
      <c r="M687" s="2">
        <v>0</v>
      </c>
      <c r="N687" s="2">
        <v>0</v>
      </c>
      <c r="O687" s="2">
        <v>0</v>
      </c>
      <c r="P687" s="2">
        <v>0</v>
      </c>
      <c r="Q687" s="2">
        <v>0</v>
      </c>
      <c r="R687" s="2">
        <v>0</v>
      </c>
      <c r="S687" s="2"/>
      <c r="T687" s="2"/>
      <c r="U687" s="2"/>
      <c r="V687" s="2"/>
      <c r="AB687" s="7"/>
      <c r="AC687" s="7"/>
      <c r="AD687" s="7"/>
      <c r="AE687" s="7"/>
      <c r="AF687" s="7"/>
      <c r="AG687" s="7"/>
      <c r="AH687" s="7"/>
      <c r="AI687" s="7"/>
    </row>
    <row r="688" spans="1:35" x14ac:dyDescent="0.2">
      <c r="A688" s="5">
        <v>2021</v>
      </c>
      <c r="B688" s="2" t="s">
        <v>752</v>
      </c>
      <c r="C688" s="2" t="s">
        <v>744</v>
      </c>
      <c r="D688" s="2" t="s">
        <v>681</v>
      </c>
      <c r="E688" s="15">
        <v>0</v>
      </c>
      <c r="F688" s="15">
        <v>8114647</v>
      </c>
      <c r="G688" s="2">
        <v>0</v>
      </c>
      <c r="H688" s="2">
        <v>0</v>
      </c>
      <c r="I688" s="2">
        <v>0</v>
      </c>
      <c r="J688" s="2">
        <v>0</v>
      </c>
      <c r="K688" s="2">
        <v>0</v>
      </c>
      <c r="L688" s="2">
        <v>0</v>
      </c>
      <c r="M688" s="2">
        <v>0</v>
      </c>
      <c r="N688" s="2">
        <v>0</v>
      </c>
      <c r="O688" s="2">
        <v>0</v>
      </c>
      <c r="P688" s="2">
        <v>0</v>
      </c>
      <c r="Q688" s="2">
        <v>0</v>
      </c>
      <c r="R688" s="2">
        <v>0</v>
      </c>
      <c r="S688" s="2"/>
      <c r="T688" s="2"/>
      <c r="U688" s="2"/>
      <c r="V688" s="2"/>
      <c r="AB688" s="7"/>
      <c r="AC688" s="7"/>
      <c r="AD688" s="7"/>
      <c r="AE688" s="7"/>
      <c r="AF688" s="7"/>
      <c r="AG688" s="7"/>
      <c r="AH688" s="7"/>
      <c r="AI688" s="7"/>
    </row>
    <row r="689" spans="1:35" x14ac:dyDescent="0.2">
      <c r="A689" s="5">
        <v>2021</v>
      </c>
      <c r="B689" s="2" t="s">
        <v>752</v>
      </c>
      <c r="C689" s="2" t="s">
        <v>745</v>
      </c>
      <c r="D689" s="2" t="s">
        <v>681</v>
      </c>
      <c r="E689" s="15">
        <v>0</v>
      </c>
      <c r="F689" s="15">
        <v>8789260</v>
      </c>
      <c r="G689" s="2">
        <v>0</v>
      </c>
      <c r="H689" s="2">
        <v>0</v>
      </c>
      <c r="I689" s="2">
        <v>0</v>
      </c>
      <c r="J689" s="2">
        <v>0</v>
      </c>
      <c r="K689" s="2">
        <v>0</v>
      </c>
      <c r="L689" s="2">
        <v>0</v>
      </c>
      <c r="M689" s="2">
        <v>0</v>
      </c>
      <c r="N689" s="2">
        <v>0</v>
      </c>
      <c r="O689" s="2">
        <v>0</v>
      </c>
      <c r="P689" s="2">
        <v>0</v>
      </c>
      <c r="Q689" s="2">
        <v>0</v>
      </c>
      <c r="R689" s="2">
        <v>0</v>
      </c>
      <c r="S689" s="2"/>
      <c r="T689" s="2"/>
      <c r="U689" s="2"/>
      <c r="V689" s="2"/>
      <c r="AB689" s="7"/>
      <c r="AC689" s="7"/>
      <c r="AD689" s="7"/>
      <c r="AE689" s="7"/>
      <c r="AF689" s="7"/>
      <c r="AG689" s="7"/>
      <c r="AH689" s="7"/>
      <c r="AI689" s="7"/>
    </row>
    <row r="690" spans="1:35" x14ac:dyDescent="0.2">
      <c r="A690" s="5">
        <v>2021</v>
      </c>
      <c r="B690" s="2" t="s">
        <v>752</v>
      </c>
      <c r="C690" s="2" t="s">
        <v>746</v>
      </c>
      <c r="D690" s="2" t="s">
        <v>681</v>
      </c>
      <c r="E690" s="15">
        <v>0</v>
      </c>
      <c r="F690" s="15">
        <v>4543069</v>
      </c>
      <c r="G690" s="2">
        <v>0</v>
      </c>
      <c r="H690" s="2">
        <v>0</v>
      </c>
      <c r="I690" s="2">
        <v>0</v>
      </c>
      <c r="J690" s="2">
        <v>0</v>
      </c>
      <c r="K690" s="2">
        <v>0</v>
      </c>
      <c r="L690" s="2">
        <v>0</v>
      </c>
      <c r="M690" s="2">
        <v>0</v>
      </c>
      <c r="N690" s="2">
        <v>0</v>
      </c>
      <c r="O690" s="2">
        <v>0</v>
      </c>
      <c r="P690" s="2">
        <v>0</v>
      </c>
      <c r="Q690" s="2">
        <v>0</v>
      </c>
      <c r="R690" s="2">
        <v>0</v>
      </c>
      <c r="S690" s="2"/>
      <c r="T690" s="2"/>
      <c r="U690" s="2"/>
      <c r="V690" s="2"/>
      <c r="AB690" s="7"/>
      <c r="AC690" s="7"/>
      <c r="AD690" s="7"/>
      <c r="AE690" s="7"/>
      <c r="AF690" s="7"/>
      <c r="AG690" s="7"/>
      <c r="AH690" s="7"/>
      <c r="AI690" s="7"/>
    </row>
    <row r="691" spans="1:35" x14ac:dyDescent="0.2">
      <c r="A691" s="5">
        <v>2021</v>
      </c>
      <c r="B691" s="2" t="s">
        <v>752</v>
      </c>
      <c r="C691" s="2" t="s">
        <v>747</v>
      </c>
      <c r="D691" s="2" t="s">
        <v>681</v>
      </c>
      <c r="E691" s="15">
        <v>0</v>
      </c>
      <c r="F691" s="15">
        <v>4026664</v>
      </c>
      <c r="G691" s="2">
        <v>0</v>
      </c>
      <c r="H691" s="2">
        <v>0</v>
      </c>
      <c r="I691" s="2">
        <v>0</v>
      </c>
      <c r="J691" s="2">
        <v>0</v>
      </c>
      <c r="K691" s="2">
        <v>0</v>
      </c>
      <c r="L691" s="2">
        <v>0</v>
      </c>
      <c r="M691" s="2">
        <v>0</v>
      </c>
      <c r="N691" s="2">
        <v>0</v>
      </c>
      <c r="O691" s="2">
        <v>0</v>
      </c>
      <c r="P691" s="2">
        <v>0</v>
      </c>
      <c r="Q691" s="2">
        <v>0</v>
      </c>
      <c r="R691" s="2">
        <v>0</v>
      </c>
      <c r="S691" s="2"/>
      <c r="T691" s="2"/>
      <c r="U691" s="2"/>
      <c r="V691" s="2"/>
      <c r="AB691" s="7"/>
      <c r="AC691" s="7"/>
      <c r="AD691" s="7"/>
      <c r="AE691" s="7"/>
      <c r="AF691" s="7"/>
      <c r="AG691" s="7"/>
      <c r="AH691" s="7"/>
      <c r="AI691" s="7"/>
    </row>
    <row r="692" spans="1:35" x14ac:dyDescent="0.2">
      <c r="A692" s="5">
        <v>2021</v>
      </c>
      <c r="B692" s="2" t="s">
        <v>752</v>
      </c>
      <c r="C692" s="2" t="s">
        <v>748</v>
      </c>
      <c r="D692" s="2" t="s">
        <v>681</v>
      </c>
      <c r="E692" s="15">
        <v>0</v>
      </c>
      <c r="F692" s="15">
        <v>3631000</v>
      </c>
      <c r="G692" s="2">
        <v>0</v>
      </c>
      <c r="H692" s="2">
        <v>0</v>
      </c>
      <c r="I692" s="2">
        <v>0</v>
      </c>
      <c r="J692" s="2">
        <v>0</v>
      </c>
      <c r="K692" s="2">
        <v>0</v>
      </c>
      <c r="L692" s="2">
        <v>0</v>
      </c>
      <c r="M692" s="2">
        <v>0</v>
      </c>
      <c r="N692" s="2">
        <v>0</v>
      </c>
      <c r="O692" s="2">
        <v>0</v>
      </c>
      <c r="P692" s="2">
        <v>0</v>
      </c>
      <c r="Q692" s="2">
        <v>0</v>
      </c>
      <c r="R692" s="2">
        <v>0</v>
      </c>
      <c r="S692" s="2"/>
      <c r="T692" s="2"/>
      <c r="U692" s="2"/>
      <c r="V692" s="2"/>
      <c r="AB692" s="7"/>
      <c r="AC692" s="7"/>
      <c r="AD692" s="7"/>
      <c r="AE692" s="7"/>
      <c r="AF692" s="7"/>
      <c r="AG692" s="7"/>
      <c r="AH692" s="7"/>
      <c r="AI692" s="7"/>
    </row>
    <row r="693" spans="1:35" x14ac:dyDescent="0.2">
      <c r="A693" s="5">
        <v>2021</v>
      </c>
      <c r="B693" s="2" t="s">
        <v>752</v>
      </c>
      <c r="C693" s="2" t="s">
        <v>749</v>
      </c>
      <c r="D693" s="2" t="s">
        <v>681</v>
      </c>
      <c r="E693" s="15">
        <v>0</v>
      </c>
      <c r="F693" s="15">
        <v>14729398</v>
      </c>
      <c r="G693" s="2">
        <v>0</v>
      </c>
      <c r="H693" s="2">
        <v>0</v>
      </c>
      <c r="I693" s="2">
        <v>0</v>
      </c>
      <c r="J693" s="2">
        <v>0</v>
      </c>
      <c r="K693" s="2">
        <v>0</v>
      </c>
      <c r="L693" s="2">
        <v>0</v>
      </c>
      <c r="M693" s="2">
        <v>0</v>
      </c>
      <c r="N693" s="2">
        <v>0</v>
      </c>
      <c r="O693" s="2">
        <v>0</v>
      </c>
      <c r="P693" s="2">
        <v>0</v>
      </c>
      <c r="Q693" s="2">
        <v>0</v>
      </c>
      <c r="R693" s="2">
        <v>0</v>
      </c>
      <c r="S693" s="2"/>
      <c r="T693" s="2"/>
      <c r="U693" s="2"/>
      <c r="V693" s="2"/>
      <c r="AB693" s="7"/>
      <c r="AC693" s="7"/>
      <c r="AD693" s="7"/>
      <c r="AE693" s="7"/>
      <c r="AF693" s="7"/>
      <c r="AG693" s="7"/>
      <c r="AH693" s="7"/>
      <c r="AI693" s="7"/>
    </row>
    <row r="694" spans="1:35" x14ac:dyDescent="0.2">
      <c r="A694" s="5">
        <v>2021</v>
      </c>
      <c r="B694" s="2" t="s">
        <v>752</v>
      </c>
      <c r="C694" s="2" t="s">
        <v>67</v>
      </c>
      <c r="D694" s="2" t="s">
        <v>681</v>
      </c>
      <c r="E694" s="15">
        <v>0</v>
      </c>
      <c r="F694" s="15">
        <v>7330096</v>
      </c>
      <c r="G694" s="2">
        <v>0</v>
      </c>
      <c r="H694" s="2">
        <v>0</v>
      </c>
      <c r="I694" s="2">
        <v>0</v>
      </c>
      <c r="J694" s="2">
        <v>0</v>
      </c>
      <c r="K694" s="2">
        <v>0</v>
      </c>
      <c r="L694" s="2">
        <v>0</v>
      </c>
      <c r="M694" s="2">
        <v>0</v>
      </c>
      <c r="N694" s="2">
        <v>0</v>
      </c>
      <c r="O694" s="2">
        <v>0</v>
      </c>
      <c r="P694" s="2">
        <v>0</v>
      </c>
      <c r="Q694" s="2">
        <v>0</v>
      </c>
      <c r="R694" s="2">
        <v>0</v>
      </c>
      <c r="S694" s="2"/>
      <c r="T694" s="2"/>
      <c r="U694" s="2"/>
      <c r="V694" s="2"/>
      <c r="AB694" s="7"/>
      <c r="AC694" s="7"/>
      <c r="AD694" s="7"/>
      <c r="AE694" s="7"/>
      <c r="AF694" s="7"/>
      <c r="AG694" s="7"/>
      <c r="AH694" s="7"/>
      <c r="AI694" s="7"/>
    </row>
    <row r="695" spans="1:35" x14ac:dyDescent="0.2">
      <c r="A695" s="5">
        <v>2020</v>
      </c>
      <c r="B695" s="2" t="s">
        <v>750</v>
      </c>
      <c r="C695" s="2" t="s">
        <v>725</v>
      </c>
      <c r="D695" s="2" t="s">
        <v>692</v>
      </c>
      <c r="E695" s="15"/>
      <c r="F695" s="15">
        <v>0</v>
      </c>
      <c r="P695" s="2">
        <v>0</v>
      </c>
      <c r="Q695" s="2">
        <v>0</v>
      </c>
      <c r="R695" s="2">
        <v>0</v>
      </c>
      <c r="S695" s="2"/>
      <c r="T695" s="2">
        <v>0</v>
      </c>
      <c r="U695" s="2"/>
      <c r="V695" s="2"/>
      <c r="W695" s="7">
        <v>0</v>
      </c>
      <c r="X695" s="7">
        <v>0</v>
      </c>
      <c r="Z695" s="18">
        <v>66.319999999999993</v>
      </c>
      <c r="AA695" s="17">
        <v>9.0399999999999991</v>
      </c>
      <c r="AB695" s="7"/>
      <c r="AC695" s="7"/>
      <c r="AD695" s="7"/>
      <c r="AE695" s="7"/>
      <c r="AF695" s="7"/>
      <c r="AG695" s="7"/>
      <c r="AH695" s="7"/>
      <c r="AI695" s="7"/>
    </row>
    <row r="696" spans="1:35" x14ac:dyDescent="0.2">
      <c r="A696" s="5">
        <v>2020</v>
      </c>
      <c r="B696" s="2" t="s">
        <v>750</v>
      </c>
      <c r="C696" s="2" t="s">
        <v>726</v>
      </c>
      <c r="D696" s="2" t="s">
        <v>692</v>
      </c>
      <c r="E696" s="15"/>
      <c r="F696" s="15">
        <v>0</v>
      </c>
      <c r="P696" s="2">
        <v>0</v>
      </c>
      <c r="Q696" s="2">
        <v>0</v>
      </c>
      <c r="R696" s="2">
        <v>0</v>
      </c>
      <c r="S696" s="2"/>
      <c r="T696" s="2">
        <v>0</v>
      </c>
      <c r="U696" s="2"/>
      <c r="V696" s="2"/>
      <c r="W696" s="7">
        <v>0</v>
      </c>
      <c r="X696" s="7">
        <v>0</v>
      </c>
      <c r="Z696" s="18">
        <v>22.93</v>
      </c>
      <c r="AA696" s="17">
        <v>8.0399999999999991</v>
      </c>
      <c r="AB696" s="7"/>
      <c r="AC696" s="7"/>
      <c r="AD696" s="7"/>
      <c r="AE696" s="7"/>
      <c r="AF696" s="7"/>
      <c r="AG696" s="7"/>
      <c r="AH696" s="7"/>
      <c r="AI696" s="7"/>
    </row>
    <row r="697" spans="1:35" x14ac:dyDescent="0.2">
      <c r="A697" s="5">
        <v>2020</v>
      </c>
      <c r="B697" s="2" t="s">
        <v>751</v>
      </c>
      <c r="C697" s="2" t="s">
        <v>727</v>
      </c>
      <c r="D697" s="2" t="s">
        <v>692</v>
      </c>
      <c r="E697" s="15"/>
      <c r="F697" s="15">
        <v>0</v>
      </c>
      <c r="P697" s="2">
        <v>0</v>
      </c>
      <c r="Q697" s="2">
        <v>0</v>
      </c>
      <c r="R697" s="2">
        <v>0</v>
      </c>
      <c r="S697" s="2"/>
      <c r="T697" s="2">
        <v>0</v>
      </c>
      <c r="U697" s="2"/>
      <c r="V697" s="2"/>
      <c r="W697" s="7">
        <v>0</v>
      </c>
      <c r="X697" s="7">
        <v>0</v>
      </c>
      <c r="Z697" s="18">
        <v>86.26</v>
      </c>
      <c r="AA697" s="17">
        <v>3.88</v>
      </c>
      <c r="AB697" s="7"/>
      <c r="AC697" s="7"/>
      <c r="AD697" s="7"/>
      <c r="AE697" s="7"/>
      <c r="AF697" s="7"/>
      <c r="AG697" s="7"/>
      <c r="AH697" s="7"/>
      <c r="AI697" s="7"/>
    </row>
    <row r="698" spans="1:35" x14ac:dyDescent="0.2">
      <c r="A698" s="5">
        <v>2020</v>
      </c>
      <c r="B698" s="2" t="s">
        <v>750</v>
      </c>
      <c r="C698" s="2" t="s">
        <v>728</v>
      </c>
      <c r="D698" s="2" t="s">
        <v>692</v>
      </c>
      <c r="E698" s="15"/>
      <c r="F698" s="15">
        <v>0</v>
      </c>
      <c r="P698" s="2">
        <v>0</v>
      </c>
      <c r="Q698" s="2">
        <v>0</v>
      </c>
      <c r="R698" s="2">
        <v>0</v>
      </c>
      <c r="S698" s="2"/>
      <c r="T698" s="2">
        <v>0</v>
      </c>
      <c r="U698" s="2"/>
      <c r="V698" s="2"/>
      <c r="W698" s="7">
        <v>0</v>
      </c>
      <c r="X698" s="7">
        <v>0</v>
      </c>
      <c r="Z698" s="18">
        <v>36.57</v>
      </c>
      <c r="AA698" s="17">
        <v>8.6999999999999993</v>
      </c>
      <c r="AB698" s="7"/>
      <c r="AC698" s="7"/>
      <c r="AD698" s="7"/>
      <c r="AE698" s="7"/>
      <c r="AF698" s="7"/>
      <c r="AG698" s="7"/>
      <c r="AH698" s="7"/>
      <c r="AI698" s="7"/>
    </row>
    <row r="699" spans="1:35" x14ac:dyDescent="0.2">
      <c r="A699" s="5">
        <v>2020</v>
      </c>
      <c r="B699" s="2" t="s">
        <v>752</v>
      </c>
      <c r="C699" s="2" t="s">
        <v>729</v>
      </c>
      <c r="D699" s="2" t="s">
        <v>692</v>
      </c>
      <c r="E699" s="15"/>
      <c r="F699" s="15">
        <v>0</v>
      </c>
      <c r="P699" s="2">
        <v>0</v>
      </c>
      <c r="Q699" s="2">
        <v>0</v>
      </c>
      <c r="R699" s="2">
        <v>0</v>
      </c>
      <c r="S699" s="2"/>
      <c r="T699" s="2">
        <v>0</v>
      </c>
      <c r="U699" s="2"/>
      <c r="V699" s="2"/>
      <c r="W699" s="7">
        <v>0</v>
      </c>
      <c r="X699" s="7">
        <v>0</v>
      </c>
      <c r="Z699" s="18">
        <v>42.17</v>
      </c>
      <c r="AA699" s="17">
        <v>8.44</v>
      </c>
      <c r="AB699" s="7"/>
      <c r="AC699" s="7"/>
      <c r="AD699" s="7"/>
      <c r="AE699" s="7"/>
      <c r="AF699" s="7"/>
      <c r="AG699" s="7"/>
      <c r="AH699" s="7"/>
      <c r="AI699" s="7"/>
    </row>
    <row r="700" spans="1:35" x14ac:dyDescent="0.2">
      <c r="A700" s="5">
        <v>2020</v>
      </c>
      <c r="B700" s="2" t="s">
        <v>750</v>
      </c>
      <c r="C700" s="2" t="s">
        <v>730</v>
      </c>
      <c r="D700" s="2" t="s">
        <v>692</v>
      </c>
      <c r="E700" s="15"/>
      <c r="F700" s="15">
        <v>0</v>
      </c>
      <c r="P700" s="2">
        <v>0</v>
      </c>
      <c r="Q700" s="2">
        <v>0</v>
      </c>
      <c r="R700" s="2">
        <v>0</v>
      </c>
      <c r="S700" s="2"/>
      <c r="T700" s="2">
        <v>0</v>
      </c>
      <c r="U700" s="2"/>
      <c r="V700" s="2"/>
      <c r="W700" s="7">
        <v>0</v>
      </c>
      <c r="X700" s="7">
        <v>0</v>
      </c>
      <c r="Z700" s="18">
        <v>101.87</v>
      </c>
      <c r="AA700" s="17">
        <v>9.73</v>
      </c>
      <c r="AB700" s="7"/>
      <c r="AC700" s="7"/>
      <c r="AD700" s="7"/>
      <c r="AE700" s="7"/>
      <c r="AF700" s="7"/>
      <c r="AG700" s="7"/>
      <c r="AH700" s="7"/>
      <c r="AI700" s="7"/>
    </row>
    <row r="701" spans="1:35" x14ac:dyDescent="0.2">
      <c r="A701" s="5">
        <v>2020</v>
      </c>
      <c r="B701" s="2" t="s">
        <v>752</v>
      </c>
      <c r="C701" s="2" t="s">
        <v>731</v>
      </c>
      <c r="D701" s="2" t="s">
        <v>692</v>
      </c>
      <c r="E701" s="15"/>
      <c r="F701" s="15">
        <v>0</v>
      </c>
      <c r="P701" s="2">
        <v>0</v>
      </c>
      <c r="Q701" s="2">
        <v>0</v>
      </c>
      <c r="R701" s="2">
        <v>0</v>
      </c>
      <c r="S701" s="2"/>
      <c r="T701" s="2">
        <v>0</v>
      </c>
      <c r="U701" s="2"/>
      <c r="V701" s="2"/>
      <c r="W701" s="7">
        <v>0</v>
      </c>
      <c r="X701" s="7">
        <v>0</v>
      </c>
      <c r="Z701" s="18">
        <v>41.31</v>
      </c>
      <c r="AA701" s="17">
        <v>9.18</v>
      </c>
      <c r="AB701" s="7"/>
      <c r="AC701" s="7"/>
      <c r="AD701" s="7"/>
      <c r="AE701" s="7"/>
      <c r="AF701" s="7"/>
      <c r="AG701" s="7"/>
      <c r="AH701" s="7"/>
      <c r="AI701" s="7"/>
    </row>
    <row r="702" spans="1:35" x14ac:dyDescent="0.2">
      <c r="A702" s="5">
        <v>2020</v>
      </c>
      <c r="B702" s="2" t="s">
        <v>752</v>
      </c>
      <c r="C702" s="2" t="s">
        <v>732</v>
      </c>
      <c r="D702" s="2" t="s">
        <v>692</v>
      </c>
      <c r="E702" s="15"/>
      <c r="F702" s="15">
        <v>0</v>
      </c>
      <c r="P702" s="2">
        <v>0</v>
      </c>
      <c r="Q702" s="2">
        <v>0</v>
      </c>
      <c r="R702" s="2">
        <v>0</v>
      </c>
      <c r="S702" s="2"/>
      <c r="T702" s="2">
        <v>0</v>
      </c>
      <c r="U702" s="2"/>
      <c r="V702" s="2"/>
      <c r="W702" s="7">
        <v>0</v>
      </c>
      <c r="X702" s="7">
        <v>0</v>
      </c>
      <c r="Z702" s="18">
        <v>23.12</v>
      </c>
      <c r="AA702" s="17">
        <v>16.600000000000001</v>
      </c>
      <c r="AB702" s="7"/>
      <c r="AC702" s="7"/>
      <c r="AD702" s="7"/>
      <c r="AE702" s="7"/>
      <c r="AF702" s="7"/>
      <c r="AG702" s="7"/>
      <c r="AH702" s="7"/>
      <c r="AI702" s="7"/>
    </row>
    <row r="703" spans="1:35" x14ac:dyDescent="0.2">
      <c r="A703" s="5">
        <v>2020</v>
      </c>
      <c r="B703" s="2" t="s">
        <v>750</v>
      </c>
      <c r="C703" s="2" t="s">
        <v>733</v>
      </c>
      <c r="D703" s="2" t="s">
        <v>692</v>
      </c>
      <c r="E703" s="15"/>
      <c r="F703" s="15">
        <v>0</v>
      </c>
      <c r="P703" s="2">
        <v>0</v>
      </c>
      <c r="Q703" s="2">
        <v>0</v>
      </c>
      <c r="R703" s="2">
        <v>0</v>
      </c>
      <c r="S703" s="2"/>
      <c r="T703" s="2">
        <v>0</v>
      </c>
      <c r="U703" s="2"/>
      <c r="V703" s="2"/>
      <c r="W703" s="7">
        <v>0</v>
      </c>
      <c r="X703" s="7">
        <v>0</v>
      </c>
      <c r="Z703" s="18">
        <v>73.64</v>
      </c>
      <c r="AA703" s="17">
        <v>8.4600000000000009</v>
      </c>
      <c r="AB703" s="7"/>
      <c r="AC703" s="7"/>
      <c r="AD703" s="7"/>
      <c r="AE703" s="7"/>
      <c r="AF703" s="7"/>
      <c r="AG703" s="7"/>
      <c r="AH703" s="7"/>
      <c r="AI703" s="7"/>
    </row>
    <row r="704" spans="1:35" x14ac:dyDescent="0.2">
      <c r="A704" s="5">
        <v>2020</v>
      </c>
      <c r="B704" s="2" t="s">
        <v>752</v>
      </c>
      <c r="C704" s="2" t="s">
        <v>734</v>
      </c>
      <c r="D704" s="2" t="s">
        <v>692</v>
      </c>
      <c r="E704" s="15"/>
      <c r="F704" s="15">
        <v>0</v>
      </c>
      <c r="P704" s="2">
        <v>0</v>
      </c>
      <c r="Q704" s="2">
        <v>0</v>
      </c>
      <c r="R704" s="2">
        <v>0</v>
      </c>
      <c r="S704" s="2"/>
      <c r="T704" s="2">
        <v>0</v>
      </c>
      <c r="U704" s="2"/>
      <c r="V704" s="2"/>
      <c r="W704" s="7">
        <v>0</v>
      </c>
      <c r="X704" s="7">
        <v>0</v>
      </c>
      <c r="Z704" s="18">
        <v>23.96</v>
      </c>
      <c r="AA704" s="17">
        <v>8.4700000000000006</v>
      </c>
      <c r="AB704" s="7"/>
      <c r="AC704" s="7"/>
      <c r="AD704" s="7"/>
      <c r="AE704" s="7"/>
      <c r="AF704" s="7"/>
      <c r="AG704" s="7"/>
      <c r="AH704" s="7"/>
      <c r="AI704" s="7"/>
    </row>
    <row r="705" spans="1:35" x14ac:dyDescent="0.2">
      <c r="A705" s="5">
        <v>2020</v>
      </c>
      <c r="B705" s="2" t="s">
        <v>752</v>
      </c>
      <c r="C705" s="2" t="s">
        <v>735</v>
      </c>
      <c r="D705" s="2" t="s">
        <v>692</v>
      </c>
      <c r="E705" s="15"/>
      <c r="F705" s="15">
        <v>0</v>
      </c>
      <c r="P705" s="2">
        <v>0</v>
      </c>
      <c r="Q705" s="2">
        <v>0</v>
      </c>
      <c r="R705" s="2">
        <v>0</v>
      </c>
      <c r="S705" s="2"/>
      <c r="T705" s="2">
        <v>0</v>
      </c>
      <c r="U705" s="2"/>
      <c r="V705" s="2"/>
      <c r="W705" s="7">
        <v>0</v>
      </c>
      <c r="X705" s="7">
        <v>0</v>
      </c>
      <c r="Z705" s="18">
        <v>47.19</v>
      </c>
      <c r="AA705" s="17">
        <v>12.38</v>
      </c>
      <c r="AB705" s="7"/>
      <c r="AC705" s="7"/>
      <c r="AD705" s="7"/>
      <c r="AE705" s="7"/>
      <c r="AF705" s="7"/>
      <c r="AG705" s="7"/>
      <c r="AH705" s="7"/>
      <c r="AI705" s="7"/>
    </row>
    <row r="706" spans="1:35" x14ac:dyDescent="0.2">
      <c r="A706" s="5">
        <v>2020</v>
      </c>
      <c r="B706" s="2" t="s">
        <v>752</v>
      </c>
      <c r="C706" s="2" t="s">
        <v>736</v>
      </c>
      <c r="D706" s="2" t="s">
        <v>692</v>
      </c>
      <c r="E706" s="15"/>
      <c r="F706" s="15">
        <v>0</v>
      </c>
      <c r="P706" s="2">
        <v>0</v>
      </c>
      <c r="Q706" s="2">
        <v>0</v>
      </c>
      <c r="R706" s="2">
        <v>0</v>
      </c>
      <c r="S706" s="2"/>
      <c r="T706" s="2">
        <v>0</v>
      </c>
      <c r="U706" s="2"/>
      <c r="V706" s="2"/>
      <c r="W706" s="7">
        <v>0</v>
      </c>
      <c r="X706" s="7">
        <v>0</v>
      </c>
      <c r="Z706" s="18">
        <v>28.41</v>
      </c>
      <c r="AA706" s="17">
        <v>9.3699999999999992</v>
      </c>
      <c r="AB706" s="7"/>
      <c r="AC706" s="7"/>
      <c r="AD706" s="7"/>
      <c r="AE706" s="7"/>
      <c r="AF706" s="7"/>
      <c r="AG706" s="7"/>
      <c r="AH706" s="7"/>
      <c r="AI706" s="7"/>
    </row>
    <row r="707" spans="1:35" x14ac:dyDescent="0.2">
      <c r="A707" s="5">
        <v>2020</v>
      </c>
      <c r="B707" s="2" t="s">
        <v>752</v>
      </c>
      <c r="C707" s="2" t="s">
        <v>737</v>
      </c>
      <c r="D707" s="2" t="s">
        <v>692</v>
      </c>
      <c r="E707" s="15"/>
      <c r="F707" s="15">
        <v>0</v>
      </c>
      <c r="P707" s="2">
        <v>0</v>
      </c>
      <c r="Q707" s="2">
        <v>0</v>
      </c>
      <c r="R707" s="2">
        <v>0</v>
      </c>
      <c r="S707" s="2"/>
      <c r="T707" s="2">
        <v>0</v>
      </c>
      <c r="U707" s="2"/>
      <c r="V707" s="2"/>
      <c r="W707" s="7">
        <v>0</v>
      </c>
      <c r="X707" s="7">
        <v>0</v>
      </c>
      <c r="Z707" s="18">
        <v>16.05</v>
      </c>
      <c r="AA707" s="17">
        <v>8.7100000000000009</v>
      </c>
      <c r="AB707" s="7"/>
      <c r="AC707" s="7"/>
      <c r="AD707" s="7"/>
      <c r="AE707" s="7"/>
      <c r="AF707" s="7"/>
      <c r="AG707" s="7"/>
      <c r="AH707" s="7"/>
      <c r="AI707" s="7"/>
    </row>
    <row r="708" spans="1:35" x14ac:dyDescent="0.2">
      <c r="A708" s="5">
        <v>2020</v>
      </c>
      <c r="B708" s="2" t="s">
        <v>750</v>
      </c>
      <c r="C708" s="2" t="s">
        <v>48</v>
      </c>
      <c r="D708" s="2" t="s">
        <v>692</v>
      </c>
      <c r="E708" s="15"/>
      <c r="F708" s="15">
        <v>0</v>
      </c>
      <c r="P708" s="2">
        <v>0</v>
      </c>
      <c r="Q708" s="2">
        <v>0</v>
      </c>
      <c r="R708" s="2">
        <v>0</v>
      </c>
      <c r="S708" s="2"/>
      <c r="T708" s="2">
        <v>0</v>
      </c>
      <c r="U708" s="2"/>
      <c r="V708" s="2"/>
      <c r="W708" s="7">
        <v>0</v>
      </c>
      <c r="X708" s="7">
        <v>0</v>
      </c>
      <c r="Z708" s="18">
        <v>15.91</v>
      </c>
      <c r="AA708" s="17">
        <v>5.71</v>
      </c>
      <c r="AB708" s="7"/>
      <c r="AC708" s="7"/>
      <c r="AD708" s="7"/>
      <c r="AE708" s="7"/>
      <c r="AF708" s="7"/>
      <c r="AG708" s="7"/>
      <c r="AH708" s="7"/>
      <c r="AI708" s="7"/>
    </row>
    <row r="709" spans="1:35" x14ac:dyDescent="0.2">
      <c r="A709" s="5">
        <v>2020</v>
      </c>
      <c r="B709" s="2" t="s">
        <v>751</v>
      </c>
      <c r="C709" s="2" t="s">
        <v>49</v>
      </c>
      <c r="D709" s="2" t="s">
        <v>692</v>
      </c>
      <c r="E709" s="15"/>
      <c r="F709" s="15">
        <v>0</v>
      </c>
      <c r="P709" s="2">
        <v>0</v>
      </c>
      <c r="Q709" s="2">
        <v>0</v>
      </c>
      <c r="R709" s="2">
        <v>0</v>
      </c>
      <c r="S709" s="2"/>
      <c r="T709" s="2">
        <v>0</v>
      </c>
      <c r="U709" s="2"/>
      <c r="V709" s="2"/>
      <c r="W709" s="7">
        <v>0</v>
      </c>
      <c r="X709" s="7">
        <v>0</v>
      </c>
      <c r="Z709" s="18">
        <v>183.54</v>
      </c>
      <c r="AA709" s="17">
        <v>8.01</v>
      </c>
      <c r="AB709" s="7"/>
      <c r="AC709" s="7"/>
      <c r="AD709" s="7"/>
      <c r="AE709" s="7"/>
      <c r="AF709" s="7"/>
      <c r="AG709" s="7"/>
      <c r="AH709" s="7"/>
      <c r="AI709" s="7"/>
    </row>
    <row r="710" spans="1:35" x14ac:dyDescent="0.2">
      <c r="A710" s="5">
        <v>2020</v>
      </c>
      <c r="B710" s="2" t="s">
        <v>750</v>
      </c>
      <c r="C710" s="2" t="s">
        <v>50</v>
      </c>
      <c r="D710" s="2" t="s">
        <v>692</v>
      </c>
      <c r="E710" s="15"/>
      <c r="F710" s="15">
        <v>0</v>
      </c>
      <c r="P710" s="2">
        <v>0</v>
      </c>
      <c r="Q710" s="2">
        <v>0</v>
      </c>
      <c r="R710" s="2">
        <v>0</v>
      </c>
      <c r="S710" s="2"/>
      <c r="T710" s="2">
        <v>0</v>
      </c>
      <c r="U710" s="2"/>
      <c r="V710" s="2"/>
      <c r="W710" s="7">
        <v>0</v>
      </c>
      <c r="X710" s="7">
        <v>0</v>
      </c>
      <c r="Z710" s="18">
        <v>21.23</v>
      </c>
      <c r="AA710" s="17">
        <v>8.27</v>
      </c>
      <c r="AB710" s="7"/>
      <c r="AC710" s="7"/>
      <c r="AD710" s="7"/>
      <c r="AE710" s="7"/>
      <c r="AF710" s="7"/>
      <c r="AG710" s="7"/>
      <c r="AH710" s="7"/>
      <c r="AI710" s="7"/>
    </row>
    <row r="711" spans="1:35" x14ac:dyDescent="0.2">
      <c r="A711" s="5">
        <v>2020</v>
      </c>
      <c r="B711" s="2" t="s">
        <v>752</v>
      </c>
      <c r="C711" s="2" t="s">
        <v>51</v>
      </c>
      <c r="D711" s="2" t="s">
        <v>692</v>
      </c>
      <c r="E711" s="15"/>
      <c r="F711" s="15">
        <v>0</v>
      </c>
      <c r="P711" s="2">
        <v>0</v>
      </c>
      <c r="Q711" s="2">
        <v>0</v>
      </c>
      <c r="R711" s="2">
        <v>0</v>
      </c>
      <c r="S711" s="2"/>
      <c r="T711" s="2">
        <v>0</v>
      </c>
      <c r="U711" s="2"/>
      <c r="V711" s="2"/>
      <c r="W711" s="7">
        <v>0</v>
      </c>
      <c r="X711" s="7">
        <v>0</v>
      </c>
      <c r="Z711" s="18">
        <v>10.49</v>
      </c>
      <c r="AA711" s="17">
        <v>11.95</v>
      </c>
      <c r="AB711" s="7"/>
      <c r="AC711" s="7"/>
      <c r="AD711" s="7"/>
      <c r="AE711" s="7"/>
      <c r="AF711" s="7"/>
      <c r="AG711" s="7"/>
      <c r="AH711" s="7"/>
      <c r="AI711" s="7"/>
    </row>
    <row r="712" spans="1:35" x14ac:dyDescent="0.2">
      <c r="A712" s="5">
        <v>2020</v>
      </c>
      <c r="B712" s="2" t="s">
        <v>750</v>
      </c>
      <c r="C712" s="2" t="s">
        <v>52</v>
      </c>
      <c r="D712" s="2" t="s">
        <v>692</v>
      </c>
      <c r="E712" s="15"/>
      <c r="F712" s="15">
        <v>0</v>
      </c>
      <c r="P712" s="2">
        <v>0</v>
      </c>
      <c r="Q712" s="2">
        <v>0</v>
      </c>
      <c r="R712" s="2">
        <v>0</v>
      </c>
      <c r="S712" s="2"/>
      <c r="T712" s="2">
        <v>0</v>
      </c>
      <c r="U712" s="2"/>
      <c r="V712" s="2"/>
      <c r="W712" s="7">
        <v>0</v>
      </c>
      <c r="X712" s="7">
        <v>0</v>
      </c>
      <c r="Z712" s="18">
        <v>23.54</v>
      </c>
      <c r="AA712" s="17">
        <v>13.33</v>
      </c>
      <c r="AB712" s="7"/>
      <c r="AC712" s="7"/>
      <c r="AD712" s="7"/>
      <c r="AE712" s="7"/>
      <c r="AF712" s="7"/>
      <c r="AG712" s="7"/>
      <c r="AH712" s="7"/>
      <c r="AI712" s="7"/>
    </row>
    <row r="713" spans="1:35" x14ac:dyDescent="0.2">
      <c r="A713" s="5">
        <v>2020</v>
      </c>
      <c r="B713" s="2" t="s">
        <v>751</v>
      </c>
      <c r="C713" s="2" t="s">
        <v>53</v>
      </c>
      <c r="D713" s="2" t="s">
        <v>692</v>
      </c>
      <c r="E713" s="15"/>
      <c r="F713" s="15">
        <v>0</v>
      </c>
      <c r="P713" s="2">
        <v>0</v>
      </c>
      <c r="Q713" s="2">
        <v>0</v>
      </c>
      <c r="R713" s="2">
        <v>0</v>
      </c>
      <c r="S713" s="2"/>
      <c r="T713" s="2">
        <v>0</v>
      </c>
      <c r="U713" s="2"/>
      <c r="V713" s="2"/>
      <c r="W713" s="7">
        <v>0</v>
      </c>
      <c r="X713" s="7">
        <v>0</v>
      </c>
      <c r="Z713" s="18">
        <v>16.32</v>
      </c>
      <c r="AA713" s="17">
        <v>9.85</v>
      </c>
      <c r="AB713" s="7"/>
      <c r="AC713" s="7"/>
      <c r="AD713" s="7"/>
      <c r="AE713" s="7"/>
      <c r="AF713" s="7"/>
      <c r="AG713" s="7"/>
      <c r="AH713" s="7"/>
      <c r="AI713" s="7"/>
    </row>
    <row r="714" spans="1:35" x14ac:dyDescent="0.2">
      <c r="A714" s="5">
        <v>2020</v>
      </c>
      <c r="B714" s="2" t="s">
        <v>752</v>
      </c>
      <c r="C714" s="2" t="s">
        <v>54</v>
      </c>
      <c r="D714" s="2" t="s">
        <v>692</v>
      </c>
      <c r="E714" s="15"/>
      <c r="F714" s="15">
        <v>0</v>
      </c>
      <c r="P714" s="2">
        <v>0</v>
      </c>
      <c r="Q714" s="2">
        <v>0</v>
      </c>
      <c r="R714" s="2">
        <v>0</v>
      </c>
      <c r="S714" s="2"/>
      <c r="T714" s="2">
        <v>0</v>
      </c>
      <c r="U714" s="2"/>
      <c r="V714" s="2"/>
      <c r="W714" s="7">
        <v>0</v>
      </c>
      <c r="X714" s="7">
        <v>0</v>
      </c>
      <c r="Z714" s="18">
        <v>16.559999999999999</v>
      </c>
      <c r="AA714" s="17">
        <v>7.4</v>
      </c>
      <c r="AB714" s="7"/>
      <c r="AC714" s="7"/>
      <c r="AD714" s="7"/>
      <c r="AE714" s="7"/>
      <c r="AF714" s="7"/>
      <c r="AG714" s="7"/>
      <c r="AH714" s="7"/>
      <c r="AI714" s="7"/>
    </row>
    <row r="715" spans="1:35" x14ac:dyDescent="0.2">
      <c r="A715" s="5">
        <v>2020</v>
      </c>
      <c r="B715" s="2" t="s">
        <v>750</v>
      </c>
      <c r="C715" s="2" t="s">
        <v>738</v>
      </c>
      <c r="D715" s="2" t="s">
        <v>692</v>
      </c>
      <c r="E715" s="15"/>
      <c r="F715" s="15">
        <v>0</v>
      </c>
      <c r="P715" s="2">
        <v>0</v>
      </c>
      <c r="Q715" s="2">
        <v>0</v>
      </c>
      <c r="R715" s="2">
        <v>0</v>
      </c>
      <c r="S715" s="2"/>
      <c r="T715" s="2">
        <v>0</v>
      </c>
      <c r="U715" s="2"/>
      <c r="V715" s="2"/>
      <c r="W715" s="7">
        <v>0</v>
      </c>
      <c r="X715" s="7">
        <v>0</v>
      </c>
      <c r="Z715" s="18">
        <v>4.59</v>
      </c>
      <c r="AA715" s="17">
        <v>9.2799999999999994</v>
      </c>
      <c r="AB715" s="7"/>
      <c r="AC715" s="7"/>
      <c r="AD715" s="7"/>
      <c r="AE715" s="7"/>
      <c r="AF715" s="7"/>
      <c r="AG715" s="7"/>
      <c r="AH715" s="7"/>
      <c r="AI715" s="7"/>
    </row>
    <row r="716" spans="1:35" x14ac:dyDescent="0.2">
      <c r="A716" s="5">
        <v>2020</v>
      </c>
      <c r="B716" s="2" t="s">
        <v>752</v>
      </c>
      <c r="C716" s="2" t="s">
        <v>739</v>
      </c>
      <c r="D716" s="2" t="s">
        <v>692</v>
      </c>
      <c r="E716" s="15"/>
      <c r="F716" s="15">
        <v>0</v>
      </c>
      <c r="P716" s="2">
        <v>0</v>
      </c>
      <c r="Q716" s="2">
        <v>0</v>
      </c>
      <c r="R716" s="2">
        <v>0</v>
      </c>
      <c r="S716" s="2"/>
      <c r="T716" s="2">
        <v>0</v>
      </c>
      <c r="U716" s="2"/>
      <c r="V716" s="2"/>
      <c r="W716" s="7">
        <v>0</v>
      </c>
      <c r="X716" s="7">
        <v>0</v>
      </c>
      <c r="Z716" s="18">
        <v>53.88</v>
      </c>
      <c r="AA716" s="17">
        <v>16.739999999999998</v>
      </c>
      <c r="AB716" s="7"/>
      <c r="AC716" s="7"/>
      <c r="AD716" s="7"/>
      <c r="AE716" s="7"/>
      <c r="AF716" s="7"/>
      <c r="AG716" s="7"/>
      <c r="AH716" s="7"/>
      <c r="AI716" s="7"/>
    </row>
    <row r="717" spans="1:35" x14ac:dyDescent="0.2">
      <c r="A717" s="5">
        <v>2020</v>
      </c>
      <c r="B717" s="2" t="s">
        <v>752</v>
      </c>
      <c r="C717" s="2" t="s">
        <v>740</v>
      </c>
      <c r="D717" s="2" t="s">
        <v>692</v>
      </c>
      <c r="E717" s="15"/>
      <c r="F717" s="15">
        <v>0</v>
      </c>
      <c r="P717" s="2">
        <v>0</v>
      </c>
      <c r="Q717" s="2">
        <v>0</v>
      </c>
      <c r="R717" s="2">
        <v>0</v>
      </c>
      <c r="S717" s="2"/>
      <c r="T717" s="2">
        <v>0</v>
      </c>
      <c r="U717" s="2"/>
      <c r="V717" s="2"/>
      <c r="W717" s="7">
        <v>0</v>
      </c>
      <c r="X717" s="7">
        <v>0</v>
      </c>
      <c r="Z717" s="18">
        <v>17.920000000000002</v>
      </c>
      <c r="AA717" s="17">
        <v>9.36</v>
      </c>
      <c r="AB717" s="7"/>
      <c r="AC717" s="7"/>
      <c r="AD717" s="7"/>
      <c r="AE717" s="7"/>
      <c r="AF717" s="7"/>
      <c r="AG717" s="7"/>
      <c r="AH717" s="7"/>
      <c r="AI717" s="7"/>
    </row>
    <row r="718" spans="1:35" x14ac:dyDescent="0.2">
      <c r="A718" s="5">
        <v>2020</v>
      </c>
      <c r="B718" s="2" t="s">
        <v>751</v>
      </c>
      <c r="C718" s="2" t="s">
        <v>741</v>
      </c>
      <c r="D718" s="2" t="s">
        <v>692</v>
      </c>
      <c r="E718" s="15"/>
      <c r="F718" s="15">
        <v>0</v>
      </c>
      <c r="P718" s="2">
        <v>0</v>
      </c>
      <c r="Q718" s="2">
        <v>0</v>
      </c>
      <c r="R718" s="2">
        <v>0</v>
      </c>
      <c r="S718" s="2"/>
      <c r="T718" s="2">
        <v>0</v>
      </c>
      <c r="U718" s="2"/>
      <c r="V718" s="2"/>
      <c r="W718" s="7">
        <v>0</v>
      </c>
      <c r="X718" s="7">
        <v>0</v>
      </c>
      <c r="Z718" s="18">
        <v>49.18</v>
      </c>
      <c r="AA718" s="17">
        <v>7.97</v>
      </c>
      <c r="AB718" s="7"/>
      <c r="AC718" s="7"/>
      <c r="AD718" s="7"/>
      <c r="AE718" s="7"/>
      <c r="AF718" s="7"/>
      <c r="AG718" s="7"/>
      <c r="AH718" s="7"/>
      <c r="AI718" s="7"/>
    </row>
    <row r="719" spans="1:35" x14ac:dyDescent="0.2">
      <c r="A719" s="5">
        <v>2020</v>
      </c>
      <c r="B719" s="2" t="s">
        <v>752</v>
      </c>
      <c r="C719" s="2" t="s">
        <v>742</v>
      </c>
      <c r="D719" s="2" t="s">
        <v>692</v>
      </c>
      <c r="E719" s="15"/>
      <c r="F719" s="15">
        <v>0</v>
      </c>
      <c r="P719" s="2">
        <v>0</v>
      </c>
      <c r="Q719" s="2">
        <v>0</v>
      </c>
      <c r="R719" s="2">
        <v>0</v>
      </c>
      <c r="S719" s="2"/>
      <c r="T719" s="2">
        <v>0</v>
      </c>
      <c r="U719" s="2"/>
      <c r="V719" s="2"/>
      <c r="W719" s="7">
        <v>0</v>
      </c>
      <c r="X719" s="7">
        <v>0</v>
      </c>
      <c r="Z719" s="18">
        <v>15.8</v>
      </c>
      <c r="AA719" s="17">
        <v>12.48</v>
      </c>
      <c r="AB719" s="7"/>
      <c r="AC719" s="7"/>
      <c r="AD719" s="7"/>
      <c r="AE719" s="7"/>
      <c r="AF719" s="7"/>
      <c r="AG719" s="7"/>
      <c r="AH719" s="7"/>
      <c r="AI719" s="7"/>
    </row>
    <row r="720" spans="1:35" x14ac:dyDescent="0.2">
      <c r="A720" s="5">
        <v>2020</v>
      </c>
      <c r="B720" s="2" t="s">
        <v>750</v>
      </c>
      <c r="C720" s="2" t="s">
        <v>743</v>
      </c>
      <c r="D720" s="2" t="s">
        <v>692</v>
      </c>
      <c r="E720" s="15"/>
      <c r="F720" s="15">
        <v>0</v>
      </c>
      <c r="P720" s="2">
        <v>0</v>
      </c>
      <c r="Q720" s="2">
        <v>0</v>
      </c>
      <c r="R720" s="2">
        <v>0</v>
      </c>
      <c r="S720" s="2"/>
      <c r="T720" s="2">
        <v>0</v>
      </c>
      <c r="U720" s="2"/>
      <c r="V720" s="2"/>
      <c r="W720" s="7">
        <v>0</v>
      </c>
      <c r="X720" s="7">
        <v>0</v>
      </c>
      <c r="Z720" s="18">
        <v>49.78</v>
      </c>
      <c r="AA720" s="17">
        <v>11.88</v>
      </c>
      <c r="AB720" s="7"/>
      <c r="AC720" s="7"/>
      <c r="AD720" s="7"/>
      <c r="AE720" s="7"/>
      <c r="AF720" s="7"/>
      <c r="AG720" s="7"/>
      <c r="AH720" s="7"/>
      <c r="AI720" s="7"/>
    </row>
    <row r="721" spans="1:35" x14ac:dyDescent="0.2">
      <c r="A721" s="5">
        <v>2020</v>
      </c>
      <c r="B721" s="2" t="s">
        <v>752</v>
      </c>
      <c r="C721" s="2" t="s">
        <v>744</v>
      </c>
      <c r="D721" s="2" t="s">
        <v>692</v>
      </c>
      <c r="E721" s="15"/>
      <c r="F721" s="15">
        <v>0</v>
      </c>
      <c r="P721" s="2">
        <v>0</v>
      </c>
      <c r="Q721" s="2">
        <v>0</v>
      </c>
      <c r="R721" s="2">
        <v>0</v>
      </c>
      <c r="S721" s="2"/>
      <c r="T721" s="2">
        <v>0</v>
      </c>
      <c r="U721" s="2"/>
      <c r="V721" s="2"/>
      <c r="W721" s="7">
        <v>0</v>
      </c>
      <c r="X721" s="7">
        <v>0</v>
      </c>
      <c r="Z721" s="18">
        <v>23.87</v>
      </c>
      <c r="AA721" s="17">
        <v>8.3699999999999992</v>
      </c>
      <c r="AB721" s="7"/>
      <c r="AC721" s="7"/>
      <c r="AD721" s="7"/>
      <c r="AE721" s="7"/>
      <c r="AF721" s="7"/>
      <c r="AG721" s="7"/>
      <c r="AH721" s="7"/>
      <c r="AI721" s="7"/>
    </row>
    <row r="722" spans="1:35" x14ac:dyDescent="0.2">
      <c r="A722" s="5">
        <v>2020</v>
      </c>
      <c r="B722" s="2" t="s">
        <v>752</v>
      </c>
      <c r="C722" s="2" t="s">
        <v>745</v>
      </c>
      <c r="D722" s="2" t="s">
        <v>692</v>
      </c>
      <c r="E722" s="15"/>
      <c r="F722" s="15">
        <v>0</v>
      </c>
      <c r="P722" s="2">
        <v>0</v>
      </c>
      <c r="Q722" s="2">
        <v>0</v>
      </c>
      <c r="R722" s="2">
        <v>0</v>
      </c>
      <c r="S722" s="2"/>
      <c r="T722" s="2">
        <v>0</v>
      </c>
      <c r="U722" s="2"/>
      <c r="V722" s="2"/>
      <c r="W722" s="7">
        <v>0</v>
      </c>
      <c r="X722" s="7">
        <v>0</v>
      </c>
      <c r="Z722" s="18">
        <v>26.79</v>
      </c>
      <c r="AA722" s="17">
        <v>9.6999999999999993</v>
      </c>
      <c r="AB722" s="7"/>
      <c r="AC722" s="7"/>
      <c r="AD722" s="7"/>
      <c r="AE722" s="7"/>
      <c r="AF722" s="7"/>
      <c r="AG722" s="7"/>
      <c r="AH722" s="7"/>
      <c r="AI722" s="7"/>
    </row>
    <row r="723" spans="1:35" x14ac:dyDescent="0.2">
      <c r="A723" s="5">
        <v>2020</v>
      </c>
      <c r="B723" s="2" t="s">
        <v>752</v>
      </c>
      <c r="C723" s="2" t="s">
        <v>746</v>
      </c>
      <c r="D723" s="2" t="s">
        <v>692</v>
      </c>
      <c r="E723" s="15"/>
      <c r="F723" s="15">
        <v>0</v>
      </c>
      <c r="P723" s="2">
        <v>0</v>
      </c>
      <c r="Q723" s="2">
        <v>0</v>
      </c>
      <c r="R723" s="2">
        <v>0</v>
      </c>
      <c r="S723" s="2"/>
      <c r="T723" s="2">
        <v>0</v>
      </c>
      <c r="U723" s="2"/>
      <c r="V723" s="2"/>
      <c r="W723" s="7">
        <v>0</v>
      </c>
      <c r="X723" s="7">
        <v>0</v>
      </c>
      <c r="Z723" s="18">
        <v>28.63</v>
      </c>
      <c r="AA723" s="17">
        <v>8.34</v>
      </c>
      <c r="AB723" s="7"/>
      <c r="AC723" s="7"/>
      <c r="AD723" s="7"/>
      <c r="AE723" s="7"/>
      <c r="AF723" s="7"/>
      <c r="AG723" s="7"/>
      <c r="AH723" s="7"/>
      <c r="AI723" s="7"/>
    </row>
    <row r="724" spans="1:35" x14ac:dyDescent="0.2">
      <c r="A724" s="5">
        <v>2020</v>
      </c>
      <c r="B724" s="2" t="s">
        <v>752</v>
      </c>
      <c r="C724" s="2" t="s">
        <v>747</v>
      </c>
      <c r="D724" s="2" t="s">
        <v>692</v>
      </c>
      <c r="E724" s="15"/>
      <c r="F724" s="15">
        <v>0</v>
      </c>
      <c r="P724" s="2">
        <v>0</v>
      </c>
      <c r="Q724" s="2">
        <v>0</v>
      </c>
      <c r="R724" s="2">
        <v>0</v>
      </c>
      <c r="S724" s="2"/>
      <c r="T724" s="2">
        <v>0</v>
      </c>
      <c r="U724" s="2"/>
      <c r="V724" s="2"/>
      <c r="W724" s="7">
        <v>0</v>
      </c>
      <c r="X724" s="7">
        <v>0</v>
      </c>
      <c r="Z724" s="18">
        <v>34.86</v>
      </c>
      <c r="AA724" s="17">
        <v>9.5299999999999994</v>
      </c>
      <c r="AB724" s="7"/>
      <c r="AC724" s="7"/>
      <c r="AD724" s="7"/>
      <c r="AE724" s="7"/>
      <c r="AF724" s="7"/>
      <c r="AG724" s="7"/>
      <c r="AH724" s="7"/>
      <c r="AI724" s="7"/>
    </row>
    <row r="725" spans="1:35" x14ac:dyDescent="0.2">
      <c r="A725" s="5">
        <v>2020</v>
      </c>
      <c r="B725" s="2" t="s">
        <v>752</v>
      </c>
      <c r="C725" s="2" t="s">
        <v>748</v>
      </c>
      <c r="D725" s="2" t="s">
        <v>692</v>
      </c>
      <c r="E725" s="15"/>
      <c r="F725" s="15">
        <v>0</v>
      </c>
      <c r="P725" s="2">
        <v>0</v>
      </c>
      <c r="Q725" s="2">
        <v>0</v>
      </c>
      <c r="R725" s="2">
        <v>0</v>
      </c>
      <c r="S725" s="2"/>
      <c r="T725" s="2">
        <v>0</v>
      </c>
      <c r="U725" s="2"/>
      <c r="V725" s="2"/>
      <c r="W725" s="7">
        <v>0</v>
      </c>
      <c r="X725" s="7">
        <v>0</v>
      </c>
      <c r="Z725" s="18">
        <v>34.74</v>
      </c>
      <c r="AA725" s="17">
        <v>25.07</v>
      </c>
      <c r="AB725" s="7"/>
      <c r="AC725" s="7"/>
      <c r="AD725" s="7"/>
      <c r="AE725" s="7"/>
      <c r="AF725" s="7"/>
      <c r="AG725" s="7"/>
      <c r="AH725" s="7"/>
      <c r="AI725" s="7"/>
    </row>
    <row r="726" spans="1:35" x14ac:dyDescent="0.2">
      <c r="A726" s="5">
        <v>2020</v>
      </c>
      <c r="B726" s="2" t="s">
        <v>752</v>
      </c>
      <c r="C726" s="2" t="s">
        <v>749</v>
      </c>
      <c r="D726" s="2" t="s">
        <v>692</v>
      </c>
      <c r="E726" s="15"/>
      <c r="F726" s="15">
        <v>0</v>
      </c>
      <c r="P726" s="2">
        <v>0</v>
      </c>
      <c r="Q726" s="2">
        <v>0</v>
      </c>
      <c r="R726" s="2">
        <v>0</v>
      </c>
      <c r="S726" s="2"/>
      <c r="T726" s="2">
        <v>0</v>
      </c>
      <c r="U726" s="2"/>
      <c r="V726" s="2"/>
      <c r="W726" s="7">
        <v>0</v>
      </c>
      <c r="X726" s="7">
        <v>0</v>
      </c>
      <c r="Z726" s="18">
        <v>22.33</v>
      </c>
      <c r="AA726" s="17">
        <v>25.69</v>
      </c>
      <c r="AB726" s="7"/>
      <c r="AC726" s="7"/>
      <c r="AD726" s="7"/>
      <c r="AE726" s="7"/>
      <c r="AF726" s="7"/>
      <c r="AG726" s="7"/>
      <c r="AH726" s="7"/>
      <c r="AI726" s="7"/>
    </row>
    <row r="727" spans="1:35" x14ac:dyDescent="0.2">
      <c r="A727" s="5">
        <v>2020</v>
      </c>
      <c r="B727" s="2" t="s">
        <v>752</v>
      </c>
      <c r="C727" s="2" t="s">
        <v>67</v>
      </c>
      <c r="D727" s="2" t="s">
        <v>692</v>
      </c>
      <c r="E727" s="15"/>
      <c r="F727" s="15">
        <v>0</v>
      </c>
      <c r="P727" s="2">
        <v>0</v>
      </c>
      <c r="Q727" s="2">
        <v>0</v>
      </c>
      <c r="R727" s="2">
        <v>0</v>
      </c>
      <c r="S727" s="2"/>
      <c r="T727" s="2">
        <v>0</v>
      </c>
      <c r="U727" s="2"/>
      <c r="V727" s="2"/>
      <c r="W727" s="7">
        <v>0</v>
      </c>
      <c r="X727" s="7">
        <v>0</v>
      </c>
      <c r="Z727" s="18">
        <v>23.54</v>
      </c>
      <c r="AA727" s="17">
        <v>16.41</v>
      </c>
      <c r="AB727" s="7"/>
      <c r="AC727" s="7"/>
      <c r="AD727" s="7"/>
      <c r="AE727" s="7"/>
      <c r="AF727" s="7"/>
      <c r="AG727" s="7"/>
      <c r="AH727" s="7"/>
      <c r="AI727" s="7"/>
    </row>
    <row r="728" spans="1:35" x14ac:dyDescent="0.2">
      <c r="A728" s="5">
        <v>2021</v>
      </c>
      <c r="B728" s="2" t="s">
        <v>750</v>
      </c>
      <c r="C728" s="2" t="s">
        <v>725</v>
      </c>
      <c r="D728" s="2" t="s">
        <v>692</v>
      </c>
      <c r="E728" s="15">
        <v>0</v>
      </c>
      <c r="F728" s="15">
        <v>0</v>
      </c>
      <c r="P728" s="2">
        <v>0</v>
      </c>
      <c r="Q728" s="2">
        <v>0</v>
      </c>
      <c r="R728" s="2">
        <v>0</v>
      </c>
      <c r="S728" s="2"/>
      <c r="T728" s="2">
        <v>0</v>
      </c>
      <c r="U728" s="2"/>
      <c r="V728" s="2"/>
      <c r="W728" s="7">
        <v>0</v>
      </c>
      <c r="X728" s="7">
        <v>0</v>
      </c>
      <c r="Z728" s="18">
        <v>69.290000000000006</v>
      </c>
      <c r="AA728" s="17">
        <v>9.35</v>
      </c>
      <c r="AB728" s="7"/>
      <c r="AC728" s="7"/>
      <c r="AD728" s="7"/>
      <c r="AE728" s="7"/>
      <c r="AF728" s="7"/>
      <c r="AG728" s="7"/>
      <c r="AH728" s="7"/>
      <c r="AI728" s="7"/>
    </row>
    <row r="729" spans="1:35" x14ac:dyDescent="0.2">
      <c r="A729" s="5">
        <v>2021</v>
      </c>
      <c r="B729" s="2" t="s">
        <v>750</v>
      </c>
      <c r="C729" s="2" t="s">
        <v>726</v>
      </c>
      <c r="D729" s="2" t="s">
        <v>692</v>
      </c>
      <c r="E729" s="15">
        <v>0</v>
      </c>
      <c r="F729" s="15">
        <v>0</v>
      </c>
      <c r="P729" s="2">
        <v>0</v>
      </c>
      <c r="Q729" s="2">
        <v>0</v>
      </c>
      <c r="R729" s="2">
        <v>0</v>
      </c>
      <c r="S729" s="2"/>
      <c r="T729" s="2">
        <v>0</v>
      </c>
      <c r="U729" s="2"/>
      <c r="V729" s="2"/>
      <c r="W729" s="7">
        <v>0</v>
      </c>
      <c r="X729" s="7">
        <v>0</v>
      </c>
      <c r="Z729" s="18">
        <v>23.72</v>
      </c>
      <c r="AA729" s="17">
        <v>8.31</v>
      </c>
      <c r="AB729" s="7"/>
      <c r="AC729" s="7"/>
      <c r="AD729" s="7"/>
      <c r="AE729" s="7"/>
      <c r="AF729" s="7"/>
      <c r="AG729" s="7"/>
      <c r="AH729" s="7"/>
      <c r="AI729" s="7"/>
    </row>
    <row r="730" spans="1:35" x14ac:dyDescent="0.2">
      <c r="A730" s="5">
        <v>2021</v>
      </c>
      <c r="B730" s="2" t="s">
        <v>751</v>
      </c>
      <c r="C730" s="2" t="s">
        <v>727</v>
      </c>
      <c r="D730" s="2" t="s">
        <v>692</v>
      </c>
      <c r="E730" s="15">
        <v>0</v>
      </c>
      <c r="F730" s="15">
        <v>0</v>
      </c>
      <c r="P730" s="2">
        <v>0</v>
      </c>
      <c r="Q730" s="2">
        <v>0</v>
      </c>
      <c r="R730" s="2">
        <v>0</v>
      </c>
      <c r="S730" s="2"/>
      <c r="T730" s="2">
        <v>0</v>
      </c>
      <c r="U730" s="2"/>
      <c r="V730" s="2"/>
      <c r="W730" s="7">
        <v>0</v>
      </c>
      <c r="X730" s="7">
        <v>0</v>
      </c>
      <c r="Z730" s="18">
        <v>92.52</v>
      </c>
      <c r="AA730" s="17">
        <v>4.01</v>
      </c>
      <c r="AB730" s="7"/>
      <c r="AC730" s="7"/>
      <c r="AD730" s="7"/>
      <c r="AE730" s="7"/>
      <c r="AF730" s="7"/>
      <c r="AG730" s="7"/>
      <c r="AH730" s="7"/>
      <c r="AI730" s="7"/>
    </row>
    <row r="731" spans="1:35" x14ac:dyDescent="0.2">
      <c r="A731" s="5">
        <v>2021</v>
      </c>
      <c r="B731" s="2" t="s">
        <v>750</v>
      </c>
      <c r="C731" s="2" t="s">
        <v>728</v>
      </c>
      <c r="D731" s="2" t="s">
        <v>692</v>
      </c>
      <c r="E731" s="15">
        <v>0</v>
      </c>
      <c r="F731" s="15">
        <v>0</v>
      </c>
      <c r="P731" s="2">
        <v>0</v>
      </c>
      <c r="Q731" s="2">
        <v>0</v>
      </c>
      <c r="R731" s="2">
        <v>0</v>
      </c>
      <c r="S731" s="2"/>
      <c r="T731" s="2">
        <v>0</v>
      </c>
      <c r="U731" s="2"/>
      <c r="V731" s="2"/>
      <c r="W731" s="7">
        <v>0</v>
      </c>
      <c r="X731" s="7">
        <v>0</v>
      </c>
      <c r="Z731" s="18">
        <v>38.01</v>
      </c>
      <c r="AA731" s="17">
        <v>8.7899999999999991</v>
      </c>
      <c r="AB731" s="7"/>
      <c r="AC731" s="7"/>
      <c r="AD731" s="7"/>
      <c r="AE731" s="7"/>
      <c r="AF731" s="7"/>
      <c r="AG731" s="7"/>
      <c r="AH731" s="7"/>
      <c r="AI731" s="7"/>
    </row>
    <row r="732" spans="1:35" x14ac:dyDescent="0.2">
      <c r="A732" s="5">
        <v>2021</v>
      </c>
      <c r="B732" s="2" t="s">
        <v>752</v>
      </c>
      <c r="C732" s="2" t="s">
        <v>729</v>
      </c>
      <c r="D732" s="2" t="s">
        <v>692</v>
      </c>
      <c r="E732" s="15">
        <v>0</v>
      </c>
      <c r="F732" s="15">
        <v>0</v>
      </c>
      <c r="P732" s="2">
        <v>0</v>
      </c>
      <c r="Q732" s="2">
        <v>0</v>
      </c>
      <c r="R732" s="2">
        <v>0</v>
      </c>
      <c r="S732" s="2"/>
      <c r="T732" s="2">
        <v>0</v>
      </c>
      <c r="U732" s="2"/>
      <c r="V732" s="2"/>
      <c r="W732" s="7">
        <v>0</v>
      </c>
      <c r="X732" s="7">
        <v>0</v>
      </c>
      <c r="Z732" s="18">
        <v>45.03</v>
      </c>
      <c r="AA732" s="17">
        <v>8.74</v>
      </c>
      <c r="AB732" s="7"/>
      <c r="AC732" s="7"/>
      <c r="AD732" s="7"/>
      <c r="AE732" s="7"/>
      <c r="AF732" s="7"/>
      <c r="AG732" s="7"/>
      <c r="AH732" s="7"/>
      <c r="AI732" s="7"/>
    </row>
    <row r="733" spans="1:35" x14ac:dyDescent="0.2">
      <c r="A733" s="5">
        <v>2021</v>
      </c>
      <c r="B733" s="2" t="s">
        <v>750</v>
      </c>
      <c r="C733" s="2" t="s">
        <v>730</v>
      </c>
      <c r="D733" s="2" t="s">
        <v>692</v>
      </c>
      <c r="E733" s="15">
        <v>0</v>
      </c>
      <c r="F733" s="15">
        <v>0</v>
      </c>
      <c r="P733" s="2">
        <v>0</v>
      </c>
      <c r="Q733" s="2">
        <v>0</v>
      </c>
      <c r="R733" s="2">
        <v>0</v>
      </c>
      <c r="S733" s="2"/>
      <c r="T733" s="2">
        <v>0</v>
      </c>
      <c r="U733" s="2"/>
      <c r="V733" s="2"/>
      <c r="W733" s="7">
        <v>0</v>
      </c>
      <c r="X733" s="7">
        <v>0</v>
      </c>
      <c r="Z733" s="18">
        <v>106.59</v>
      </c>
      <c r="AA733" s="17">
        <v>10.119999999999999</v>
      </c>
      <c r="AB733" s="7"/>
      <c r="AC733" s="7"/>
      <c r="AD733" s="7"/>
      <c r="AE733" s="7"/>
      <c r="AF733" s="7"/>
      <c r="AG733" s="7"/>
      <c r="AH733" s="7"/>
      <c r="AI733" s="7"/>
    </row>
    <row r="734" spans="1:35" x14ac:dyDescent="0.2">
      <c r="A734" s="5">
        <v>2021</v>
      </c>
      <c r="B734" s="2" t="s">
        <v>752</v>
      </c>
      <c r="C734" s="2" t="s">
        <v>731</v>
      </c>
      <c r="D734" s="2" t="s">
        <v>692</v>
      </c>
      <c r="E734" s="15">
        <v>0</v>
      </c>
      <c r="F734" s="15">
        <v>0</v>
      </c>
      <c r="P734" s="2">
        <v>0</v>
      </c>
      <c r="Q734" s="2">
        <v>0</v>
      </c>
      <c r="R734" s="2">
        <v>0</v>
      </c>
      <c r="S734" s="2"/>
      <c r="T734" s="2">
        <v>0</v>
      </c>
      <c r="U734" s="2"/>
      <c r="V734" s="2"/>
      <c r="W734" s="7">
        <v>0</v>
      </c>
      <c r="X734" s="7">
        <v>0</v>
      </c>
      <c r="Z734" s="18">
        <v>43.24</v>
      </c>
      <c r="AA734" s="17">
        <v>9.49</v>
      </c>
      <c r="AB734" s="7"/>
      <c r="AC734" s="7"/>
      <c r="AD734" s="7"/>
      <c r="AE734" s="7"/>
      <c r="AF734" s="7"/>
      <c r="AG734" s="7"/>
      <c r="AH734" s="7"/>
      <c r="AI734" s="7"/>
    </row>
    <row r="735" spans="1:35" x14ac:dyDescent="0.2">
      <c r="A735" s="5">
        <v>2021</v>
      </c>
      <c r="B735" s="2" t="s">
        <v>752</v>
      </c>
      <c r="C735" s="2" t="s">
        <v>732</v>
      </c>
      <c r="D735" s="2" t="s">
        <v>692</v>
      </c>
      <c r="E735" s="15">
        <v>0</v>
      </c>
      <c r="F735" s="15">
        <v>0</v>
      </c>
      <c r="P735" s="2">
        <v>0</v>
      </c>
      <c r="Q735" s="2">
        <v>0</v>
      </c>
      <c r="R735" s="2">
        <v>0</v>
      </c>
      <c r="S735" s="2"/>
      <c r="T735" s="2">
        <v>0</v>
      </c>
      <c r="U735" s="2"/>
      <c r="V735" s="2"/>
      <c r="W735" s="7">
        <v>0</v>
      </c>
      <c r="X735" s="7">
        <v>0</v>
      </c>
      <c r="Z735" s="18">
        <v>24.33</v>
      </c>
      <c r="AA735" s="17">
        <v>16.82</v>
      </c>
      <c r="AB735" s="7"/>
      <c r="AC735" s="7"/>
      <c r="AD735" s="7"/>
      <c r="AE735" s="7"/>
      <c r="AF735" s="7"/>
      <c r="AG735" s="7"/>
      <c r="AH735" s="7"/>
      <c r="AI735" s="7"/>
    </row>
    <row r="736" spans="1:35" x14ac:dyDescent="0.2">
      <c r="A736" s="5">
        <v>2021</v>
      </c>
      <c r="B736" s="2" t="s">
        <v>750</v>
      </c>
      <c r="C736" s="2" t="s">
        <v>733</v>
      </c>
      <c r="D736" s="2" t="s">
        <v>692</v>
      </c>
      <c r="E736" s="15">
        <v>0</v>
      </c>
      <c r="F736" s="15">
        <v>0</v>
      </c>
      <c r="P736" s="2">
        <v>0</v>
      </c>
      <c r="Q736" s="2">
        <v>0</v>
      </c>
      <c r="R736" s="2">
        <v>0</v>
      </c>
      <c r="S736" s="2"/>
      <c r="T736" s="2">
        <v>0</v>
      </c>
      <c r="U736" s="2"/>
      <c r="V736" s="2"/>
      <c r="W736" s="7">
        <v>0</v>
      </c>
      <c r="X736" s="7">
        <v>0</v>
      </c>
      <c r="Z736" s="18">
        <v>76.989999999999995</v>
      </c>
      <c r="AA736" s="17">
        <v>8.81</v>
      </c>
      <c r="AB736" s="7"/>
      <c r="AC736" s="7"/>
      <c r="AD736" s="7"/>
      <c r="AE736" s="7"/>
      <c r="AF736" s="7"/>
      <c r="AG736" s="7"/>
      <c r="AH736" s="7"/>
      <c r="AI736" s="7"/>
    </row>
    <row r="737" spans="1:35" x14ac:dyDescent="0.2">
      <c r="A737" s="5">
        <v>2021</v>
      </c>
      <c r="B737" s="2" t="s">
        <v>752</v>
      </c>
      <c r="C737" s="2" t="s">
        <v>734</v>
      </c>
      <c r="D737" s="2" t="s">
        <v>692</v>
      </c>
      <c r="E737" s="15">
        <v>0</v>
      </c>
      <c r="F737" s="15">
        <v>0</v>
      </c>
      <c r="P737" s="2">
        <v>0</v>
      </c>
      <c r="Q737" s="2">
        <v>0</v>
      </c>
      <c r="R737" s="2">
        <v>0</v>
      </c>
      <c r="S737" s="2"/>
      <c r="T737" s="2">
        <v>0</v>
      </c>
      <c r="U737" s="2"/>
      <c r="V737" s="2"/>
      <c r="W737" s="7">
        <v>0</v>
      </c>
      <c r="X737" s="7">
        <v>0</v>
      </c>
      <c r="Z737" s="18">
        <v>25.01</v>
      </c>
      <c r="AA737" s="17">
        <v>8.8000000000000007</v>
      </c>
      <c r="AB737" s="7"/>
      <c r="AC737" s="7"/>
      <c r="AD737" s="7"/>
      <c r="AE737" s="7"/>
      <c r="AF737" s="7"/>
      <c r="AG737" s="7"/>
      <c r="AH737" s="7"/>
      <c r="AI737" s="7"/>
    </row>
    <row r="738" spans="1:35" x14ac:dyDescent="0.2">
      <c r="A738" s="5">
        <v>2021</v>
      </c>
      <c r="B738" s="2" t="s">
        <v>752</v>
      </c>
      <c r="C738" s="2" t="s">
        <v>735</v>
      </c>
      <c r="D738" s="2" t="s">
        <v>692</v>
      </c>
      <c r="E738" s="15">
        <v>0</v>
      </c>
      <c r="F738" s="15">
        <v>0</v>
      </c>
      <c r="P738" s="2">
        <v>0</v>
      </c>
      <c r="Q738" s="2">
        <v>0</v>
      </c>
      <c r="R738" s="2">
        <v>0</v>
      </c>
      <c r="S738" s="2"/>
      <c r="T738" s="2">
        <v>0</v>
      </c>
      <c r="U738" s="2"/>
      <c r="V738" s="2"/>
      <c r="W738" s="7">
        <v>0</v>
      </c>
      <c r="X738" s="7">
        <v>0</v>
      </c>
      <c r="Z738" s="18">
        <v>49.95</v>
      </c>
      <c r="AA738" s="17">
        <v>12.67</v>
      </c>
      <c r="AB738" s="7"/>
      <c r="AC738" s="7"/>
      <c r="AD738" s="7"/>
      <c r="AE738" s="7"/>
      <c r="AF738" s="7"/>
      <c r="AG738" s="7"/>
      <c r="AH738" s="7"/>
      <c r="AI738" s="7"/>
    </row>
    <row r="739" spans="1:35" x14ac:dyDescent="0.2">
      <c r="A739" s="5">
        <v>2021</v>
      </c>
      <c r="B739" s="2" t="s">
        <v>752</v>
      </c>
      <c r="C739" s="2" t="s">
        <v>736</v>
      </c>
      <c r="D739" s="2" t="s">
        <v>692</v>
      </c>
      <c r="E739" s="15">
        <v>0</v>
      </c>
      <c r="F739" s="15">
        <v>0</v>
      </c>
      <c r="P739" s="2">
        <v>0</v>
      </c>
      <c r="Q739" s="2">
        <v>0</v>
      </c>
      <c r="R739" s="2">
        <v>0</v>
      </c>
      <c r="S739" s="2"/>
      <c r="T739" s="2">
        <v>0</v>
      </c>
      <c r="U739" s="2"/>
      <c r="V739" s="2"/>
      <c r="W739" s="7">
        <v>0</v>
      </c>
      <c r="X739" s="7">
        <v>0</v>
      </c>
      <c r="Z739" s="18">
        <v>29.72</v>
      </c>
      <c r="AA739" s="17">
        <v>9.7200000000000006</v>
      </c>
      <c r="AB739" s="7"/>
      <c r="AC739" s="7"/>
      <c r="AD739" s="7"/>
      <c r="AE739" s="7"/>
      <c r="AF739" s="7"/>
      <c r="AG739" s="7"/>
      <c r="AH739" s="7"/>
      <c r="AI739" s="7"/>
    </row>
    <row r="740" spans="1:35" x14ac:dyDescent="0.2">
      <c r="A740" s="5">
        <v>2021</v>
      </c>
      <c r="B740" s="2" t="s">
        <v>752</v>
      </c>
      <c r="C740" s="2" t="s">
        <v>737</v>
      </c>
      <c r="D740" s="2" t="s">
        <v>692</v>
      </c>
      <c r="E740" s="15">
        <v>0</v>
      </c>
      <c r="F740" s="15">
        <v>0</v>
      </c>
      <c r="P740" s="2">
        <v>0</v>
      </c>
      <c r="Q740" s="2">
        <v>0</v>
      </c>
      <c r="R740" s="2">
        <v>0</v>
      </c>
      <c r="S740" s="2"/>
      <c r="T740" s="2">
        <v>0</v>
      </c>
      <c r="U740" s="2"/>
      <c r="V740" s="2"/>
      <c r="W740" s="7">
        <v>0</v>
      </c>
      <c r="X740" s="7">
        <v>0</v>
      </c>
      <c r="Z740" s="18">
        <v>16.61</v>
      </c>
      <c r="AA740" s="17">
        <v>8.99</v>
      </c>
      <c r="AB740" s="7"/>
      <c r="AC740" s="7"/>
      <c r="AD740" s="7"/>
      <c r="AE740" s="7"/>
      <c r="AF740" s="7"/>
      <c r="AG740" s="7"/>
      <c r="AH740" s="7"/>
      <c r="AI740" s="7"/>
    </row>
    <row r="741" spans="1:35" x14ac:dyDescent="0.2">
      <c r="A741" s="5">
        <v>2021</v>
      </c>
      <c r="B741" s="2" t="s">
        <v>750</v>
      </c>
      <c r="C741" s="2" t="s">
        <v>48</v>
      </c>
      <c r="D741" s="2" t="s">
        <v>692</v>
      </c>
      <c r="E741" s="15">
        <v>0</v>
      </c>
      <c r="F741" s="15">
        <v>0</v>
      </c>
      <c r="P741" s="2">
        <v>0</v>
      </c>
      <c r="Q741" s="2">
        <v>0</v>
      </c>
      <c r="R741" s="2">
        <v>0</v>
      </c>
      <c r="S741" s="2"/>
      <c r="T741" s="2">
        <v>0</v>
      </c>
      <c r="U741" s="2"/>
      <c r="V741" s="2"/>
      <c r="W741" s="7">
        <v>0</v>
      </c>
      <c r="X741" s="7">
        <v>0</v>
      </c>
      <c r="Z741" s="18">
        <v>16.46</v>
      </c>
      <c r="AA741" s="17">
        <v>5.81</v>
      </c>
      <c r="AB741" s="7"/>
      <c r="AC741" s="7"/>
      <c r="AD741" s="7"/>
      <c r="AE741" s="7"/>
      <c r="AF741" s="7"/>
      <c r="AG741" s="7"/>
      <c r="AH741" s="7"/>
      <c r="AI741" s="7"/>
    </row>
    <row r="742" spans="1:35" x14ac:dyDescent="0.2">
      <c r="A742" s="5">
        <v>2021</v>
      </c>
      <c r="B742" s="2" t="s">
        <v>751</v>
      </c>
      <c r="C742" s="2" t="s">
        <v>49</v>
      </c>
      <c r="D742" s="2" t="s">
        <v>692</v>
      </c>
      <c r="E742" s="15">
        <v>0</v>
      </c>
      <c r="F742" s="15">
        <v>0</v>
      </c>
      <c r="P742" s="2">
        <v>0</v>
      </c>
      <c r="Q742" s="2">
        <v>0</v>
      </c>
      <c r="R742" s="2">
        <v>0</v>
      </c>
      <c r="S742" s="2"/>
      <c r="T742" s="2">
        <v>0</v>
      </c>
      <c r="U742" s="2"/>
      <c r="V742" s="2"/>
      <c r="W742" s="7">
        <v>0</v>
      </c>
      <c r="X742" s="7">
        <v>0</v>
      </c>
      <c r="Z742" s="18">
        <v>193.03</v>
      </c>
      <c r="AA742" s="17">
        <v>8.34</v>
      </c>
      <c r="AB742" s="7"/>
      <c r="AC742" s="7"/>
      <c r="AD742" s="7"/>
      <c r="AE742" s="7"/>
      <c r="AF742" s="7"/>
      <c r="AG742" s="7"/>
      <c r="AH742" s="7"/>
      <c r="AI742" s="7"/>
    </row>
    <row r="743" spans="1:35" x14ac:dyDescent="0.2">
      <c r="A743" s="5">
        <v>2021</v>
      </c>
      <c r="B743" s="2" t="s">
        <v>750</v>
      </c>
      <c r="C743" s="2" t="s">
        <v>50</v>
      </c>
      <c r="D743" s="2" t="s">
        <v>692</v>
      </c>
      <c r="E743" s="15">
        <v>0</v>
      </c>
      <c r="F743" s="15">
        <v>0</v>
      </c>
      <c r="P743" s="2">
        <v>0</v>
      </c>
      <c r="Q743" s="2">
        <v>0</v>
      </c>
      <c r="R743" s="2">
        <v>0</v>
      </c>
      <c r="S743" s="2"/>
      <c r="T743" s="2">
        <v>0</v>
      </c>
      <c r="U743" s="2"/>
      <c r="V743" s="2"/>
      <c r="W743" s="7">
        <v>0</v>
      </c>
      <c r="X743" s="7">
        <v>0</v>
      </c>
      <c r="Z743" s="18">
        <v>22.06</v>
      </c>
      <c r="AA743" s="17">
        <v>8.52</v>
      </c>
      <c r="AB743" s="7"/>
      <c r="AC743" s="7"/>
      <c r="AD743" s="7"/>
      <c r="AE743" s="7"/>
      <c r="AF743" s="7"/>
      <c r="AG743" s="7"/>
      <c r="AH743" s="7"/>
      <c r="AI743" s="7"/>
    </row>
    <row r="744" spans="1:35" x14ac:dyDescent="0.2">
      <c r="A744" s="5">
        <v>2021</v>
      </c>
      <c r="B744" s="2" t="s">
        <v>752</v>
      </c>
      <c r="C744" s="2" t="s">
        <v>51</v>
      </c>
      <c r="D744" s="2" t="s">
        <v>692</v>
      </c>
      <c r="E744" s="15">
        <v>0</v>
      </c>
      <c r="F744" s="15">
        <v>0</v>
      </c>
      <c r="P744" s="2">
        <v>0</v>
      </c>
      <c r="Q744" s="2">
        <v>0</v>
      </c>
      <c r="R744" s="2">
        <v>0</v>
      </c>
      <c r="S744" s="2"/>
      <c r="T744" s="2">
        <v>0</v>
      </c>
      <c r="U744" s="2"/>
      <c r="V744" s="2"/>
      <c r="W744" s="7">
        <v>0</v>
      </c>
      <c r="X744" s="7">
        <v>0</v>
      </c>
      <c r="Z744" s="18">
        <v>10.8</v>
      </c>
      <c r="AA744" s="17">
        <v>12.33</v>
      </c>
      <c r="AB744" s="7"/>
      <c r="AC744" s="7"/>
      <c r="AD744" s="7"/>
      <c r="AE744" s="7"/>
      <c r="AF744" s="7"/>
      <c r="AG744" s="7"/>
      <c r="AH744" s="7"/>
      <c r="AI744" s="7"/>
    </row>
    <row r="745" spans="1:35" x14ac:dyDescent="0.2">
      <c r="A745" s="5">
        <v>2021</v>
      </c>
      <c r="B745" s="2" t="s">
        <v>750</v>
      </c>
      <c r="C745" s="2" t="s">
        <v>52</v>
      </c>
      <c r="D745" s="2" t="s">
        <v>692</v>
      </c>
      <c r="E745" s="15">
        <v>0</v>
      </c>
      <c r="F745" s="15">
        <v>0</v>
      </c>
      <c r="P745" s="2">
        <v>0</v>
      </c>
      <c r="Q745" s="2">
        <v>0</v>
      </c>
      <c r="R745" s="2">
        <v>0</v>
      </c>
      <c r="S745" s="2"/>
      <c r="T745" s="2">
        <v>0</v>
      </c>
      <c r="U745" s="2"/>
      <c r="V745" s="2"/>
      <c r="W745" s="7">
        <v>0</v>
      </c>
      <c r="X745" s="7">
        <v>0</v>
      </c>
      <c r="Z745" s="18">
        <v>24.1</v>
      </c>
      <c r="AA745" s="17">
        <v>13.4</v>
      </c>
      <c r="AB745" s="7"/>
      <c r="AC745" s="7"/>
      <c r="AD745" s="7"/>
      <c r="AE745" s="7"/>
      <c r="AF745" s="7"/>
      <c r="AG745" s="7"/>
      <c r="AH745" s="7"/>
      <c r="AI745" s="7"/>
    </row>
    <row r="746" spans="1:35" x14ac:dyDescent="0.2">
      <c r="A746" s="5">
        <v>2021</v>
      </c>
      <c r="B746" s="2" t="s">
        <v>751</v>
      </c>
      <c r="C746" s="2" t="s">
        <v>53</v>
      </c>
      <c r="D746" s="2" t="s">
        <v>692</v>
      </c>
      <c r="E746" s="15">
        <v>0</v>
      </c>
      <c r="F746" s="15">
        <v>0</v>
      </c>
      <c r="P746" s="2">
        <v>0</v>
      </c>
      <c r="Q746" s="2">
        <v>0</v>
      </c>
      <c r="R746" s="2">
        <v>0</v>
      </c>
      <c r="S746" s="2"/>
      <c r="T746" s="2">
        <v>0</v>
      </c>
      <c r="U746" s="2"/>
      <c r="V746" s="2"/>
      <c r="W746" s="7">
        <v>0</v>
      </c>
      <c r="X746" s="7">
        <v>0</v>
      </c>
      <c r="Z746" s="18">
        <v>17.37</v>
      </c>
      <c r="AA746" s="17">
        <v>10.3</v>
      </c>
      <c r="AB746" s="7"/>
      <c r="AC746" s="7"/>
      <c r="AD746" s="7"/>
      <c r="AE746" s="7"/>
      <c r="AF746" s="7"/>
      <c r="AG746" s="7"/>
      <c r="AH746" s="7"/>
      <c r="AI746" s="7"/>
    </row>
    <row r="747" spans="1:35" x14ac:dyDescent="0.2">
      <c r="A747" s="5">
        <v>2021</v>
      </c>
      <c r="B747" s="2" t="s">
        <v>752</v>
      </c>
      <c r="C747" s="2" t="s">
        <v>54</v>
      </c>
      <c r="D747" s="2" t="s">
        <v>692</v>
      </c>
      <c r="E747" s="15">
        <v>0</v>
      </c>
      <c r="F747" s="15">
        <v>0</v>
      </c>
      <c r="P747" s="2">
        <v>0</v>
      </c>
      <c r="Q747" s="2">
        <v>0</v>
      </c>
      <c r="R747" s="2">
        <v>0</v>
      </c>
      <c r="S747" s="2"/>
      <c r="T747" s="2">
        <v>0</v>
      </c>
      <c r="U747" s="2"/>
      <c r="V747" s="2"/>
      <c r="W747" s="7">
        <v>0</v>
      </c>
      <c r="X747" s="7">
        <v>0</v>
      </c>
      <c r="Z747" s="18">
        <v>17.28</v>
      </c>
      <c r="AA747" s="17">
        <v>7.53</v>
      </c>
      <c r="AB747" s="7"/>
      <c r="AC747" s="7"/>
      <c r="AD747" s="7"/>
      <c r="AE747" s="7"/>
      <c r="AF747" s="7"/>
      <c r="AG747" s="7"/>
      <c r="AH747" s="7"/>
      <c r="AI747" s="7"/>
    </row>
    <row r="748" spans="1:35" x14ac:dyDescent="0.2">
      <c r="A748" s="5">
        <v>2021</v>
      </c>
      <c r="B748" s="2" t="s">
        <v>750</v>
      </c>
      <c r="C748" s="2" t="s">
        <v>738</v>
      </c>
      <c r="D748" s="2" t="s">
        <v>692</v>
      </c>
      <c r="E748" s="15">
        <v>0</v>
      </c>
      <c r="F748" s="15">
        <v>0</v>
      </c>
      <c r="P748" s="2">
        <v>0</v>
      </c>
      <c r="Q748" s="2">
        <v>0</v>
      </c>
      <c r="R748" s="2">
        <v>0</v>
      </c>
      <c r="S748" s="2"/>
      <c r="T748" s="2">
        <v>0</v>
      </c>
      <c r="U748" s="2"/>
      <c r="V748" s="2"/>
      <c r="W748" s="7">
        <v>0</v>
      </c>
      <c r="X748" s="7">
        <v>0</v>
      </c>
      <c r="Z748" s="18">
        <v>4.79</v>
      </c>
      <c r="AA748" s="17">
        <v>9.35</v>
      </c>
      <c r="AB748" s="7"/>
      <c r="AC748" s="7"/>
      <c r="AD748" s="7"/>
      <c r="AE748" s="7"/>
      <c r="AF748" s="7"/>
      <c r="AG748" s="7"/>
      <c r="AH748" s="7"/>
      <c r="AI748" s="7"/>
    </row>
    <row r="749" spans="1:35" x14ac:dyDescent="0.2">
      <c r="A749" s="5">
        <v>2021</v>
      </c>
      <c r="B749" s="2" t="s">
        <v>752</v>
      </c>
      <c r="C749" s="2" t="s">
        <v>739</v>
      </c>
      <c r="D749" s="2" t="s">
        <v>692</v>
      </c>
      <c r="E749" s="15">
        <v>0</v>
      </c>
      <c r="F749" s="15">
        <v>0</v>
      </c>
      <c r="P749" s="2">
        <v>0</v>
      </c>
      <c r="Q749" s="2">
        <v>0</v>
      </c>
      <c r="R749" s="2">
        <v>0</v>
      </c>
      <c r="S749" s="2"/>
      <c r="T749" s="2">
        <v>0</v>
      </c>
      <c r="U749" s="2"/>
      <c r="V749" s="2"/>
      <c r="W749" s="7">
        <v>0</v>
      </c>
      <c r="X749" s="7">
        <v>0</v>
      </c>
      <c r="Z749" s="18">
        <v>55.16</v>
      </c>
      <c r="AA749" s="17">
        <v>16.920000000000002</v>
      </c>
      <c r="AB749" s="7"/>
      <c r="AC749" s="7"/>
      <c r="AD749" s="7"/>
      <c r="AE749" s="7"/>
      <c r="AF749" s="7"/>
      <c r="AG749" s="7"/>
      <c r="AH749" s="7"/>
      <c r="AI749" s="7"/>
    </row>
    <row r="750" spans="1:35" x14ac:dyDescent="0.2">
      <c r="A750" s="5">
        <v>2021</v>
      </c>
      <c r="B750" s="2" t="s">
        <v>752</v>
      </c>
      <c r="C750" s="2" t="s">
        <v>740</v>
      </c>
      <c r="D750" s="2" t="s">
        <v>692</v>
      </c>
      <c r="E750" s="15">
        <v>0</v>
      </c>
      <c r="F750" s="15">
        <v>0</v>
      </c>
      <c r="P750" s="2">
        <v>0</v>
      </c>
      <c r="Q750" s="2">
        <v>0</v>
      </c>
      <c r="R750" s="2">
        <v>0</v>
      </c>
      <c r="S750" s="2"/>
      <c r="T750" s="2">
        <v>0</v>
      </c>
      <c r="U750" s="2"/>
      <c r="V750" s="2"/>
      <c r="W750" s="7">
        <v>0</v>
      </c>
      <c r="X750" s="7">
        <v>0</v>
      </c>
      <c r="Z750" s="18">
        <v>18.71</v>
      </c>
      <c r="AA750" s="17">
        <v>9.65</v>
      </c>
      <c r="AB750" s="7"/>
      <c r="AC750" s="7"/>
      <c r="AD750" s="7"/>
      <c r="AE750" s="7"/>
      <c r="AF750" s="7"/>
      <c r="AG750" s="7"/>
      <c r="AH750" s="7"/>
      <c r="AI750" s="7"/>
    </row>
    <row r="751" spans="1:35" x14ac:dyDescent="0.2">
      <c r="A751" s="5">
        <v>2021</v>
      </c>
      <c r="B751" s="2" t="s">
        <v>751</v>
      </c>
      <c r="C751" s="2" t="s">
        <v>741</v>
      </c>
      <c r="D751" s="2" t="s">
        <v>692</v>
      </c>
      <c r="E751" s="15">
        <v>0</v>
      </c>
      <c r="F751" s="15">
        <v>0</v>
      </c>
      <c r="P751" s="2">
        <v>0</v>
      </c>
      <c r="Q751" s="2">
        <v>0</v>
      </c>
      <c r="R751" s="2">
        <v>0</v>
      </c>
      <c r="S751" s="2"/>
      <c r="T751" s="2">
        <v>0</v>
      </c>
      <c r="U751" s="2"/>
      <c r="V751" s="2"/>
      <c r="W751" s="7">
        <v>0</v>
      </c>
      <c r="X751" s="7">
        <v>0</v>
      </c>
      <c r="Z751" s="18">
        <v>51.16</v>
      </c>
      <c r="AA751" s="17">
        <v>8.3000000000000007</v>
      </c>
      <c r="AB751" s="7"/>
      <c r="AC751" s="7"/>
      <c r="AD751" s="7"/>
      <c r="AE751" s="7"/>
      <c r="AF751" s="7"/>
      <c r="AG751" s="7"/>
      <c r="AH751" s="7"/>
      <c r="AI751" s="7"/>
    </row>
    <row r="752" spans="1:35" x14ac:dyDescent="0.2">
      <c r="A752" s="5">
        <v>2021</v>
      </c>
      <c r="B752" s="2" t="s">
        <v>752</v>
      </c>
      <c r="C752" s="2" t="s">
        <v>742</v>
      </c>
      <c r="D752" s="2" t="s">
        <v>692</v>
      </c>
      <c r="E752" s="15">
        <v>0</v>
      </c>
      <c r="F752" s="15">
        <v>0</v>
      </c>
      <c r="P752" s="2">
        <v>0</v>
      </c>
      <c r="Q752" s="2">
        <v>0</v>
      </c>
      <c r="R752" s="2">
        <v>0</v>
      </c>
      <c r="S752" s="2"/>
      <c r="T752" s="2">
        <v>0</v>
      </c>
      <c r="U752" s="2"/>
      <c r="V752" s="2"/>
      <c r="W752" s="7">
        <v>0</v>
      </c>
      <c r="X752" s="7">
        <v>0</v>
      </c>
      <c r="Z752" s="18">
        <v>16.079999999999998</v>
      </c>
      <c r="AA752" s="17">
        <v>12.68</v>
      </c>
      <c r="AB752" s="7"/>
      <c r="AC752" s="7"/>
      <c r="AD752" s="7"/>
      <c r="AE752" s="7"/>
      <c r="AF752" s="7"/>
      <c r="AG752" s="7"/>
      <c r="AH752" s="7"/>
      <c r="AI752" s="7"/>
    </row>
    <row r="753" spans="1:35" x14ac:dyDescent="0.2">
      <c r="A753" s="5">
        <v>2021</v>
      </c>
      <c r="B753" s="2" t="s">
        <v>750</v>
      </c>
      <c r="C753" s="2" t="s">
        <v>743</v>
      </c>
      <c r="D753" s="2" t="s">
        <v>692</v>
      </c>
      <c r="E753" s="15">
        <v>0</v>
      </c>
      <c r="F753" s="15">
        <v>0</v>
      </c>
      <c r="P753" s="2">
        <v>0</v>
      </c>
      <c r="Q753" s="2">
        <v>0</v>
      </c>
      <c r="R753" s="2">
        <v>0</v>
      </c>
      <c r="S753" s="2"/>
      <c r="T753" s="2">
        <v>0</v>
      </c>
      <c r="U753" s="2"/>
      <c r="V753" s="2"/>
      <c r="W753" s="7">
        <v>0</v>
      </c>
      <c r="X753" s="7">
        <v>0</v>
      </c>
      <c r="Z753" s="18">
        <v>52.59</v>
      </c>
      <c r="AA753" s="17">
        <v>12.38</v>
      </c>
      <c r="AB753" s="7"/>
      <c r="AC753" s="7"/>
      <c r="AD753" s="7"/>
      <c r="AE753" s="7"/>
      <c r="AF753" s="7"/>
      <c r="AG753" s="7"/>
      <c r="AH753" s="7"/>
      <c r="AI753" s="7"/>
    </row>
    <row r="754" spans="1:35" x14ac:dyDescent="0.2">
      <c r="A754" s="5">
        <v>2021</v>
      </c>
      <c r="B754" s="2" t="s">
        <v>752</v>
      </c>
      <c r="C754" s="2" t="s">
        <v>744</v>
      </c>
      <c r="D754" s="2" t="s">
        <v>692</v>
      </c>
      <c r="E754" s="15">
        <v>0</v>
      </c>
      <c r="F754" s="15">
        <v>0</v>
      </c>
      <c r="P754" s="2">
        <v>0</v>
      </c>
      <c r="Q754" s="2">
        <v>0</v>
      </c>
      <c r="R754" s="2">
        <v>0</v>
      </c>
      <c r="S754" s="2"/>
      <c r="T754" s="2">
        <v>0</v>
      </c>
      <c r="U754" s="2"/>
      <c r="V754" s="2"/>
      <c r="W754" s="7">
        <v>0</v>
      </c>
      <c r="X754" s="7">
        <v>0</v>
      </c>
      <c r="Z754" s="18">
        <v>25.78</v>
      </c>
      <c r="AA754" s="17">
        <v>8.69</v>
      </c>
      <c r="AB754" s="7"/>
      <c r="AC754" s="7"/>
      <c r="AD754" s="7"/>
      <c r="AE754" s="7"/>
      <c r="AF754" s="7"/>
      <c r="AG754" s="7"/>
      <c r="AH754" s="7"/>
      <c r="AI754" s="7"/>
    </row>
    <row r="755" spans="1:35" x14ac:dyDescent="0.2">
      <c r="A755" s="5">
        <v>2021</v>
      </c>
      <c r="B755" s="2" t="s">
        <v>752</v>
      </c>
      <c r="C755" s="2" t="s">
        <v>745</v>
      </c>
      <c r="D755" s="2" t="s">
        <v>692</v>
      </c>
      <c r="E755" s="15">
        <v>0</v>
      </c>
      <c r="F755" s="15">
        <v>0</v>
      </c>
      <c r="P755" s="2">
        <v>0</v>
      </c>
      <c r="Q755" s="2">
        <v>0</v>
      </c>
      <c r="R755" s="2">
        <v>0</v>
      </c>
      <c r="S755" s="2"/>
      <c r="T755" s="2">
        <v>0</v>
      </c>
      <c r="U755" s="2"/>
      <c r="V755" s="2"/>
      <c r="W755" s="7">
        <v>0</v>
      </c>
      <c r="X755" s="7">
        <v>0</v>
      </c>
      <c r="Z755" s="18">
        <v>28.37</v>
      </c>
      <c r="AA755" s="17">
        <v>9.92</v>
      </c>
      <c r="AB755" s="7"/>
      <c r="AC755" s="7"/>
      <c r="AD755" s="7"/>
      <c r="AE755" s="7"/>
      <c r="AF755" s="7"/>
      <c r="AG755" s="7"/>
      <c r="AH755" s="7"/>
      <c r="AI755" s="7"/>
    </row>
    <row r="756" spans="1:35" x14ac:dyDescent="0.2">
      <c r="A756" s="5">
        <v>2021</v>
      </c>
      <c r="B756" s="2" t="s">
        <v>752</v>
      </c>
      <c r="C756" s="2" t="s">
        <v>746</v>
      </c>
      <c r="D756" s="2" t="s">
        <v>692</v>
      </c>
      <c r="E756" s="15">
        <v>0</v>
      </c>
      <c r="F756" s="15">
        <v>0</v>
      </c>
      <c r="P756" s="2">
        <v>0</v>
      </c>
      <c r="Q756" s="2">
        <v>0</v>
      </c>
      <c r="R756" s="2">
        <v>0</v>
      </c>
      <c r="S756" s="2"/>
      <c r="T756" s="2">
        <v>0</v>
      </c>
      <c r="U756" s="2"/>
      <c r="V756" s="2"/>
      <c r="W756" s="7">
        <v>0</v>
      </c>
      <c r="X756" s="7">
        <v>0</v>
      </c>
      <c r="Z756" s="18">
        <v>30.36</v>
      </c>
      <c r="AA756" s="17">
        <v>8.5299999999999994</v>
      </c>
      <c r="AB756" s="7"/>
      <c r="AC756" s="7"/>
      <c r="AD756" s="7"/>
      <c r="AE756" s="7"/>
      <c r="AF756" s="7"/>
      <c r="AG756" s="7"/>
      <c r="AH756" s="7"/>
      <c r="AI756" s="7"/>
    </row>
    <row r="757" spans="1:35" x14ac:dyDescent="0.2">
      <c r="A757" s="5">
        <v>2021</v>
      </c>
      <c r="B757" s="2" t="s">
        <v>752</v>
      </c>
      <c r="C757" s="2" t="s">
        <v>747</v>
      </c>
      <c r="D757" s="2" t="s">
        <v>692</v>
      </c>
      <c r="E757" s="15">
        <v>0</v>
      </c>
      <c r="F757" s="15">
        <v>0</v>
      </c>
      <c r="P757" s="2">
        <v>0</v>
      </c>
      <c r="Q757" s="2">
        <v>0</v>
      </c>
      <c r="R757" s="2">
        <v>0</v>
      </c>
      <c r="S757" s="2"/>
      <c r="T757" s="2">
        <v>0</v>
      </c>
      <c r="U757" s="2"/>
      <c r="V757" s="2"/>
      <c r="W757" s="7">
        <v>0</v>
      </c>
      <c r="X757" s="7">
        <v>0</v>
      </c>
      <c r="Z757" s="18">
        <v>37.130000000000003</v>
      </c>
      <c r="AA757" s="17">
        <v>10.02</v>
      </c>
      <c r="AB757" s="7"/>
      <c r="AC757" s="7"/>
      <c r="AD757" s="7"/>
      <c r="AE757" s="7"/>
      <c r="AF757" s="7"/>
      <c r="AG757" s="7"/>
      <c r="AH757" s="7"/>
      <c r="AI757" s="7"/>
    </row>
    <row r="758" spans="1:35" x14ac:dyDescent="0.2">
      <c r="A758" s="5">
        <v>2021</v>
      </c>
      <c r="B758" s="2" t="s">
        <v>752</v>
      </c>
      <c r="C758" s="2" t="s">
        <v>748</v>
      </c>
      <c r="D758" s="2" t="s">
        <v>692</v>
      </c>
      <c r="E758" s="15">
        <v>0</v>
      </c>
      <c r="F758" s="15">
        <v>0</v>
      </c>
      <c r="P758" s="2">
        <v>0</v>
      </c>
      <c r="Q758" s="2">
        <v>0</v>
      </c>
      <c r="R758" s="2">
        <v>0</v>
      </c>
      <c r="S758" s="2"/>
      <c r="T758" s="2">
        <v>0</v>
      </c>
      <c r="U758" s="2"/>
      <c r="V758" s="2"/>
      <c r="W758" s="7">
        <v>0</v>
      </c>
      <c r="X758" s="7">
        <v>0</v>
      </c>
      <c r="Z758" s="18">
        <v>35.840000000000003</v>
      </c>
      <c r="AA758" s="17">
        <v>25.66</v>
      </c>
      <c r="AB758" s="7"/>
      <c r="AC758" s="7"/>
      <c r="AD758" s="7"/>
      <c r="AE758" s="7"/>
      <c r="AF758" s="7"/>
      <c r="AG758" s="7"/>
      <c r="AH758" s="7"/>
      <c r="AI758" s="7"/>
    </row>
    <row r="759" spans="1:35" x14ac:dyDescent="0.2">
      <c r="A759" s="5">
        <v>2021</v>
      </c>
      <c r="B759" s="2" t="s">
        <v>752</v>
      </c>
      <c r="C759" s="2" t="s">
        <v>749</v>
      </c>
      <c r="D759" s="2" t="s">
        <v>692</v>
      </c>
      <c r="E759" s="15">
        <v>0</v>
      </c>
      <c r="F759" s="15">
        <v>0</v>
      </c>
      <c r="P759" s="2">
        <v>0</v>
      </c>
      <c r="Q759" s="2">
        <v>0</v>
      </c>
      <c r="R759" s="2">
        <v>0</v>
      </c>
      <c r="S759" s="2"/>
      <c r="T759" s="2">
        <v>0</v>
      </c>
      <c r="U759" s="2"/>
      <c r="V759" s="2"/>
      <c r="W759" s="7">
        <v>0</v>
      </c>
      <c r="X759" s="7">
        <v>0</v>
      </c>
      <c r="Z759" s="18">
        <v>21.75</v>
      </c>
      <c r="AA759" s="17">
        <v>26.42</v>
      </c>
      <c r="AB759" s="7"/>
      <c r="AC759" s="7"/>
      <c r="AD759" s="7"/>
      <c r="AE759" s="7"/>
      <c r="AF759" s="7"/>
      <c r="AG759" s="7"/>
      <c r="AH759" s="7"/>
      <c r="AI759" s="7"/>
    </row>
    <row r="760" spans="1:35" x14ac:dyDescent="0.2">
      <c r="A760" s="5">
        <v>2021</v>
      </c>
      <c r="B760" s="2" t="s">
        <v>752</v>
      </c>
      <c r="C760" s="2" t="s">
        <v>67</v>
      </c>
      <c r="D760" s="2" t="s">
        <v>692</v>
      </c>
      <c r="E760" s="15">
        <v>0</v>
      </c>
      <c r="F760" s="15">
        <v>0</v>
      </c>
      <c r="P760" s="2">
        <v>0</v>
      </c>
      <c r="Q760" s="2">
        <v>0</v>
      </c>
      <c r="R760" s="2">
        <v>0</v>
      </c>
      <c r="S760" s="2"/>
      <c r="T760" s="2">
        <v>0</v>
      </c>
      <c r="U760" s="2"/>
      <c r="V760" s="2"/>
      <c r="W760" s="7">
        <v>0</v>
      </c>
      <c r="X760" s="7">
        <v>0</v>
      </c>
      <c r="Z760" s="18">
        <v>24.02</v>
      </c>
      <c r="AA760" s="17">
        <v>16.45</v>
      </c>
      <c r="AB760" s="7"/>
      <c r="AC760" s="7"/>
      <c r="AD760" s="7"/>
      <c r="AE760" s="7"/>
      <c r="AF760" s="7"/>
      <c r="AG760" s="7"/>
      <c r="AH760" s="7"/>
      <c r="AI760" s="7"/>
    </row>
    <row r="761" spans="1:35" x14ac:dyDescent="0.2">
      <c r="A761" s="5">
        <v>2021</v>
      </c>
      <c r="B761" s="2" t="s">
        <v>750</v>
      </c>
      <c r="C761" s="2" t="s">
        <v>725</v>
      </c>
      <c r="D761" s="2" t="s">
        <v>675</v>
      </c>
      <c r="E761" s="15">
        <v>0</v>
      </c>
      <c r="F761" s="15">
        <v>0</v>
      </c>
      <c r="H761" s="2">
        <v>0</v>
      </c>
      <c r="S761" s="2"/>
      <c r="T761" s="2"/>
      <c r="U761" s="2"/>
      <c r="V761" s="2"/>
      <c r="AB761" s="7"/>
      <c r="AC761" s="7"/>
      <c r="AD761" s="7"/>
      <c r="AE761" s="7"/>
      <c r="AF761" s="7"/>
      <c r="AG761" s="7"/>
      <c r="AH761" s="7"/>
      <c r="AI761" s="7"/>
    </row>
    <row r="762" spans="1:35" x14ac:dyDescent="0.2">
      <c r="A762" s="5">
        <v>2021</v>
      </c>
      <c r="B762" s="2" t="s">
        <v>750</v>
      </c>
      <c r="C762" s="2" t="s">
        <v>726</v>
      </c>
      <c r="D762" s="2" t="s">
        <v>675</v>
      </c>
      <c r="E762" s="15">
        <v>0</v>
      </c>
      <c r="F762" s="15">
        <v>0</v>
      </c>
      <c r="H762" s="2">
        <v>289036</v>
      </c>
      <c r="S762" s="2"/>
      <c r="T762" s="2"/>
      <c r="U762" s="2"/>
      <c r="V762" s="2"/>
      <c r="AB762" s="7"/>
      <c r="AC762" s="7"/>
      <c r="AD762" s="7"/>
      <c r="AE762" s="7"/>
      <c r="AF762" s="7"/>
      <c r="AG762" s="7"/>
      <c r="AH762" s="7"/>
      <c r="AI762" s="7"/>
    </row>
    <row r="763" spans="1:35" x14ac:dyDescent="0.2">
      <c r="A763" s="5">
        <v>2021</v>
      </c>
      <c r="B763" s="2" t="s">
        <v>751</v>
      </c>
      <c r="C763" s="2" t="s">
        <v>727</v>
      </c>
      <c r="D763" s="2" t="s">
        <v>675</v>
      </c>
      <c r="E763" s="15">
        <v>0</v>
      </c>
      <c r="F763" s="15">
        <v>0</v>
      </c>
      <c r="H763" s="2">
        <v>550505</v>
      </c>
      <c r="S763" s="2"/>
      <c r="T763" s="2"/>
      <c r="U763" s="2"/>
      <c r="V763" s="2"/>
      <c r="AB763" s="7"/>
      <c r="AC763" s="7"/>
      <c r="AD763" s="7"/>
      <c r="AE763" s="7"/>
      <c r="AF763" s="7"/>
      <c r="AG763" s="7"/>
      <c r="AH763" s="7"/>
      <c r="AI763" s="7"/>
    </row>
    <row r="764" spans="1:35" x14ac:dyDescent="0.2">
      <c r="A764" s="5">
        <v>2021</v>
      </c>
      <c r="B764" s="2" t="s">
        <v>750</v>
      </c>
      <c r="C764" s="2" t="s">
        <v>728</v>
      </c>
      <c r="D764" s="2" t="s">
        <v>675</v>
      </c>
      <c r="E764" s="15">
        <v>0</v>
      </c>
      <c r="F764" s="15">
        <v>0</v>
      </c>
      <c r="H764" s="2">
        <v>287125</v>
      </c>
      <c r="S764" s="2"/>
      <c r="T764" s="2"/>
      <c r="U764" s="2"/>
      <c r="V764" s="2"/>
      <c r="AB764" s="7"/>
      <c r="AC764" s="7"/>
      <c r="AD764" s="7"/>
      <c r="AE764" s="7"/>
      <c r="AF764" s="7"/>
      <c r="AG764" s="7"/>
      <c r="AH764" s="7"/>
      <c r="AI764" s="7"/>
    </row>
    <row r="765" spans="1:35" x14ac:dyDescent="0.2">
      <c r="A765" s="5">
        <v>2021</v>
      </c>
      <c r="B765" s="2" t="s">
        <v>752</v>
      </c>
      <c r="C765" s="2" t="s">
        <v>729</v>
      </c>
      <c r="D765" s="2" t="s">
        <v>675</v>
      </c>
      <c r="E765" s="15">
        <v>0</v>
      </c>
      <c r="F765" s="15">
        <v>0</v>
      </c>
      <c r="H765" s="2">
        <v>377444</v>
      </c>
      <c r="S765" s="2"/>
      <c r="T765" s="2"/>
      <c r="U765" s="2"/>
      <c r="V765" s="2"/>
      <c r="AB765" s="7"/>
      <c r="AC765" s="7"/>
      <c r="AD765" s="7"/>
      <c r="AE765" s="7"/>
      <c r="AF765" s="7"/>
      <c r="AG765" s="7"/>
      <c r="AH765" s="7"/>
      <c r="AI765" s="7"/>
    </row>
    <row r="766" spans="1:35" x14ac:dyDescent="0.2">
      <c r="A766" s="5">
        <v>2021</v>
      </c>
      <c r="B766" s="2" t="s">
        <v>750</v>
      </c>
      <c r="C766" s="2" t="s">
        <v>730</v>
      </c>
      <c r="D766" s="2" t="s">
        <v>675</v>
      </c>
      <c r="E766" s="15">
        <v>0</v>
      </c>
      <c r="F766" s="15">
        <v>0</v>
      </c>
      <c r="H766" s="2">
        <v>292565</v>
      </c>
      <c r="S766" s="2"/>
      <c r="T766" s="2"/>
      <c r="U766" s="2"/>
      <c r="V766" s="2"/>
      <c r="AB766" s="7"/>
      <c r="AC766" s="7"/>
      <c r="AD766" s="7"/>
      <c r="AE766" s="7"/>
      <c r="AF766" s="7"/>
      <c r="AG766" s="7"/>
      <c r="AH766" s="7"/>
      <c r="AI766" s="7"/>
    </row>
    <row r="767" spans="1:35" x14ac:dyDescent="0.2">
      <c r="A767" s="5">
        <v>2021</v>
      </c>
      <c r="B767" s="2" t="s">
        <v>752</v>
      </c>
      <c r="C767" s="2" t="s">
        <v>731</v>
      </c>
      <c r="D767" s="2" t="s">
        <v>675</v>
      </c>
      <c r="E767" s="15">
        <v>0</v>
      </c>
      <c r="F767" s="15">
        <v>0</v>
      </c>
      <c r="S767" s="2"/>
      <c r="T767" s="2"/>
      <c r="U767" s="2"/>
      <c r="V767" s="2"/>
      <c r="AB767" s="7"/>
      <c r="AC767" s="7"/>
      <c r="AD767" s="7"/>
      <c r="AE767" s="7"/>
      <c r="AF767" s="7"/>
      <c r="AG767" s="7"/>
      <c r="AH767" s="7"/>
      <c r="AI767" s="7"/>
    </row>
    <row r="768" spans="1:35" x14ac:dyDescent="0.2">
      <c r="A768" s="5">
        <v>2021</v>
      </c>
      <c r="B768" s="2" t="s">
        <v>752</v>
      </c>
      <c r="C768" s="2" t="s">
        <v>732</v>
      </c>
      <c r="D768" s="2" t="s">
        <v>675</v>
      </c>
      <c r="E768" s="15">
        <v>0</v>
      </c>
      <c r="F768" s="15">
        <v>0</v>
      </c>
      <c r="S768" s="2"/>
      <c r="T768" s="2"/>
      <c r="U768" s="2"/>
      <c r="V768" s="2"/>
      <c r="AB768" s="7"/>
      <c r="AC768" s="7"/>
      <c r="AD768" s="7"/>
      <c r="AE768" s="7"/>
      <c r="AF768" s="7"/>
      <c r="AG768" s="7"/>
      <c r="AH768" s="7"/>
      <c r="AI768" s="7"/>
    </row>
    <row r="769" spans="1:35" x14ac:dyDescent="0.2">
      <c r="A769" s="5">
        <v>2021</v>
      </c>
      <c r="B769" s="2" t="s">
        <v>750</v>
      </c>
      <c r="C769" s="2" t="s">
        <v>733</v>
      </c>
      <c r="D769" s="2" t="s">
        <v>675</v>
      </c>
      <c r="E769" s="15">
        <v>0</v>
      </c>
      <c r="F769" s="15">
        <v>0</v>
      </c>
      <c r="H769" s="2">
        <v>0</v>
      </c>
      <c r="S769" s="2"/>
      <c r="T769" s="2"/>
      <c r="U769" s="2"/>
      <c r="V769" s="2"/>
      <c r="AB769" s="7"/>
      <c r="AC769" s="7"/>
      <c r="AD769" s="7"/>
      <c r="AE769" s="7"/>
      <c r="AF769" s="7"/>
      <c r="AG769" s="7"/>
      <c r="AH769" s="7"/>
      <c r="AI769" s="7"/>
    </row>
    <row r="770" spans="1:35" x14ac:dyDescent="0.2">
      <c r="A770" s="5">
        <v>2021</v>
      </c>
      <c r="B770" s="2" t="s">
        <v>752</v>
      </c>
      <c r="C770" s="2" t="s">
        <v>734</v>
      </c>
      <c r="D770" s="2" t="s">
        <v>675</v>
      </c>
      <c r="E770" s="15">
        <v>0</v>
      </c>
      <c r="F770" s="15">
        <v>0</v>
      </c>
      <c r="H770" s="2">
        <v>288211</v>
      </c>
      <c r="S770" s="2"/>
      <c r="T770" s="2"/>
      <c r="U770" s="2"/>
      <c r="V770" s="2"/>
      <c r="AB770" s="7"/>
      <c r="AC770" s="7"/>
      <c r="AD770" s="7"/>
      <c r="AE770" s="7"/>
      <c r="AF770" s="7"/>
      <c r="AG770" s="7"/>
      <c r="AH770" s="7"/>
      <c r="AI770" s="7"/>
    </row>
    <row r="771" spans="1:35" x14ac:dyDescent="0.2">
      <c r="A771" s="5">
        <v>2021</v>
      </c>
      <c r="B771" s="2" t="s">
        <v>752</v>
      </c>
      <c r="C771" s="2" t="s">
        <v>735</v>
      </c>
      <c r="D771" s="2" t="s">
        <v>675</v>
      </c>
      <c r="E771" s="15">
        <v>0</v>
      </c>
      <c r="F771" s="15">
        <v>0</v>
      </c>
      <c r="H771" s="2">
        <v>287065</v>
      </c>
      <c r="S771" s="2"/>
      <c r="T771" s="2"/>
      <c r="U771" s="2"/>
      <c r="V771" s="2"/>
      <c r="AB771" s="7"/>
      <c r="AC771" s="7"/>
      <c r="AD771" s="7"/>
      <c r="AE771" s="7"/>
      <c r="AF771" s="7"/>
      <c r="AG771" s="7"/>
      <c r="AH771" s="7"/>
      <c r="AI771" s="7"/>
    </row>
    <row r="772" spans="1:35" x14ac:dyDescent="0.2">
      <c r="A772" s="5">
        <v>2021</v>
      </c>
      <c r="B772" s="2" t="s">
        <v>752</v>
      </c>
      <c r="C772" s="2" t="s">
        <v>736</v>
      </c>
      <c r="D772" s="2" t="s">
        <v>675</v>
      </c>
      <c r="E772" s="15">
        <v>0</v>
      </c>
      <c r="F772" s="15">
        <v>0</v>
      </c>
      <c r="H772" s="2">
        <v>0</v>
      </c>
      <c r="S772" s="2"/>
      <c r="T772" s="2"/>
      <c r="U772" s="2"/>
      <c r="V772" s="2"/>
      <c r="AB772" s="7"/>
      <c r="AC772" s="7"/>
      <c r="AD772" s="7"/>
      <c r="AE772" s="7"/>
      <c r="AF772" s="7"/>
      <c r="AG772" s="7"/>
      <c r="AH772" s="7"/>
      <c r="AI772" s="7"/>
    </row>
    <row r="773" spans="1:35" x14ac:dyDescent="0.2">
      <c r="A773" s="5">
        <v>2021</v>
      </c>
      <c r="B773" s="2" t="s">
        <v>752</v>
      </c>
      <c r="C773" s="2" t="s">
        <v>737</v>
      </c>
      <c r="D773" s="2" t="s">
        <v>675</v>
      </c>
      <c r="E773" s="15">
        <v>0</v>
      </c>
      <c r="F773" s="15">
        <v>0</v>
      </c>
      <c r="H773" s="2">
        <v>0</v>
      </c>
      <c r="S773" s="2"/>
      <c r="T773" s="2"/>
      <c r="U773" s="2"/>
      <c r="V773" s="2"/>
      <c r="AB773" s="7"/>
      <c r="AC773" s="7"/>
      <c r="AD773" s="7"/>
      <c r="AE773" s="7"/>
      <c r="AF773" s="7"/>
      <c r="AG773" s="7"/>
      <c r="AH773" s="7"/>
      <c r="AI773" s="7"/>
    </row>
    <row r="774" spans="1:35" x14ac:dyDescent="0.2">
      <c r="A774" s="5">
        <v>2021</v>
      </c>
      <c r="B774" s="2" t="s">
        <v>750</v>
      </c>
      <c r="C774" s="2" t="s">
        <v>48</v>
      </c>
      <c r="D774" s="2" t="s">
        <v>675</v>
      </c>
      <c r="E774" s="15">
        <v>0</v>
      </c>
      <c r="F774" s="15">
        <v>0</v>
      </c>
      <c r="H774" s="2">
        <v>0</v>
      </c>
      <c r="S774" s="2"/>
      <c r="T774" s="2"/>
      <c r="U774" s="2"/>
      <c r="V774" s="2"/>
      <c r="AB774" s="7"/>
      <c r="AC774" s="7"/>
      <c r="AD774" s="7"/>
      <c r="AE774" s="7"/>
      <c r="AF774" s="7"/>
      <c r="AG774" s="7"/>
      <c r="AH774" s="7"/>
      <c r="AI774" s="7"/>
    </row>
    <row r="775" spans="1:35" x14ac:dyDescent="0.2">
      <c r="A775" s="5">
        <v>2021</v>
      </c>
      <c r="B775" s="2" t="s">
        <v>751</v>
      </c>
      <c r="C775" s="2" t="s">
        <v>49</v>
      </c>
      <c r="D775" s="2" t="s">
        <v>675</v>
      </c>
      <c r="E775" s="15">
        <v>0</v>
      </c>
      <c r="F775" s="15">
        <v>0</v>
      </c>
      <c r="H775" s="2">
        <v>546095</v>
      </c>
      <c r="S775" s="2"/>
      <c r="T775" s="2"/>
      <c r="U775" s="2"/>
      <c r="V775" s="2"/>
      <c r="AB775" s="7"/>
      <c r="AC775" s="7"/>
      <c r="AD775" s="7"/>
      <c r="AE775" s="7"/>
      <c r="AF775" s="7"/>
      <c r="AG775" s="7"/>
      <c r="AH775" s="7"/>
      <c r="AI775" s="7"/>
    </row>
    <row r="776" spans="1:35" x14ac:dyDescent="0.2">
      <c r="A776" s="5">
        <v>2021</v>
      </c>
      <c r="B776" s="2" t="s">
        <v>750</v>
      </c>
      <c r="C776" s="2" t="s">
        <v>50</v>
      </c>
      <c r="D776" s="2" t="s">
        <v>675</v>
      </c>
      <c r="E776" s="15">
        <v>0</v>
      </c>
      <c r="F776" s="15">
        <v>0</v>
      </c>
      <c r="H776" s="2">
        <v>0</v>
      </c>
      <c r="S776" s="2"/>
      <c r="T776" s="2"/>
      <c r="U776" s="2"/>
      <c r="V776" s="2"/>
      <c r="AB776" s="7"/>
      <c r="AC776" s="7"/>
      <c r="AD776" s="7"/>
      <c r="AE776" s="7"/>
      <c r="AF776" s="7"/>
      <c r="AG776" s="7"/>
      <c r="AH776" s="7"/>
      <c r="AI776" s="7"/>
    </row>
    <row r="777" spans="1:35" x14ac:dyDescent="0.2">
      <c r="A777" s="5">
        <v>2021</v>
      </c>
      <c r="B777" s="2" t="s">
        <v>752</v>
      </c>
      <c r="C777" s="2" t="s">
        <v>51</v>
      </c>
      <c r="D777" s="2" t="s">
        <v>675</v>
      </c>
      <c r="E777" s="15">
        <v>0</v>
      </c>
      <c r="F777" s="15">
        <v>0</v>
      </c>
      <c r="H777" s="2">
        <v>0</v>
      </c>
      <c r="S777" s="2"/>
      <c r="T777" s="2"/>
      <c r="U777" s="2"/>
      <c r="V777" s="2"/>
      <c r="AB777" s="7"/>
      <c r="AC777" s="7"/>
      <c r="AD777" s="7"/>
      <c r="AE777" s="7"/>
      <c r="AF777" s="7"/>
      <c r="AG777" s="7"/>
      <c r="AH777" s="7"/>
      <c r="AI777" s="7"/>
    </row>
    <row r="778" spans="1:35" x14ac:dyDescent="0.2">
      <c r="A778" s="5">
        <v>2021</v>
      </c>
      <c r="B778" s="2" t="s">
        <v>750</v>
      </c>
      <c r="C778" s="2" t="s">
        <v>52</v>
      </c>
      <c r="D778" s="2" t="s">
        <v>675</v>
      </c>
      <c r="E778" s="15">
        <v>0</v>
      </c>
      <c r="F778" s="15">
        <v>0</v>
      </c>
      <c r="H778" s="2">
        <v>0</v>
      </c>
      <c r="S778" s="2"/>
      <c r="T778" s="2"/>
      <c r="U778" s="2"/>
      <c r="V778" s="2"/>
      <c r="AB778" s="7"/>
      <c r="AC778" s="7"/>
      <c r="AD778" s="7"/>
      <c r="AE778" s="7"/>
      <c r="AF778" s="7"/>
      <c r="AG778" s="7"/>
      <c r="AH778" s="7"/>
      <c r="AI778" s="7"/>
    </row>
    <row r="779" spans="1:35" x14ac:dyDescent="0.2">
      <c r="A779" s="5">
        <v>2021</v>
      </c>
      <c r="B779" s="2" t="s">
        <v>751</v>
      </c>
      <c r="C779" s="2" t="s">
        <v>53</v>
      </c>
      <c r="D779" s="2" t="s">
        <v>675</v>
      </c>
      <c r="E779" s="15">
        <v>0</v>
      </c>
      <c r="F779" s="15">
        <v>0</v>
      </c>
      <c r="H779" s="2">
        <v>0</v>
      </c>
      <c r="S779" s="2"/>
      <c r="T779" s="2"/>
      <c r="U779" s="2"/>
      <c r="V779" s="2"/>
      <c r="AB779" s="7"/>
      <c r="AC779" s="7"/>
      <c r="AD779" s="7"/>
      <c r="AE779" s="7"/>
      <c r="AF779" s="7"/>
      <c r="AG779" s="7"/>
      <c r="AH779" s="7"/>
      <c r="AI779" s="7"/>
    </row>
    <row r="780" spans="1:35" x14ac:dyDescent="0.2">
      <c r="A780" s="5">
        <v>2021</v>
      </c>
      <c r="B780" s="2" t="s">
        <v>752</v>
      </c>
      <c r="C780" s="2" t="s">
        <v>54</v>
      </c>
      <c r="D780" s="2" t="s">
        <v>675</v>
      </c>
      <c r="E780" s="15">
        <v>0</v>
      </c>
      <c r="F780" s="15">
        <v>0</v>
      </c>
      <c r="H780" s="2">
        <v>0</v>
      </c>
      <c r="S780" s="2"/>
      <c r="T780" s="2"/>
      <c r="U780" s="2"/>
      <c r="V780" s="2"/>
      <c r="AB780" s="7"/>
      <c r="AC780" s="7"/>
      <c r="AD780" s="7"/>
      <c r="AE780" s="7"/>
      <c r="AF780" s="7"/>
      <c r="AG780" s="7"/>
      <c r="AH780" s="7"/>
      <c r="AI780" s="7"/>
    </row>
    <row r="781" spans="1:35" x14ac:dyDescent="0.2">
      <c r="A781" s="5">
        <v>2021</v>
      </c>
      <c r="B781" s="2" t="s">
        <v>750</v>
      </c>
      <c r="C781" s="2" t="s">
        <v>738</v>
      </c>
      <c r="D781" s="2" t="s">
        <v>675</v>
      </c>
      <c r="E781" s="15">
        <v>0</v>
      </c>
      <c r="F781" s="15">
        <v>0</v>
      </c>
      <c r="H781" s="2">
        <v>0</v>
      </c>
      <c r="S781" s="2"/>
      <c r="T781" s="2"/>
      <c r="U781" s="2"/>
      <c r="V781" s="2"/>
      <c r="AB781" s="7"/>
      <c r="AC781" s="7"/>
      <c r="AD781" s="7"/>
      <c r="AE781" s="7"/>
      <c r="AF781" s="7"/>
      <c r="AG781" s="7"/>
      <c r="AH781" s="7"/>
      <c r="AI781" s="7"/>
    </row>
    <row r="782" spans="1:35" x14ac:dyDescent="0.2">
      <c r="A782" s="5">
        <v>2021</v>
      </c>
      <c r="B782" s="2" t="s">
        <v>752</v>
      </c>
      <c r="C782" s="2" t="s">
        <v>739</v>
      </c>
      <c r="D782" s="2" t="s">
        <v>675</v>
      </c>
      <c r="E782" s="15">
        <v>0</v>
      </c>
      <c r="F782" s="15">
        <v>0</v>
      </c>
      <c r="H782" s="2">
        <v>0</v>
      </c>
      <c r="S782" s="2"/>
      <c r="T782" s="2"/>
      <c r="U782" s="2"/>
      <c r="V782" s="2"/>
      <c r="AB782" s="7"/>
      <c r="AC782" s="7"/>
      <c r="AD782" s="7"/>
      <c r="AE782" s="7"/>
      <c r="AF782" s="7"/>
      <c r="AG782" s="7"/>
      <c r="AH782" s="7"/>
      <c r="AI782" s="7"/>
    </row>
    <row r="783" spans="1:35" x14ac:dyDescent="0.2">
      <c r="A783" s="5">
        <v>2021</v>
      </c>
      <c r="B783" s="2" t="s">
        <v>752</v>
      </c>
      <c r="C783" s="2" t="s">
        <v>740</v>
      </c>
      <c r="D783" s="2" t="s">
        <v>675</v>
      </c>
      <c r="E783" s="15">
        <v>0</v>
      </c>
      <c r="F783" s="15">
        <v>0</v>
      </c>
      <c r="H783" s="2">
        <v>0</v>
      </c>
      <c r="S783" s="2"/>
      <c r="T783" s="2"/>
      <c r="U783" s="2"/>
      <c r="V783" s="2"/>
      <c r="AB783" s="7"/>
      <c r="AC783" s="7"/>
      <c r="AD783" s="7"/>
      <c r="AE783" s="7"/>
      <c r="AF783" s="7"/>
      <c r="AG783" s="7"/>
      <c r="AH783" s="7"/>
      <c r="AI783" s="7"/>
    </row>
    <row r="784" spans="1:35" x14ac:dyDescent="0.2">
      <c r="A784" s="5">
        <v>2021</v>
      </c>
      <c r="B784" s="2" t="s">
        <v>751</v>
      </c>
      <c r="C784" s="2" t="s">
        <v>741</v>
      </c>
      <c r="D784" s="2" t="s">
        <v>675</v>
      </c>
      <c r="E784" s="15">
        <v>0</v>
      </c>
      <c r="F784" s="15">
        <v>0</v>
      </c>
      <c r="H784" s="2">
        <v>429466</v>
      </c>
      <c r="S784" s="2"/>
      <c r="T784" s="2"/>
      <c r="U784" s="2"/>
      <c r="V784" s="2"/>
      <c r="AB784" s="7"/>
      <c r="AC784" s="7"/>
      <c r="AD784" s="7"/>
      <c r="AE784" s="7"/>
      <c r="AF784" s="7"/>
      <c r="AG784" s="7"/>
      <c r="AH784" s="7"/>
      <c r="AI784" s="7"/>
    </row>
    <row r="785" spans="1:35" x14ac:dyDescent="0.2">
      <c r="A785" s="5">
        <v>2021</v>
      </c>
      <c r="B785" s="2" t="s">
        <v>752</v>
      </c>
      <c r="C785" s="2" t="s">
        <v>742</v>
      </c>
      <c r="D785" s="2" t="s">
        <v>675</v>
      </c>
      <c r="E785" s="15">
        <v>0</v>
      </c>
      <c r="F785" s="15">
        <v>0</v>
      </c>
      <c r="H785" s="2">
        <v>0</v>
      </c>
      <c r="S785" s="2"/>
      <c r="T785" s="2"/>
      <c r="U785" s="2"/>
      <c r="V785" s="2"/>
      <c r="AB785" s="7"/>
      <c r="AC785" s="7"/>
      <c r="AD785" s="7"/>
      <c r="AE785" s="7"/>
      <c r="AF785" s="7"/>
      <c r="AG785" s="7"/>
      <c r="AH785" s="7"/>
      <c r="AI785" s="7"/>
    </row>
    <row r="786" spans="1:35" x14ac:dyDescent="0.2">
      <c r="A786" s="5">
        <v>2021</v>
      </c>
      <c r="B786" s="2" t="s">
        <v>750</v>
      </c>
      <c r="C786" s="2" t="s">
        <v>743</v>
      </c>
      <c r="D786" s="2" t="s">
        <v>675</v>
      </c>
      <c r="E786" s="15">
        <v>0</v>
      </c>
      <c r="F786" s="15">
        <v>0</v>
      </c>
      <c r="H786" s="2">
        <v>0</v>
      </c>
      <c r="S786" s="2"/>
      <c r="T786" s="2"/>
      <c r="U786" s="2"/>
      <c r="V786" s="2"/>
      <c r="AB786" s="7"/>
      <c r="AC786" s="7"/>
      <c r="AD786" s="7"/>
      <c r="AE786" s="7"/>
      <c r="AF786" s="7"/>
      <c r="AG786" s="7"/>
      <c r="AH786" s="7"/>
      <c r="AI786" s="7"/>
    </row>
    <row r="787" spans="1:35" x14ac:dyDescent="0.2">
      <c r="A787" s="5">
        <v>2021</v>
      </c>
      <c r="B787" s="2" t="s">
        <v>752</v>
      </c>
      <c r="C787" s="2" t="s">
        <v>744</v>
      </c>
      <c r="D787" s="2" t="s">
        <v>675</v>
      </c>
      <c r="E787" s="15">
        <v>0</v>
      </c>
      <c r="F787" s="15">
        <v>0</v>
      </c>
      <c r="H787" s="2">
        <v>0</v>
      </c>
      <c r="S787" s="2"/>
      <c r="T787" s="2"/>
      <c r="U787" s="2"/>
      <c r="V787" s="2"/>
      <c r="AB787" s="7"/>
      <c r="AC787" s="7"/>
      <c r="AD787" s="7"/>
      <c r="AE787" s="7"/>
      <c r="AF787" s="7"/>
      <c r="AG787" s="7"/>
      <c r="AH787" s="7"/>
      <c r="AI787" s="7"/>
    </row>
    <row r="788" spans="1:35" x14ac:dyDescent="0.2">
      <c r="A788" s="5">
        <v>2021</v>
      </c>
      <c r="B788" s="2" t="s">
        <v>752</v>
      </c>
      <c r="C788" s="2" t="s">
        <v>745</v>
      </c>
      <c r="D788" s="2" t="s">
        <v>675</v>
      </c>
      <c r="E788" s="15">
        <v>0</v>
      </c>
      <c r="F788" s="15">
        <v>0</v>
      </c>
      <c r="H788" s="2">
        <v>0</v>
      </c>
      <c r="S788" s="2"/>
      <c r="T788" s="2"/>
      <c r="U788" s="2"/>
      <c r="V788" s="2"/>
      <c r="AB788" s="7"/>
      <c r="AC788" s="7"/>
      <c r="AD788" s="7"/>
      <c r="AE788" s="7"/>
      <c r="AF788" s="7"/>
      <c r="AG788" s="7"/>
      <c r="AH788" s="7"/>
      <c r="AI788" s="7"/>
    </row>
    <row r="789" spans="1:35" x14ac:dyDescent="0.2">
      <c r="A789" s="5">
        <v>2021</v>
      </c>
      <c r="B789" s="2" t="s">
        <v>752</v>
      </c>
      <c r="C789" s="2" t="s">
        <v>746</v>
      </c>
      <c r="D789" s="2" t="s">
        <v>675</v>
      </c>
      <c r="E789" s="15">
        <v>0</v>
      </c>
      <c r="F789" s="15">
        <v>0</v>
      </c>
      <c r="H789" s="2">
        <v>0</v>
      </c>
      <c r="S789" s="2"/>
      <c r="T789" s="2"/>
      <c r="U789" s="2"/>
      <c r="V789" s="2"/>
      <c r="AB789" s="7"/>
      <c r="AC789" s="7"/>
      <c r="AD789" s="7"/>
      <c r="AE789" s="7"/>
      <c r="AF789" s="7"/>
      <c r="AG789" s="7"/>
      <c r="AH789" s="7"/>
      <c r="AI789" s="7"/>
    </row>
    <row r="790" spans="1:35" x14ac:dyDescent="0.2">
      <c r="A790" s="5">
        <v>2021</v>
      </c>
      <c r="B790" s="2" t="s">
        <v>752</v>
      </c>
      <c r="C790" s="2" t="s">
        <v>747</v>
      </c>
      <c r="D790" s="2" t="s">
        <v>675</v>
      </c>
      <c r="E790" s="15">
        <v>0</v>
      </c>
      <c r="F790" s="15">
        <v>0</v>
      </c>
      <c r="H790" s="2">
        <v>527005</v>
      </c>
      <c r="S790" s="2"/>
      <c r="T790" s="2"/>
      <c r="U790" s="2"/>
      <c r="V790" s="2"/>
      <c r="AB790" s="7"/>
      <c r="AC790" s="7"/>
      <c r="AD790" s="7"/>
      <c r="AE790" s="7"/>
      <c r="AF790" s="7"/>
      <c r="AG790" s="7"/>
      <c r="AH790" s="7"/>
      <c r="AI790" s="7"/>
    </row>
    <row r="791" spans="1:35" x14ac:dyDescent="0.2">
      <c r="A791" s="5">
        <v>2021</v>
      </c>
      <c r="B791" s="2" t="s">
        <v>752</v>
      </c>
      <c r="C791" s="2" t="s">
        <v>748</v>
      </c>
      <c r="D791" s="2" t="s">
        <v>675</v>
      </c>
      <c r="E791" s="15">
        <v>0</v>
      </c>
      <c r="F791" s="15">
        <v>0</v>
      </c>
      <c r="H791" s="2">
        <v>0</v>
      </c>
      <c r="S791" s="2"/>
      <c r="T791" s="2"/>
      <c r="U791" s="2"/>
      <c r="V791" s="2"/>
      <c r="AB791" s="7"/>
      <c r="AC791" s="7"/>
      <c r="AD791" s="7"/>
      <c r="AE791" s="7"/>
      <c r="AF791" s="7"/>
      <c r="AG791" s="7"/>
      <c r="AH791" s="7"/>
      <c r="AI791" s="7"/>
    </row>
    <row r="792" spans="1:35" x14ac:dyDescent="0.2">
      <c r="A792" s="5">
        <v>2021</v>
      </c>
      <c r="B792" s="2" t="s">
        <v>752</v>
      </c>
      <c r="C792" s="2" t="s">
        <v>749</v>
      </c>
      <c r="D792" s="2" t="s">
        <v>675</v>
      </c>
      <c r="E792" s="15">
        <v>0</v>
      </c>
      <c r="F792" s="15">
        <v>0</v>
      </c>
      <c r="H792" s="2">
        <v>0</v>
      </c>
      <c r="S792" s="2"/>
      <c r="T792" s="2"/>
      <c r="U792" s="2"/>
      <c r="V792" s="2"/>
      <c r="AB792" s="7"/>
      <c r="AC792" s="7"/>
      <c r="AD792" s="7"/>
      <c r="AE792" s="7"/>
      <c r="AF792" s="7"/>
      <c r="AG792" s="7"/>
      <c r="AH792" s="7"/>
      <c r="AI792" s="7"/>
    </row>
    <row r="793" spans="1:35" x14ac:dyDescent="0.2">
      <c r="A793" s="5">
        <v>2021</v>
      </c>
      <c r="B793" s="2" t="s">
        <v>752</v>
      </c>
      <c r="C793" s="2" t="s">
        <v>67</v>
      </c>
      <c r="D793" s="2" t="s">
        <v>675</v>
      </c>
      <c r="E793" s="15">
        <v>0</v>
      </c>
      <c r="F793" s="15">
        <v>0</v>
      </c>
      <c r="H793" s="2">
        <v>0</v>
      </c>
      <c r="S793" s="2"/>
      <c r="T793" s="2"/>
      <c r="U793" s="2"/>
      <c r="V793" s="2"/>
      <c r="AB793" s="7"/>
      <c r="AC793" s="7"/>
      <c r="AD793" s="7"/>
      <c r="AE793" s="7"/>
      <c r="AF793" s="7"/>
      <c r="AG793" s="7"/>
      <c r="AH793" s="7"/>
      <c r="AI793" s="7"/>
    </row>
    <row r="794" spans="1:35" x14ac:dyDescent="0.2">
      <c r="A794" s="5">
        <v>2022</v>
      </c>
      <c r="B794" s="2" t="s">
        <v>750</v>
      </c>
      <c r="C794" s="2" t="s">
        <v>725</v>
      </c>
      <c r="D794" s="2" t="s">
        <v>665</v>
      </c>
      <c r="E794" s="15">
        <v>0</v>
      </c>
      <c r="F794" s="15">
        <v>0</v>
      </c>
      <c r="I794" s="2">
        <v>818693947</v>
      </c>
      <c r="J794" s="2">
        <v>0</v>
      </c>
      <c r="K794" s="2">
        <v>152159305</v>
      </c>
      <c r="L794" s="2">
        <v>12167340</v>
      </c>
      <c r="M794" s="2">
        <v>52241146</v>
      </c>
      <c r="N794" s="2">
        <v>34116</v>
      </c>
      <c r="O794" s="2">
        <v>5190718</v>
      </c>
      <c r="P794" s="2">
        <v>277966</v>
      </c>
      <c r="Q794" s="2">
        <v>1958311</v>
      </c>
      <c r="R794" s="2">
        <v>261948</v>
      </c>
      <c r="S794" s="2"/>
      <c r="T794" s="2"/>
      <c r="U794" s="2"/>
      <c r="V794" s="2"/>
      <c r="AB794" s="7"/>
      <c r="AC794" s="7"/>
      <c r="AD794" s="7"/>
      <c r="AE794" s="7"/>
      <c r="AF794" s="7">
        <v>180323</v>
      </c>
      <c r="AG794" s="7"/>
      <c r="AH794" s="7"/>
      <c r="AI794" s="7"/>
    </row>
    <row r="795" spans="1:35" x14ac:dyDescent="0.2">
      <c r="A795" s="5">
        <v>2022</v>
      </c>
      <c r="B795" s="2" t="s">
        <v>750</v>
      </c>
      <c r="C795" s="2" t="s">
        <v>726</v>
      </c>
      <c r="D795" s="2" t="s">
        <v>665</v>
      </c>
      <c r="E795" s="15">
        <v>0</v>
      </c>
      <c r="F795" s="15">
        <v>0</v>
      </c>
      <c r="I795" s="2">
        <v>557382089</v>
      </c>
      <c r="J795" s="2">
        <v>3320485</v>
      </c>
      <c r="K795" s="2">
        <v>124074797</v>
      </c>
      <c r="L795" s="2">
        <v>6395801</v>
      </c>
      <c r="M795" s="2">
        <v>5948036</v>
      </c>
      <c r="N795" s="2">
        <v>34116</v>
      </c>
      <c r="O795" s="2">
        <v>6342154</v>
      </c>
      <c r="P795" s="2">
        <v>282598</v>
      </c>
      <c r="Q795" s="2">
        <v>1958311</v>
      </c>
      <c r="R795" s="2">
        <v>261948</v>
      </c>
      <c r="S795" s="2"/>
      <c r="T795" s="2"/>
      <c r="U795" s="2"/>
      <c r="V795" s="2"/>
      <c r="AB795" s="7"/>
      <c r="AC795" s="7"/>
      <c r="AD795" s="7"/>
      <c r="AE795" s="7"/>
      <c r="AF795" s="7">
        <v>463039</v>
      </c>
      <c r="AG795" s="7"/>
      <c r="AH795" s="7"/>
      <c r="AI795" s="7"/>
    </row>
    <row r="796" spans="1:35" x14ac:dyDescent="0.2">
      <c r="A796" s="5">
        <v>2022</v>
      </c>
      <c r="B796" s="2" t="s">
        <v>751</v>
      </c>
      <c r="C796" s="2" t="s">
        <v>727</v>
      </c>
      <c r="D796" s="2" t="s">
        <v>665</v>
      </c>
      <c r="E796" s="15">
        <v>0</v>
      </c>
      <c r="F796" s="15">
        <v>0</v>
      </c>
      <c r="I796" s="2">
        <v>1354889566</v>
      </c>
      <c r="J796" s="2">
        <v>0</v>
      </c>
      <c r="K796" s="2">
        <v>323958125</v>
      </c>
      <c r="L796" s="2">
        <v>30651029</v>
      </c>
      <c r="M796" s="2">
        <v>33711797</v>
      </c>
      <c r="N796" s="2">
        <v>34674</v>
      </c>
      <c r="O796" s="2">
        <v>5190718</v>
      </c>
      <c r="P796" s="2">
        <v>247617</v>
      </c>
      <c r="Q796" s="2">
        <v>1958311</v>
      </c>
      <c r="R796" s="2">
        <v>261948</v>
      </c>
      <c r="S796" s="2"/>
      <c r="T796" s="2"/>
      <c r="U796" s="2"/>
      <c r="V796" s="2"/>
      <c r="AB796" s="7"/>
      <c r="AC796" s="7"/>
      <c r="AD796" s="7"/>
      <c r="AE796" s="7"/>
      <c r="AF796" s="7">
        <v>180323</v>
      </c>
      <c r="AG796" s="7"/>
      <c r="AH796" s="7"/>
      <c r="AI796" s="7"/>
    </row>
    <row r="797" spans="1:35" x14ac:dyDescent="0.2">
      <c r="A797" s="5">
        <v>2022</v>
      </c>
      <c r="B797" s="2" t="s">
        <v>750</v>
      </c>
      <c r="C797" s="2" t="s">
        <v>728</v>
      </c>
      <c r="D797" s="2" t="s">
        <v>665</v>
      </c>
      <c r="E797" s="15">
        <v>0</v>
      </c>
      <c r="F797" s="15">
        <v>0</v>
      </c>
      <c r="I797" s="2">
        <v>679135837</v>
      </c>
      <c r="J797" s="2">
        <v>8781788</v>
      </c>
      <c r="K797" s="2">
        <v>188254482</v>
      </c>
      <c r="L797" s="2">
        <v>8007428</v>
      </c>
      <c r="M797" s="2">
        <v>5729213</v>
      </c>
      <c r="N797" s="2">
        <v>34116</v>
      </c>
      <c r="O797" s="2">
        <v>5190718</v>
      </c>
      <c r="P797" s="2">
        <v>338002</v>
      </c>
      <c r="Q797" s="2">
        <v>1958311</v>
      </c>
      <c r="R797" s="2">
        <v>261948</v>
      </c>
      <c r="S797" s="2"/>
      <c r="T797" s="2"/>
      <c r="U797" s="2"/>
      <c r="V797" s="2"/>
      <c r="AB797" s="7"/>
      <c r="AC797" s="7"/>
      <c r="AD797" s="7"/>
      <c r="AE797" s="7"/>
      <c r="AF797" s="7">
        <v>854806</v>
      </c>
      <c r="AG797" s="7"/>
      <c r="AH797" s="7"/>
      <c r="AI797" s="7"/>
    </row>
    <row r="798" spans="1:35" x14ac:dyDescent="0.2">
      <c r="A798" s="5">
        <v>2022</v>
      </c>
      <c r="B798" s="2" t="s">
        <v>752</v>
      </c>
      <c r="C798" s="2" t="s">
        <v>729</v>
      </c>
      <c r="D798" s="2" t="s">
        <v>665</v>
      </c>
      <c r="E798" s="15">
        <v>0</v>
      </c>
      <c r="F798" s="15">
        <v>0</v>
      </c>
      <c r="I798" s="2">
        <v>638234403</v>
      </c>
      <c r="J798" s="2">
        <v>0</v>
      </c>
      <c r="K798" s="2">
        <v>67682851</v>
      </c>
      <c r="L798" s="2">
        <v>10493996</v>
      </c>
      <c r="M798" s="2">
        <v>34097194</v>
      </c>
      <c r="N798" s="2">
        <v>34116</v>
      </c>
      <c r="O798" s="2">
        <v>5190718</v>
      </c>
      <c r="P798" s="2">
        <v>247617</v>
      </c>
      <c r="Q798" s="2">
        <v>1958311</v>
      </c>
      <c r="R798" s="2">
        <v>261948</v>
      </c>
      <c r="S798" s="2"/>
      <c r="T798" s="2"/>
      <c r="U798" s="2"/>
      <c r="V798" s="2"/>
      <c r="AB798" s="7"/>
      <c r="AC798" s="7"/>
      <c r="AD798" s="7"/>
      <c r="AE798" s="7"/>
      <c r="AF798" s="7">
        <v>180323</v>
      </c>
      <c r="AG798" s="7"/>
      <c r="AH798" s="7"/>
      <c r="AI798" s="7"/>
    </row>
    <row r="799" spans="1:35" x14ac:dyDescent="0.2">
      <c r="A799" s="5">
        <v>2022</v>
      </c>
      <c r="B799" s="2" t="s">
        <v>750</v>
      </c>
      <c r="C799" s="2" t="s">
        <v>730</v>
      </c>
      <c r="D799" s="2" t="s">
        <v>665</v>
      </c>
      <c r="E799" s="15">
        <v>0</v>
      </c>
      <c r="F799" s="15">
        <v>0</v>
      </c>
      <c r="I799" s="2">
        <v>1081981083</v>
      </c>
      <c r="J799" s="2">
        <v>0</v>
      </c>
      <c r="K799" s="2">
        <v>216141671</v>
      </c>
      <c r="L799" s="2">
        <v>12010694</v>
      </c>
      <c r="M799" s="2">
        <v>143848664</v>
      </c>
      <c r="N799" s="2">
        <v>1091199</v>
      </c>
      <c r="O799" s="2">
        <v>5190718</v>
      </c>
      <c r="P799" s="2">
        <v>264802</v>
      </c>
      <c r="Q799" s="2">
        <v>1958311</v>
      </c>
      <c r="R799" s="2">
        <v>261948</v>
      </c>
      <c r="S799" s="2"/>
      <c r="T799" s="2"/>
      <c r="U799" s="2"/>
      <c r="V799" s="2"/>
      <c r="AB799" s="7"/>
      <c r="AC799" s="7"/>
      <c r="AD799" s="7"/>
      <c r="AE799" s="7"/>
      <c r="AF799" s="7">
        <v>180323</v>
      </c>
      <c r="AG799" s="7"/>
      <c r="AH799" s="7"/>
      <c r="AI799" s="7"/>
    </row>
    <row r="800" spans="1:35" x14ac:dyDescent="0.2">
      <c r="A800" s="5">
        <v>2022</v>
      </c>
      <c r="B800" s="2" t="s">
        <v>752</v>
      </c>
      <c r="C800" s="2" t="s">
        <v>731</v>
      </c>
      <c r="D800" s="2" t="s">
        <v>665</v>
      </c>
      <c r="E800" s="15">
        <v>0</v>
      </c>
      <c r="F800" s="15">
        <v>0</v>
      </c>
      <c r="I800" s="2">
        <v>743340668</v>
      </c>
      <c r="J800" s="2">
        <v>0</v>
      </c>
      <c r="K800" s="2">
        <v>285342307</v>
      </c>
      <c r="L800" s="2">
        <v>7506386</v>
      </c>
      <c r="M800" s="2">
        <v>23437457</v>
      </c>
      <c r="N800" s="2">
        <v>34116</v>
      </c>
      <c r="O800" s="2">
        <v>10789447</v>
      </c>
      <c r="P800" s="2">
        <v>612743</v>
      </c>
      <c r="Q800" s="2">
        <v>1958311</v>
      </c>
      <c r="R800" s="2">
        <v>8382370</v>
      </c>
      <c r="S800" s="2"/>
      <c r="T800" s="2"/>
      <c r="U800" s="2"/>
      <c r="V800" s="2"/>
      <c r="AB800" s="7"/>
      <c r="AC800" s="7"/>
      <c r="AD800" s="7"/>
      <c r="AE800" s="7"/>
      <c r="AF800" s="7">
        <v>183602</v>
      </c>
      <c r="AG800" s="7"/>
      <c r="AH800" s="7"/>
      <c r="AI800" s="7"/>
    </row>
    <row r="801" spans="1:35" x14ac:dyDescent="0.2">
      <c r="A801" s="5">
        <v>2022</v>
      </c>
      <c r="B801" s="2" t="s">
        <v>752</v>
      </c>
      <c r="C801" s="2" t="s">
        <v>732</v>
      </c>
      <c r="D801" s="2" t="s">
        <v>665</v>
      </c>
      <c r="E801" s="15">
        <v>0</v>
      </c>
      <c r="F801" s="15">
        <v>0</v>
      </c>
      <c r="I801" s="2">
        <v>412621552</v>
      </c>
      <c r="J801" s="2">
        <v>2183191</v>
      </c>
      <c r="K801" s="2">
        <v>169756703</v>
      </c>
      <c r="L801" s="2">
        <v>4639372</v>
      </c>
      <c r="M801" s="2">
        <v>4414827</v>
      </c>
      <c r="N801" s="2">
        <v>34116</v>
      </c>
      <c r="O801" s="2">
        <v>5190718</v>
      </c>
      <c r="P801" s="2">
        <v>247617</v>
      </c>
      <c r="Q801" s="2">
        <v>1958311</v>
      </c>
      <c r="R801" s="2">
        <v>261948</v>
      </c>
      <c r="S801" s="2"/>
      <c r="T801" s="2"/>
      <c r="U801" s="2"/>
      <c r="V801" s="2"/>
      <c r="AB801" s="7"/>
      <c r="AC801" s="7"/>
      <c r="AD801" s="7"/>
      <c r="AE801" s="7"/>
      <c r="AF801" s="7">
        <v>180323</v>
      </c>
      <c r="AG801" s="7"/>
      <c r="AH801" s="7"/>
      <c r="AI801" s="7"/>
    </row>
    <row r="802" spans="1:35" x14ac:dyDescent="0.2">
      <c r="A802" s="5">
        <v>2022</v>
      </c>
      <c r="B802" s="2" t="s">
        <v>750</v>
      </c>
      <c r="C802" s="2" t="s">
        <v>733</v>
      </c>
      <c r="D802" s="2" t="s">
        <v>665</v>
      </c>
      <c r="E802" s="15">
        <v>0</v>
      </c>
      <c r="F802" s="15">
        <v>0</v>
      </c>
      <c r="I802" s="2">
        <v>1120786035</v>
      </c>
      <c r="J802" s="2">
        <v>0</v>
      </c>
      <c r="K802" s="2">
        <v>306916025</v>
      </c>
      <c r="L802" s="2">
        <v>11202734</v>
      </c>
      <c r="M802" s="2">
        <v>40534939</v>
      </c>
      <c r="N802" s="2">
        <v>34116</v>
      </c>
      <c r="O802" s="2">
        <v>5190718</v>
      </c>
      <c r="P802" s="2">
        <v>775425</v>
      </c>
      <c r="Q802" s="2">
        <v>1958311</v>
      </c>
      <c r="R802" s="2">
        <v>261948</v>
      </c>
      <c r="S802" s="2"/>
      <c r="T802" s="2"/>
      <c r="U802" s="2"/>
      <c r="V802" s="2"/>
      <c r="AB802" s="7"/>
      <c r="AC802" s="7"/>
      <c r="AD802" s="7"/>
      <c r="AE802" s="7"/>
      <c r="AF802" s="7">
        <v>787190</v>
      </c>
      <c r="AG802" s="7"/>
      <c r="AH802" s="7"/>
      <c r="AI802" s="7"/>
    </row>
    <row r="803" spans="1:35" x14ac:dyDescent="0.2">
      <c r="A803" s="5">
        <v>2022</v>
      </c>
      <c r="B803" s="2" t="s">
        <v>752</v>
      </c>
      <c r="C803" s="2" t="s">
        <v>734</v>
      </c>
      <c r="D803" s="2" t="s">
        <v>665</v>
      </c>
      <c r="E803" s="15">
        <v>0</v>
      </c>
      <c r="F803" s="15">
        <v>0</v>
      </c>
      <c r="I803" s="2">
        <v>595549093</v>
      </c>
      <c r="J803" s="2">
        <v>11384193</v>
      </c>
      <c r="K803" s="2">
        <v>160406281</v>
      </c>
      <c r="L803" s="2">
        <v>10341730</v>
      </c>
      <c r="M803" s="2">
        <v>53280593</v>
      </c>
      <c r="N803" s="2">
        <v>34116</v>
      </c>
      <c r="O803" s="2">
        <v>171860495</v>
      </c>
      <c r="P803" s="2">
        <v>363639</v>
      </c>
      <c r="Q803" s="2">
        <v>1958311</v>
      </c>
      <c r="R803" s="2">
        <v>261948</v>
      </c>
      <c r="S803" s="2"/>
      <c r="T803" s="2"/>
      <c r="U803" s="2"/>
      <c r="V803" s="2"/>
      <c r="AB803" s="7"/>
      <c r="AC803" s="7"/>
      <c r="AD803" s="7"/>
      <c r="AE803" s="7"/>
      <c r="AF803" s="7">
        <v>180323</v>
      </c>
      <c r="AG803" s="7"/>
      <c r="AH803" s="7"/>
      <c r="AI803" s="7"/>
    </row>
    <row r="804" spans="1:35" x14ac:dyDescent="0.2">
      <c r="A804" s="5">
        <v>2022</v>
      </c>
      <c r="B804" s="2" t="s">
        <v>752</v>
      </c>
      <c r="C804" s="2" t="s">
        <v>735</v>
      </c>
      <c r="D804" s="2" t="s">
        <v>665</v>
      </c>
      <c r="E804" s="15">
        <v>0</v>
      </c>
      <c r="F804" s="15">
        <v>0</v>
      </c>
      <c r="I804" s="2">
        <v>603228847</v>
      </c>
      <c r="J804" s="2">
        <v>3027708</v>
      </c>
      <c r="K804" s="2">
        <v>134295609</v>
      </c>
      <c r="L804" s="2">
        <v>6538348</v>
      </c>
      <c r="M804" s="2">
        <v>8707829</v>
      </c>
      <c r="N804" s="2">
        <v>34116</v>
      </c>
      <c r="O804" s="2">
        <v>6036348</v>
      </c>
      <c r="P804" s="2">
        <v>247617</v>
      </c>
      <c r="Q804" s="2">
        <v>1958311</v>
      </c>
      <c r="R804" s="2">
        <v>261948</v>
      </c>
      <c r="S804" s="2"/>
      <c r="T804" s="2"/>
      <c r="U804" s="2"/>
      <c r="V804" s="2"/>
      <c r="AB804" s="7"/>
      <c r="AC804" s="7"/>
      <c r="AD804" s="7"/>
      <c r="AE804" s="7"/>
      <c r="AF804" s="7">
        <v>180323</v>
      </c>
      <c r="AG804" s="7"/>
      <c r="AH804" s="7"/>
      <c r="AI804" s="7"/>
    </row>
    <row r="805" spans="1:35" x14ac:dyDescent="0.2">
      <c r="A805" s="5">
        <v>2022</v>
      </c>
      <c r="B805" s="2" t="s">
        <v>752</v>
      </c>
      <c r="C805" s="2" t="s">
        <v>736</v>
      </c>
      <c r="D805" s="2" t="s">
        <v>665</v>
      </c>
      <c r="E805" s="15">
        <v>0</v>
      </c>
      <c r="F805" s="15">
        <v>0</v>
      </c>
      <c r="I805" s="2">
        <v>597808962</v>
      </c>
      <c r="J805" s="2">
        <v>0</v>
      </c>
      <c r="K805" s="2">
        <v>188374828</v>
      </c>
      <c r="L805" s="2">
        <v>8403969</v>
      </c>
      <c r="M805" s="2">
        <v>37338588</v>
      </c>
      <c r="N805" s="2">
        <v>34116</v>
      </c>
      <c r="O805" s="2">
        <v>5641720</v>
      </c>
      <c r="P805" s="2">
        <v>651687</v>
      </c>
      <c r="Q805" s="2">
        <v>1958311</v>
      </c>
      <c r="R805" s="2">
        <v>261948</v>
      </c>
      <c r="S805" s="2"/>
      <c r="T805" s="2"/>
      <c r="U805" s="2"/>
      <c r="V805" s="2"/>
      <c r="AB805" s="7"/>
      <c r="AC805" s="7"/>
      <c r="AD805" s="7"/>
      <c r="AE805" s="7"/>
      <c r="AF805" s="7">
        <v>1215306</v>
      </c>
      <c r="AG805" s="7"/>
      <c r="AH805" s="7"/>
      <c r="AI805" s="7"/>
    </row>
    <row r="806" spans="1:35" x14ac:dyDescent="0.2">
      <c r="A806" s="5">
        <v>2022</v>
      </c>
      <c r="B806" s="2" t="s">
        <v>752</v>
      </c>
      <c r="C806" s="2" t="s">
        <v>737</v>
      </c>
      <c r="D806" s="2" t="s">
        <v>665</v>
      </c>
      <c r="E806" s="15">
        <v>0</v>
      </c>
      <c r="F806" s="15">
        <v>0</v>
      </c>
      <c r="I806" s="2">
        <v>510871853</v>
      </c>
      <c r="J806" s="2">
        <v>6204938</v>
      </c>
      <c r="K806" s="2">
        <v>168602730</v>
      </c>
      <c r="L806" s="2">
        <v>8818895</v>
      </c>
      <c r="M806" s="2">
        <v>5028335</v>
      </c>
      <c r="N806" s="2">
        <v>34116</v>
      </c>
      <c r="O806" s="2">
        <v>5190718</v>
      </c>
      <c r="P806" s="2">
        <v>484951</v>
      </c>
      <c r="Q806" s="2">
        <v>1958311</v>
      </c>
      <c r="R806" s="2">
        <v>261948</v>
      </c>
      <c r="S806" s="2"/>
      <c r="T806" s="2"/>
      <c r="U806" s="2"/>
      <c r="V806" s="2"/>
      <c r="AB806" s="7"/>
      <c r="AC806" s="7"/>
      <c r="AD806" s="7"/>
      <c r="AE806" s="7"/>
      <c r="AF806" s="7">
        <v>180323</v>
      </c>
      <c r="AG806" s="7"/>
      <c r="AH806" s="7"/>
      <c r="AI806" s="7"/>
    </row>
    <row r="807" spans="1:35" x14ac:dyDescent="0.2">
      <c r="A807" s="5">
        <v>2022</v>
      </c>
      <c r="B807" s="2" t="s">
        <v>750</v>
      </c>
      <c r="C807" s="2" t="s">
        <v>48</v>
      </c>
      <c r="D807" s="2" t="s">
        <v>665</v>
      </c>
      <c r="E807" s="15">
        <v>0</v>
      </c>
      <c r="F807" s="15">
        <v>0</v>
      </c>
      <c r="I807" s="2">
        <v>532627031</v>
      </c>
      <c r="J807" s="2">
        <v>9792420</v>
      </c>
      <c r="K807" s="2">
        <v>0</v>
      </c>
      <c r="L807" s="2">
        <v>8646874</v>
      </c>
      <c r="M807" s="2">
        <v>7929482</v>
      </c>
      <c r="N807" s="2">
        <v>34116</v>
      </c>
      <c r="O807" s="2">
        <v>5190718</v>
      </c>
      <c r="P807" s="2">
        <v>247617</v>
      </c>
      <c r="Q807" s="2">
        <v>1958311</v>
      </c>
      <c r="R807" s="2">
        <v>261948</v>
      </c>
      <c r="S807" s="2"/>
      <c r="T807" s="2"/>
      <c r="U807" s="2"/>
      <c r="V807" s="2"/>
      <c r="AB807" s="7"/>
      <c r="AC807" s="7"/>
      <c r="AD807" s="7"/>
      <c r="AE807" s="7"/>
      <c r="AF807" s="7">
        <v>180323</v>
      </c>
      <c r="AG807" s="7"/>
      <c r="AH807" s="7"/>
      <c r="AI807" s="7"/>
    </row>
    <row r="808" spans="1:35" x14ac:dyDescent="0.2">
      <c r="A808" s="5">
        <v>2022</v>
      </c>
      <c r="B808" s="2" t="s">
        <v>751</v>
      </c>
      <c r="C808" s="2" t="s">
        <v>49</v>
      </c>
      <c r="D808" s="2" t="s">
        <v>665</v>
      </c>
      <c r="E808" s="15">
        <v>0</v>
      </c>
      <c r="F808" s="15">
        <v>0</v>
      </c>
      <c r="I808" s="2">
        <v>1526073171</v>
      </c>
      <c r="J808" s="2">
        <v>0</v>
      </c>
      <c r="K808" s="2">
        <v>0</v>
      </c>
      <c r="L808" s="2">
        <v>183766815</v>
      </c>
      <c r="M808" s="2">
        <v>8400035</v>
      </c>
      <c r="N808" s="2">
        <v>34116</v>
      </c>
      <c r="O808" s="2">
        <v>5190718</v>
      </c>
      <c r="P808" s="2">
        <v>262796</v>
      </c>
      <c r="Q808" s="2">
        <v>1958311</v>
      </c>
      <c r="R808" s="2">
        <v>261948</v>
      </c>
      <c r="S808" s="2"/>
      <c r="T808" s="2"/>
      <c r="U808" s="2"/>
      <c r="V808" s="2"/>
      <c r="AB808" s="7"/>
      <c r="AC808" s="7"/>
      <c r="AD808" s="7"/>
      <c r="AE808" s="7"/>
      <c r="AF808" s="7">
        <v>180769</v>
      </c>
      <c r="AG808" s="7"/>
      <c r="AH808" s="7"/>
      <c r="AI808" s="7"/>
    </row>
    <row r="809" spans="1:35" x14ac:dyDescent="0.2">
      <c r="A809" s="5">
        <v>2022</v>
      </c>
      <c r="B809" s="2" t="s">
        <v>750</v>
      </c>
      <c r="C809" s="2" t="s">
        <v>50</v>
      </c>
      <c r="D809" s="2" t="s">
        <v>665</v>
      </c>
      <c r="E809" s="15">
        <v>0</v>
      </c>
      <c r="F809" s="15">
        <v>0</v>
      </c>
      <c r="I809" s="2">
        <v>556772164</v>
      </c>
      <c r="J809" s="2">
        <v>0</v>
      </c>
      <c r="K809" s="2">
        <v>0</v>
      </c>
      <c r="L809" s="2">
        <v>14584984</v>
      </c>
      <c r="M809" s="2">
        <v>4466991</v>
      </c>
      <c r="N809" s="2">
        <v>34116</v>
      </c>
      <c r="O809" s="2">
        <v>5190718</v>
      </c>
      <c r="P809" s="2">
        <v>262796</v>
      </c>
      <c r="Q809" s="2">
        <v>1958311</v>
      </c>
      <c r="R809" s="2">
        <v>261948</v>
      </c>
      <c r="S809" s="2"/>
      <c r="T809" s="2"/>
      <c r="U809" s="2"/>
      <c r="V809" s="2"/>
      <c r="AB809" s="7"/>
      <c r="AC809" s="7"/>
      <c r="AD809" s="7"/>
      <c r="AE809" s="7"/>
      <c r="AF809" s="7">
        <v>4687775</v>
      </c>
      <c r="AG809" s="7"/>
      <c r="AH809" s="7"/>
      <c r="AI809" s="7"/>
    </row>
    <row r="810" spans="1:35" x14ac:dyDescent="0.2">
      <c r="A810" s="5">
        <v>2022</v>
      </c>
      <c r="B810" s="2" t="s">
        <v>752</v>
      </c>
      <c r="C810" s="2" t="s">
        <v>51</v>
      </c>
      <c r="D810" s="2" t="s">
        <v>665</v>
      </c>
      <c r="E810" s="15">
        <v>0</v>
      </c>
      <c r="F810" s="15">
        <v>0</v>
      </c>
      <c r="I810" s="2">
        <v>384535437</v>
      </c>
      <c r="J810" s="2">
        <v>6382446</v>
      </c>
      <c r="K810" s="2">
        <v>0</v>
      </c>
      <c r="L810" s="2">
        <v>7451245</v>
      </c>
      <c r="M810" s="2">
        <v>4342783</v>
      </c>
      <c r="N810" s="2">
        <v>34116</v>
      </c>
      <c r="O810" s="2">
        <v>5190718</v>
      </c>
      <c r="P810" s="2">
        <v>247617</v>
      </c>
      <c r="Q810" s="2">
        <v>1958311</v>
      </c>
      <c r="R810" s="2">
        <v>261948</v>
      </c>
      <c r="S810" s="2"/>
      <c r="T810" s="2"/>
      <c r="U810" s="2"/>
      <c r="V810" s="2"/>
      <c r="AB810" s="7"/>
      <c r="AC810" s="7"/>
      <c r="AD810" s="7"/>
      <c r="AE810" s="7"/>
      <c r="AF810" s="7">
        <v>180323</v>
      </c>
      <c r="AG810" s="7"/>
      <c r="AH810" s="7"/>
      <c r="AI810" s="7"/>
    </row>
    <row r="811" spans="1:35" x14ac:dyDescent="0.2">
      <c r="A811" s="5">
        <v>2022</v>
      </c>
      <c r="B811" s="2" t="s">
        <v>750</v>
      </c>
      <c r="C811" s="2" t="s">
        <v>52</v>
      </c>
      <c r="D811" s="2" t="s">
        <v>665</v>
      </c>
      <c r="E811" s="15">
        <v>0</v>
      </c>
      <c r="F811" s="15">
        <v>0</v>
      </c>
      <c r="I811" s="2">
        <v>403249168</v>
      </c>
      <c r="J811" s="2">
        <v>2014604</v>
      </c>
      <c r="K811" s="2">
        <v>0</v>
      </c>
      <c r="L811" s="2">
        <v>6254433</v>
      </c>
      <c r="M811" s="2">
        <v>4434616</v>
      </c>
      <c r="N811" s="2">
        <v>34116</v>
      </c>
      <c r="O811" s="2">
        <v>5190718</v>
      </c>
      <c r="P811" s="2">
        <v>247617</v>
      </c>
      <c r="Q811" s="2">
        <v>1958311</v>
      </c>
      <c r="R811" s="2">
        <v>261948</v>
      </c>
      <c r="S811" s="2"/>
      <c r="T811" s="2"/>
      <c r="U811" s="2"/>
      <c r="V811" s="2"/>
      <c r="AB811" s="7"/>
      <c r="AC811" s="7"/>
      <c r="AD811" s="7"/>
      <c r="AE811" s="7"/>
      <c r="AF811" s="7">
        <v>180323</v>
      </c>
      <c r="AG811" s="7"/>
      <c r="AH811" s="7"/>
      <c r="AI811" s="7"/>
    </row>
    <row r="812" spans="1:35" x14ac:dyDescent="0.2">
      <c r="A812" s="5">
        <v>2022</v>
      </c>
      <c r="B812" s="2" t="s">
        <v>751</v>
      </c>
      <c r="C812" s="2" t="s">
        <v>53</v>
      </c>
      <c r="D812" s="2" t="s">
        <v>665</v>
      </c>
      <c r="E812" s="15">
        <v>0</v>
      </c>
      <c r="F812" s="15">
        <v>0</v>
      </c>
      <c r="I812" s="2">
        <v>386845565</v>
      </c>
      <c r="J812" s="2">
        <v>9617444</v>
      </c>
      <c r="K812" s="2">
        <v>0</v>
      </c>
      <c r="L812" s="2">
        <v>7370751</v>
      </c>
      <c r="M812" s="2">
        <v>4371068</v>
      </c>
      <c r="N812" s="2">
        <v>34116</v>
      </c>
      <c r="O812" s="2">
        <v>5190718</v>
      </c>
      <c r="P812" s="2">
        <v>247617</v>
      </c>
      <c r="Q812" s="2">
        <v>1958311</v>
      </c>
      <c r="R812" s="2">
        <v>261948</v>
      </c>
      <c r="S812" s="2"/>
      <c r="T812" s="2"/>
      <c r="U812" s="2"/>
      <c r="V812" s="2"/>
      <c r="AB812" s="7"/>
      <c r="AC812" s="7"/>
      <c r="AD812" s="7"/>
      <c r="AE812" s="7"/>
      <c r="AF812" s="7">
        <v>180323</v>
      </c>
      <c r="AG812" s="7"/>
      <c r="AH812" s="7"/>
      <c r="AI812" s="7"/>
    </row>
    <row r="813" spans="1:35" x14ac:dyDescent="0.2">
      <c r="A813" s="5">
        <v>2022</v>
      </c>
      <c r="B813" s="2" t="s">
        <v>752</v>
      </c>
      <c r="C813" s="2" t="s">
        <v>54</v>
      </c>
      <c r="D813" s="2" t="s">
        <v>665</v>
      </c>
      <c r="E813" s="15">
        <v>0</v>
      </c>
      <c r="F813" s="15">
        <v>0</v>
      </c>
      <c r="I813" s="2">
        <v>468092452</v>
      </c>
      <c r="J813" s="2">
        <v>5622733</v>
      </c>
      <c r="K813" s="2">
        <v>30782227</v>
      </c>
      <c r="L813" s="2">
        <v>9393782</v>
      </c>
      <c r="M813" s="2">
        <v>4769284</v>
      </c>
      <c r="N813" s="2">
        <v>34116</v>
      </c>
      <c r="O813" s="2">
        <v>5190718</v>
      </c>
      <c r="P813" s="2">
        <v>247617</v>
      </c>
      <c r="Q813" s="2">
        <v>1958311</v>
      </c>
      <c r="R813" s="2">
        <v>261948</v>
      </c>
      <c r="S813" s="2"/>
      <c r="T813" s="2"/>
      <c r="U813" s="2"/>
      <c r="V813" s="2"/>
      <c r="AB813" s="7"/>
      <c r="AC813" s="7"/>
      <c r="AD813" s="7"/>
      <c r="AE813" s="7"/>
      <c r="AF813" s="7">
        <v>180323</v>
      </c>
      <c r="AG813" s="7"/>
      <c r="AH813" s="7"/>
      <c r="AI813" s="7"/>
    </row>
    <row r="814" spans="1:35" x14ac:dyDescent="0.2">
      <c r="A814" s="5">
        <v>2022</v>
      </c>
      <c r="B814" s="2" t="s">
        <v>750</v>
      </c>
      <c r="C814" s="2" t="s">
        <v>738</v>
      </c>
      <c r="D814" s="2" t="s">
        <v>665</v>
      </c>
      <c r="E814" s="15">
        <v>0</v>
      </c>
      <c r="F814" s="15">
        <v>0</v>
      </c>
      <c r="I814" s="2">
        <v>318945304</v>
      </c>
      <c r="J814" s="2">
        <v>5873938</v>
      </c>
      <c r="K814" s="2">
        <v>39218593</v>
      </c>
      <c r="L814" s="2">
        <v>4781108</v>
      </c>
      <c r="M814" s="2">
        <v>4862576</v>
      </c>
      <c r="N814" s="2">
        <v>34116</v>
      </c>
      <c r="O814" s="2">
        <v>5349535</v>
      </c>
      <c r="P814" s="2">
        <v>261849</v>
      </c>
      <c r="Q814" s="2">
        <v>1958311</v>
      </c>
      <c r="R814" s="2">
        <v>261948</v>
      </c>
      <c r="S814" s="2"/>
      <c r="T814" s="2"/>
      <c r="U814" s="2"/>
      <c r="V814" s="2"/>
      <c r="AB814" s="7"/>
      <c r="AC814" s="7"/>
      <c r="AD814" s="7"/>
      <c r="AE814" s="7"/>
      <c r="AF814" s="7">
        <v>185058</v>
      </c>
      <c r="AG814" s="7"/>
      <c r="AH814" s="7"/>
      <c r="AI814" s="7"/>
    </row>
    <row r="815" spans="1:35" x14ac:dyDescent="0.2">
      <c r="A815" s="5">
        <v>2022</v>
      </c>
      <c r="B815" s="2" t="s">
        <v>752</v>
      </c>
      <c r="C815" s="2" t="s">
        <v>739</v>
      </c>
      <c r="D815" s="2" t="s">
        <v>665</v>
      </c>
      <c r="E815" s="15">
        <v>0</v>
      </c>
      <c r="F815" s="15">
        <v>0</v>
      </c>
      <c r="I815" s="2">
        <v>617556640</v>
      </c>
      <c r="J815" s="2">
        <v>0</v>
      </c>
      <c r="K815" s="2">
        <v>375606997</v>
      </c>
      <c r="L815" s="2">
        <v>5057309</v>
      </c>
      <c r="M815" s="2">
        <v>6555572</v>
      </c>
      <c r="N815" s="2">
        <v>34116</v>
      </c>
      <c r="O815" s="2">
        <v>5190718</v>
      </c>
      <c r="P815" s="2">
        <v>2116718</v>
      </c>
      <c r="Q815" s="2">
        <v>1958311</v>
      </c>
      <c r="R815" s="2">
        <v>261948</v>
      </c>
      <c r="S815" s="2"/>
      <c r="T815" s="2"/>
      <c r="U815" s="2"/>
      <c r="V815" s="2"/>
      <c r="AB815" s="7"/>
      <c r="AC815" s="7"/>
      <c r="AD815" s="7"/>
      <c r="AE815" s="7"/>
      <c r="AF815" s="7">
        <v>180323</v>
      </c>
      <c r="AG815" s="7"/>
      <c r="AH815" s="7"/>
      <c r="AI815" s="7"/>
    </row>
    <row r="816" spans="1:35" x14ac:dyDescent="0.2">
      <c r="A816" s="5">
        <v>2022</v>
      </c>
      <c r="B816" s="2" t="s">
        <v>752</v>
      </c>
      <c r="C816" s="2" t="s">
        <v>740</v>
      </c>
      <c r="D816" s="2" t="s">
        <v>665</v>
      </c>
      <c r="E816" s="15">
        <v>0</v>
      </c>
      <c r="F816" s="15">
        <v>0</v>
      </c>
      <c r="I816" s="2">
        <v>481987960</v>
      </c>
      <c r="J816" s="2">
        <v>5602862</v>
      </c>
      <c r="K816" s="2">
        <v>117775396</v>
      </c>
      <c r="L816" s="2">
        <v>5403247</v>
      </c>
      <c r="M816" s="2">
        <v>5239841</v>
      </c>
      <c r="N816" s="2">
        <v>34116</v>
      </c>
      <c r="O816" s="2">
        <v>5190718</v>
      </c>
      <c r="P816" s="2">
        <v>423456</v>
      </c>
      <c r="Q816" s="2">
        <v>1958311</v>
      </c>
      <c r="R816" s="2">
        <v>261948</v>
      </c>
      <c r="S816" s="2"/>
      <c r="T816" s="2"/>
      <c r="U816" s="2"/>
      <c r="V816" s="2"/>
      <c r="AB816" s="7"/>
      <c r="AC816" s="7"/>
      <c r="AD816" s="7"/>
      <c r="AE816" s="7"/>
      <c r="AF816" s="7">
        <v>539482</v>
      </c>
      <c r="AG816" s="7"/>
      <c r="AH816" s="7"/>
      <c r="AI816" s="7"/>
    </row>
    <row r="817" spans="1:35" x14ac:dyDescent="0.2">
      <c r="A817" s="5">
        <v>2022</v>
      </c>
      <c r="B817" s="2" t="s">
        <v>751</v>
      </c>
      <c r="C817" s="2" t="s">
        <v>741</v>
      </c>
      <c r="D817" s="2" t="s">
        <v>665</v>
      </c>
      <c r="E817" s="15">
        <v>0</v>
      </c>
      <c r="F817" s="15">
        <v>0</v>
      </c>
      <c r="I817" s="2">
        <v>718135179</v>
      </c>
      <c r="J817" s="2">
        <v>3216939</v>
      </c>
      <c r="K817" s="2">
        <v>187543652</v>
      </c>
      <c r="L817" s="2">
        <v>8908702</v>
      </c>
      <c r="M817" s="2">
        <v>33411380</v>
      </c>
      <c r="N817" s="2">
        <v>34116</v>
      </c>
      <c r="O817" s="2">
        <v>5190718</v>
      </c>
      <c r="P817" s="2">
        <v>247617</v>
      </c>
      <c r="Q817" s="2">
        <v>1958311</v>
      </c>
      <c r="R817" s="2">
        <v>261948</v>
      </c>
      <c r="S817" s="2"/>
      <c r="T817" s="2"/>
      <c r="U817" s="2"/>
      <c r="V817" s="2"/>
      <c r="AB817" s="7"/>
      <c r="AC817" s="7"/>
      <c r="AD817" s="7"/>
      <c r="AE817" s="7"/>
      <c r="AF817" s="7">
        <v>180323</v>
      </c>
      <c r="AG817" s="7"/>
      <c r="AH817" s="7"/>
      <c r="AI817" s="7"/>
    </row>
    <row r="818" spans="1:35" x14ac:dyDescent="0.2">
      <c r="A818" s="5">
        <v>2022</v>
      </c>
      <c r="B818" s="2" t="s">
        <v>752</v>
      </c>
      <c r="C818" s="2" t="s">
        <v>742</v>
      </c>
      <c r="D818" s="2" t="s">
        <v>665</v>
      </c>
      <c r="E818" s="15">
        <v>0</v>
      </c>
      <c r="F818" s="15">
        <v>0</v>
      </c>
      <c r="I818" s="2">
        <v>414328359</v>
      </c>
      <c r="J818" s="2">
        <v>5352107</v>
      </c>
      <c r="K818" s="2">
        <v>97022574</v>
      </c>
      <c r="L818" s="2">
        <v>5405461</v>
      </c>
      <c r="M818" s="2">
        <v>5309424</v>
      </c>
      <c r="N818" s="2">
        <v>34116</v>
      </c>
      <c r="O818" s="2">
        <v>5190718</v>
      </c>
      <c r="P818" s="2">
        <v>417535</v>
      </c>
      <c r="Q818" s="2">
        <v>1958311</v>
      </c>
      <c r="R818" s="2">
        <v>261948</v>
      </c>
      <c r="S818" s="2"/>
      <c r="T818" s="2"/>
      <c r="U818" s="2"/>
      <c r="V818" s="2"/>
      <c r="AB818" s="7"/>
      <c r="AC818" s="7"/>
      <c r="AD818" s="7"/>
      <c r="AE818" s="7"/>
      <c r="AF818" s="7">
        <v>180323</v>
      </c>
      <c r="AG818" s="7"/>
      <c r="AH818" s="7"/>
      <c r="AI818" s="7"/>
    </row>
    <row r="819" spans="1:35" x14ac:dyDescent="0.2">
      <c r="A819" s="5">
        <v>2022</v>
      </c>
      <c r="B819" s="2" t="s">
        <v>750</v>
      </c>
      <c r="C819" s="2" t="s">
        <v>743</v>
      </c>
      <c r="D819" s="2" t="s">
        <v>665</v>
      </c>
      <c r="E819" s="15">
        <v>0</v>
      </c>
      <c r="F819" s="15">
        <v>0</v>
      </c>
      <c r="I819" s="2">
        <v>555512477</v>
      </c>
      <c r="J819" s="2">
        <v>12773325</v>
      </c>
      <c r="K819" s="2">
        <v>117193572</v>
      </c>
      <c r="L819" s="2">
        <v>12325373</v>
      </c>
      <c r="M819" s="2">
        <v>13199272</v>
      </c>
      <c r="N819" s="2">
        <v>34116</v>
      </c>
      <c r="O819" s="2">
        <v>5190718</v>
      </c>
      <c r="P819" s="2">
        <v>247617</v>
      </c>
      <c r="Q819" s="2">
        <v>1958311</v>
      </c>
      <c r="R819" s="2">
        <v>261948</v>
      </c>
      <c r="S819" s="2"/>
      <c r="T819" s="2"/>
      <c r="U819" s="2"/>
      <c r="V819" s="2"/>
      <c r="AB819" s="7"/>
      <c r="AC819" s="7"/>
      <c r="AD819" s="7"/>
      <c r="AE819" s="7"/>
      <c r="AF819" s="7">
        <v>180323</v>
      </c>
      <c r="AG819" s="7"/>
      <c r="AH819" s="7"/>
      <c r="AI819" s="7"/>
    </row>
    <row r="820" spans="1:35" x14ac:dyDescent="0.2">
      <c r="A820" s="5">
        <v>2022</v>
      </c>
      <c r="B820" s="2" t="s">
        <v>752</v>
      </c>
      <c r="C820" s="2" t="s">
        <v>744</v>
      </c>
      <c r="D820" s="2" t="s">
        <v>665</v>
      </c>
      <c r="E820" s="15">
        <v>0</v>
      </c>
      <c r="F820" s="15">
        <v>0</v>
      </c>
      <c r="I820" s="2">
        <v>490835624</v>
      </c>
      <c r="J820" s="2">
        <v>3595403</v>
      </c>
      <c r="K820" s="2">
        <v>219302748</v>
      </c>
      <c r="L820" s="2">
        <v>5851588</v>
      </c>
      <c r="M820" s="2">
        <v>20745246</v>
      </c>
      <c r="N820" s="2">
        <v>34116</v>
      </c>
      <c r="O820" s="2">
        <v>5191906</v>
      </c>
      <c r="P820" s="2">
        <v>1576385</v>
      </c>
      <c r="Q820" s="2">
        <v>1958311</v>
      </c>
      <c r="R820" s="2">
        <v>261948</v>
      </c>
      <c r="S820" s="2"/>
      <c r="T820" s="2"/>
      <c r="U820" s="2"/>
      <c r="V820" s="2"/>
      <c r="AB820" s="7"/>
      <c r="AC820" s="7"/>
      <c r="AD820" s="7"/>
      <c r="AE820" s="7"/>
      <c r="AF820" s="7">
        <v>219663</v>
      </c>
      <c r="AG820" s="7"/>
      <c r="AH820" s="7"/>
      <c r="AI820" s="7"/>
    </row>
    <row r="821" spans="1:35" x14ac:dyDescent="0.2">
      <c r="A821" s="5">
        <v>2022</v>
      </c>
      <c r="B821" s="2" t="s">
        <v>752</v>
      </c>
      <c r="C821" s="2" t="s">
        <v>745</v>
      </c>
      <c r="D821" s="2" t="s">
        <v>665</v>
      </c>
      <c r="E821" s="15">
        <v>0</v>
      </c>
      <c r="F821" s="15">
        <v>0</v>
      </c>
      <c r="I821" s="2">
        <v>513951816</v>
      </c>
      <c r="J821" s="2">
        <v>5450202</v>
      </c>
      <c r="K821" s="2">
        <v>280002008</v>
      </c>
      <c r="L821" s="2">
        <v>5290159</v>
      </c>
      <c r="M821" s="2">
        <v>19455278</v>
      </c>
      <c r="N821" s="2">
        <v>34116</v>
      </c>
      <c r="O821" s="2">
        <v>5190718</v>
      </c>
      <c r="P821" s="2">
        <v>845733</v>
      </c>
      <c r="Q821" s="2">
        <v>1958311</v>
      </c>
      <c r="R821" s="2">
        <v>261948</v>
      </c>
      <c r="S821" s="2"/>
      <c r="T821" s="2"/>
      <c r="U821" s="2"/>
      <c r="V821" s="2"/>
      <c r="AB821" s="7"/>
      <c r="AC821" s="7"/>
      <c r="AD821" s="7"/>
      <c r="AE821" s="7"/>
      <c r="AF821" s="7">
        <v>180323</v>
      </c>
      <c r="AG821" s="7"/>
      <c r="AH821" s="7"/>
      <c r="AI821" s="7"/>
    </row>
    <row r="822" spans="1:35" x14ac:dyDescent="0.2">
      <c r="A822" s="5">
        <v>2022</v>
      </c>
      <c r="B822" s="2" t="s">
        <v>752</v>
      </c>
      <c r="C822" s="2" t="s">
        <v>746</v>
      </c>
      <c r="D822" s="2" t="s">
        <v>665</v>
      </c>
      <c r="E822" s="15">
        <v>0</v>
      </c>
      <c r="F822" s="15">
        <v>0</v>
      </c>
      <c r="I822" s="2">
        <v>472807253</v>
      </c>
      <c r="J822" s="2">
        <v>0</v>
      </c>
      <c r="K822" s="2">
        <v>56978087</v>
      </c>
      <c r="L822" s="2">
        <v>7255282</v>
      </c>
      <c r="M822" s="2">
        <v>55124474</v>
      </c>
      <c r="N822" s="2">
        <v>34116</v>
      </c>
      <c r="O822" s="2">
        <v>5190718</v>
      </c>
      <c r="P822" s="2">
        <v>2049048</v>
      </c>
      <c r="Q822" s="2">
        <v>1958311</v>
      </c>
      <c r="R822" s="2">
        <v>261948</v>
      </c>
      <c r="S822" s="2"/>
      <c r="T822" s="2"/>
      <c r="U822" s="2"/>
      <c r="V822" s="2"/>
      <c r="AB822" s="7"/>
      <c r="AC822" s="7"/>
      <c r="AD822" s="7"/>
      <c r="AE822" s="7"/>
      <c r="AF822" s="7">
        <v>180323</v>
      </c>
      <c r="AG822" s="7"/>
      <c r="AH822" s="7"/>
      <c r="AI822" s="7"/>
    </row>
    <row r="823" spans="1:35" x14ac:dyDescent="0.2">
      <c r="A823" s="5">
        <v>2022</v>
      </c>
      <c r="B823" s="2" t="s">
        <v>752</v>
      </c>
      <c r="C823" s="2" t="s">
        <v>747</v>
      </c>
      <c r="D823" s="2" t="s">
        <v>665</v>
      </c>
      <c r="E823" s="15">
        <v>0</v>
      </c>
      <c r="F823" s="15">
        <v>0</v>
      </c>
      <c r="I823" s="2">
        <v>552684492</v>
      </c>
      <c r="J823" s="2">
        <v>0</v>
      </c>
      <c r="K823" s="2">
        <v>77280314</v>
      </c>
      <c r="L823" s="2">
        <v>6421605</v>
      </c>
      <c r="M823" s="2">
        <v>28685468</v>
      </c>
      <c r="N823" s="2">
        <v>34116</v>
      </c>
      <c r="O823" s="2">
        <v>5326337</v>
      </c>
      <c r="P823" s="2">
        <v>344523</v>
      </c>
      <c r="Q823" s="2">
        <v>1958311</v>
      </c>
      <c r="R823" s="2">
        <v>261948</v>
      </c>
      <c r="S823" s="2"/>
      <c r="T823" s="2"/>
      <c r="U823" s="2"/>
      <c r="V823" s="2"/>
      <c r="AB823" s="7"/>
      <c r="AC823" s="7"/>
      <c r="AD823" s="7"/>
      <c r="AE823" s="7"/>
      <c r="AF823" s="7">
        <v>180323</v>
      </c>
      <c r="AG823" s="7"/>
      <c r="AH823" s="7"/>
      <c r="AI823" s="7"/>
    </row>
    <row r="824" spans="1:35" x14ac:dyDescent="0.2">
      <c r="A824" s="5">
        <v>2022</v>
      </c>
      <c r="B824" s="2" t="s">
        <v>752</v>
      </c>
      <c r="C824" s="2" t="s">
        <v>748</v>
      </c>
      <c r="D824" s="2" t="s">
        <v>665</v>
      </c>
      <c r="E824" s="15">
        <v>0</v>
      </c>
      <c r="F824" s="15">
        <v>0</v>
      </c>
      <c r="I824" s="2">
        <v>389171996</v>
      </c>
      <c r="J824" s="2">
        <v>2068284</v>
      </c>
      <c r="K824" s="2">
        <v>122826989</v>
      </c>
      <c r="L824" s="2">
        <v>4957988</v>
      </c>
      <c r="M824" s="2">
        <v>4563132</v>
      </c>
      <c r="N824" s="2">
        <v>34116</v>
      </c>
      <c r="O824" s="2">
        <v>5190718</v>
      </c>
      <c r="P824" s="2">
        <v>247617</v>
      </c>
      <c r="Q824" s="2">
        <v>1958311</v>
      </c>
      <c r="R824" s="2">
        <v>261948</v>
      </c>
      <c r="S824" s="2"/>
      <c r="T824" s="2"/>
      <c r="U824" s="2"/>
      <c r="V824" s="2"/>
      <c r="AB824" s="7"/>
      <c r="AC824" s="7"/>
      <c r="AD824" s="7"/>
      <c r="AE824" s="7"/>
      <c r="AF824" s="7">
        <v>180323</v>
      </c>
      <c r="AG824" s="7"/>
      <c r="AH824" s="7"/>
      <c r="AI824" s="7"/>
    </row>
    <row r="825" spans="1:35" x14ac:dyDescent="0.2">
      <c r="A825" s="5">
        <v>2022</v>
      </c>
      <c r="B825" s="2" t="s">
        <v>752</v>
      </c>
      <c r="C825" s="2" t="s">
        <v>749</v>
      </c>
      <c r="D825" s="2" t="s">
        <v>665</v>
      </c>
      <c r="E825" s="15">
        <v>0</v>
      </c>
      <c r="F825" s="15">
        <v>0</v>
      </c>
      <c r="I825" s="2">
        <v>330192600</v>
      </c>
      <c r="J825" s="2">
        <v>1261042</v>
      </c>
      <c r="K825" s="2">
        <v>108609469</v>
      </c>
      <c r="L825" s="2">
        <v>4696053</v>
      </c>
      <c r="M825" s="2">
        <v>4567249</v>
      </c>
      <c r="N825" s="2">
        <v>34116</v>
      </c>
      <c r="O825" s="2">
        <v>5190718</v>
      </c>
      <c r="P825" s="2">
        <v>247617</v>
      </c>
      <c r="Q825" s="2">
        <v>1958311</v>
      </c>
      <c r="R825" s="2">
        <v>261948</v>
      </c>
      <c r="S825" s="2"/>
      <c r="T825" s="2"/>
      <c r="U825" s="2"/>
      <c r="V825" s="2"/>
      <c r="AB825" s="7"/>
      <c r="AC825" s="7"/>
      <c r="AD825" s="7"/>
      <c r="AE825" s="7"/>
      <c r="AF825" s="7">
        <v>180323</v>
      </c>
      <c r="AG825" s="7"/>
      <c r="AH825" s="7"/>
      <c r="AI825" s="7"/>
    </row>
    <row r="826" spans="1:35" x14ac:dyDescent="0.2">
      <c r="A826" s="5">
        <v>2022</v>
      </c>
      <c r="B826" s="2" t="s">
        <v>752</v>
      </c>
      <c r="C826" s="2" t="s">
        <v>67</v>
      </c>
      <c r="D826" s="2" t="s">
        <v>665</v>
      </c>
      <c r="E826" s="15">
        <v>0</v>
      </c>
      <c r="F826" s="15">
        <v>0</v>
      </c>
      <c r="I826" s="2">
        <v>399419428</v>
      </c>
      <c r="J826" s="2">
        <v>2146982</v>
      </c>
      <c r="K826" s="2">
        <v>80675367</v>
      </c>
      <c r="L826" s="2">
        <v>7015365</v>
      </c>
      <c r="M826" s="2">
        <v>4487278</v>
      </c>
      <c r="N826" s="2">
        <v>34116</v>
      </c>
      <c r="O826" s="2">
        <v>5190718</v>
      </c>
      <c r="P826" s="2">
        <v>247617</v>
      </c>
      <c r="Q826" s="2">
        <v>1958311</v>
      </c>
      <c r="R826" s="2">
        <v>261948</v>
      </c>
      <c r="S826" s="2"/>
      <c r="T826" s="2"/>
      <c r="U826" s="2"/>
      <c r="V826" s="2"/>
      <c r="AB826" s="7"/>
      <c r="AC826" s="7"/>
      <c r="AD826" s="7"/>
      <c r="AE826" s="7"/>
      <c r="AF826" s="7">
        <v>180323</v>
      </c>
      <c r="AG826" s="7"/>
      <c r="AH826" s="7"/>
      <c r="AI826" s="7"/>
    </row>
    <row r="827" spans="1:35" x14ac:dyDescent="0.2">
      <c r="A827" s="5">
        <v>2022</v>
      </c>
      <c r="B827" s="2" t="s">
        <v>750</v>
      </c>
      <c r="C827" s="2" t="s">
        <v>725</v>
      </c>
      <c r="D827" s="2" t="s">
        <v>673</v>
      </c>
      <c r="E827" s="15">
        <v>30787054</v>
      </c>
      <c r="F827" s="15">
        <v>0</v>
      </c>
      <c r="H827" s="2">
        <v>215605184</v>
      </c>
      <c r="S827" s="2"/>
      <c r="T827" s="2"/>
      <c r="U827" s="2"/>
      <c r="V827" s="2"/>
      <c r="AB827" s="7"/>
      <c r="AC827" s="7"/>
      <c r="AD827" s="7"/>
      <c r="AE827" s="7"/>
      <c r="AF827" s="7"/>
      <c r="AG827" s="7"/>
      <c r="AH827" s="7"/>
      <c r="AI827" s="7"/>
    </row>
    <row r="828" spans="1:35" x14ac:dyDescent="0.2">
      <c r="A828" s="5">
        <v>2022</v>
      </c>
      <c r="B828" s="2" t="s">
        <v>750</v>
      </c>
      <c r="C828" s="2" t="s">
        <v>726</v>
      </c>
      <c r="D828" s="2" t="s">
        <v>673</v>
      </c>
      <c r="E828" s="15">
        <v>25435889</v>
      </c>
      <c r="F828" s="15">
        <v>0</v>
      </c>
      <c r="H828" s="2">
        <v>139722274</v>
      </c>
      <c r="S828" s="2"/>
      <c r="T828" s="2"/>
      <c r="U828" s="2"/>
      <c r="V828" s="2"/>
      <c r="AB828" s="7"/>
      <c r="AC828" s="7"/>
      <c r="AD828" s="7"/>
      <c r="AE828" s="7"/>
      <c r="AF828" s="7"/>
      <c r="AG828" s="7"/>
      <c r="AH828" s="7"/>
      <c r="AI828" s="7"/>
    </row>
    <row r="829" spans="1:35" x14ac:dyDescent="0.2">
      <c r="A829" s="5">
        <v>2022</v>
      </c>
      <c r="B829" s="2" t="s">
        <v>751</v>
      </c>
      <c r="C829" s="2" t="s">
        <v>727</v>
      </c>
      <c r="D829" s="2" t="s">
        <v>673</v>
      </c>
      <c r="E829" s="15">
        <v>21743293</v>
      </c>
      <c r="F829" s="15">
        <v>0</v>
      </c>
      <c r="H829" s="2">
        <v>551606374</v>
      </c>
      <c r="S829" s="2"/>
      <c r="T829" s="2"/>
      <c r="U829" s="2"/>
      <c r="V829" s="2"/>
      <c r="AB829" s="7"/>
      <c r="AC829" s="7"/>
      <c r="AD829" s="7"/>
      <c r="AE829" s="7"/>
      <c r="AF829" s="7"/>
      <c r="AG829" s="7"/>
      <c r="AH829" s="7"/>
      <c r="AI829" s="7"/>
    </row>
    <row r="830" spans="1:35" x14ac:dyDescent="0.2">
      <c r="A830" s="5">
        <v>2022</v>
      </c>
      <c r="B830" s="2" t="s">
        <v>750</v>
      </c>
      <c r="C830" s="2" t="s">
        <v>728</v>
      </c>
      <c r="D830" s="2" t="s">
        <v>673</v>
      </c>
      <c r="E830" s="15">
        <v>10887928</v>
      </c>
      <c r="F830" s="15">
        <v>0</v>
      </c>
      <c r="H830" s="2">
        <v>149731521</v>
      </c>
      <c r="S830" s="2"/>
      <c r="T830" s="2"/>
      <c r="U830" s="2"/>
      <c r="V830" s="2"/>
      <c r="AB830" s="7"/>
      <c r="AC830" s="7"/>
      <c r="AD830" s="7"/>
      <c r="AE830" s="7"/>
      <c r="AF830" s="7"/>
      <c r="AG830" s="7"/>
      <c r="AH830" s="7"/>
      <c r="AI830" s="7"/>
    </row>
    <row r="831" spans="1:35" x14ac:dyDescent="0.2">
      <c r="A831" s="5">
        <v>2022</v>
      </c>
      <c r="B831" s="2" t="s">
        <v>752</v>
      </c>
      <c r="C831" s="2" t="s">
        <v>729</v>
      </c>
      <c r="D831" s="2" t="s">
        <v>673</v>
      </c>
      <c r="E831" s="15">
        <v>21884999</v>
      </c>
      <c r="F831" s="15">
        <v>0</v>
      </c>
      <c r="H831" s="2">
        <v>153373514</v>
      </c>
      <c r="S831" s="2"/>
      <c r="T831" s="2"/>
      <c r="U831" s="2"/>
      <c r="V831" s="2"/>
      <c r="AB831" s="7"/>
      <c r="AC831" s="7"/>
      <c r="AD831" s="7"/>
      <c r="AE831" s="7"/>
      <c r="AF831" s="7"/>
      <c r="AG831" s="7"/>
      <c r="AH831" s="7"/>
      <c r="AI831" s="7"/>
    </row>
    <row r="832" spans="1:35" x14ac:dyDescent="0.2">
      <c r="A832" s="5">
        <v>2022</v>
      </c>
      <c r="B832" s="2" t="s">
        <v>750</v>
      </c>
      <c r="C832" s="2" t="s">
        <v>730</v>
      </c>
      <c r="D832" s="2" t="s">
        <v>673</v>
      </c>
      <c r="E832" s="15">
        <v>13253486</v>
      </c>
      <c r="F832" s="15">
        <v>0</v>
      </c>
      <c r="H832" s="2">
        <v>361554037</v>
      </c>
      <c r="S832" s="2"/>
      <c r="T832" s="2"/>
      <c r="U832" s="2"/>
      <c r="V832" s="2"/>
      <c r="AB832" s="7"/>
      <c r="AC832" s="7"/>
      <c r="AD832" s="7"/>
      <c r="AE832" s="7"/>
      <c r="AF832" s="7"/>
      <c r="AG832" s="7"/>
      <c r="AH832" s="7"/>
      <c r="AI832" s="7"/>
    </row>
    <row r="833" spans="1:35" x14ac:dyDescent="0.2">
      <c r="A833" s="5">
        <v>2022</v>
      </c>
      <c r="B833" s="2" t="s">
        <v>752</v>
      </c>
      <c r="C833" s="2" t="s">
        <v>731</v>
      </c>
      <c r="D833" s="2" t="s">
        <v>673</v>
      </c>
      <c r="E833" s="15">
        <v>28157342</v>
      </c>
      <c r="F833" s="15">
        <v>0</v>
      </c>
      <c r="H833" s="2">
        <v>228092706</v>
      </c>
      <c r="S833" s="2"/>
      <c r="T833" s="2"/>
      <c r="U833" s="2"/>
      <c r="V833" s="2"/>
      <c r="AB833" s="7"/>
      <c r="AC833" s="7"/>
      <c r="AD833" s="7"/>
      <c r="AE833" s="7"/>
      <c r="AF833" s="7"/>
      <c r="AG833" s="7"/>
      <c r="AH833" s="7"/>
      <c r="AI833" s="7"/>
    </row>
    <row r="834" spans="1:35" x14ac:dyDescent="0.2">
      <c r="A834" s="5">
        <v>2022</v>
      </c>
      <c r="B834" s="2" t="s">
        <v>752</v>
      </c>
      <c r="C834" s="2" t="s">
        <v>732</v>
      </c>
      <c r="D834" s="2" t="s">
        <v>673</v>
      </c>
      <c r="E834" s="15">
        <v>17771168</v>
      </c>
      <c r="F834" s="15">
        <v>0</v>
      </c>
      <c r="H834" s="2">
        <v>81244994</v>
      </c>
      <c r="S834" s="2"/>
      <c r="T834" s="2"/>
      <c r="U834" s="2"/>
      <c r="V834" s="2"/>
      <c r="AB834" s="7"/>
      <c r="AC834" s="7"/>
      <c r="AD834" s="7"/>
      <c r="AE834" s="7"/>
      <c r="AF834" s="7"/>
      <c r="AG834" s="7"/>
      <c r="AH834" s="7"/>
      <c r="AI834" s="7"/>
    </row>
    <row r="835" spans="1:35" x14ac:dyDescent="0.2">
      <c r="A835" s="5">
        <v>2022</v>
      </c>
      <c r="B835" s="2" t="s">
        <v>750</v>
      </c>
      <c r="C835" s="2" t="s">
        <v>733</v>
      </c>
      <c r="D835" s="2" t="s">
        <v>673</v>
      </c>
      <c r="E835" s="15">
        <v>67169073</v>
      </c>
      <c r="F835" s="15">
        <v>0</v>
      </c>
      <c r="H835" s="2">
        <v>322540894</v>
      </c>
      <c r="S835" s="2"/>
      <c r="T835" s="2"/>
      <c r="U835" s="2"/>
      <c r="V835" s="2"/>
      <c r="AB835" s="7"/>
      <c r="AC835" s="7"/>
      <c r="AD835" s="7"/>
      <c r="AE835" s="7"/>
      <c r="AF835" s="7"/>
      <c r="AG835" s="7"/>
      <c r="AH835" s="7"/>
      <c r="AI835" s="7"/>
    </row>
    <row r="836" spans="1:35" x14ac:dyDescent="0.2">
      <c r="A836" s="5">
        <v>2022</v>
      </c>
      <c r="B836" s="2" t="s">
        <v>752</v>
      </c>
      <c r="C836" s="2" t="s">
        <v>734</v>
      </c>
      <c r="D836" s="2" t="s">
        <v>673</v>
      </c>
      <c r="E836" s="15">
        <v>9834588</v>
      </c>
      <c r="F836" s="15">
        <v>0</v>
      </c>
      <c r="H836" s="2">
        <v>131946184</v>
      </c>
      <c r="S836" s="2"/>
      <c r="T836" s="2"/>
      <c r="U836" s="2"/>
      <c r="V836" s="2"/>
      <c r="AB836" s="7"/>
      <c r="AC836" s="7"/>
      <c r="AD836" s="7"/>
      <c r="AE836" s="7"/>
      <c r="AF836" s="7"/>
      <c r="AG836" s="7"/>
      <c r="AH836" s="7"/>
      <c r="AI836" s="7"/>
    </row>
    <row r="837" spans="1:35" x14ac:dyDescent="0.2">
      <c r="A837" s="5">
        <v>2022</v>
      </c>
      <c r="B837" s="2" t="s">
        <v>752</v>
      </c>
      <c r="C837" s="2" t="s">
        <v>735</v>
      </c>
      <c r="D837" s="2" t="s">
        <v>673</v>
      </c>
      <c r="E837" s="15">
        <v>28335143</v>
      </c>
      <c r="F837" s="15">
        <v>0</v>
      </c>
      <c r="H837" s="2">
        <v>130104165</v>
      </c>
      <c r="S837" s="2"/>
      <c r="T837" s="2"/>
      <c r="U837" s="2"/>
      <c r="V837" s="2"/>
      <c r="AB837" s="7"/>
      <c r="AC837" s="7"/>
      <c r="AD837" s="7"/>
      <c r="AE837" s="7"/>
      <c r="AF837" s="7"/>
      <c r="AG837" s="7"/>
      <c r="AH837" s="7"/>
      <c r="AI837" s="7"/>
    </row>
    <row r="838" spans="1:35" x14ac:dyDescent="0.2">
      <c r="A838" s="5">
        <v>2022</v>
      </c>
      <c r="B838" s="2" t="s">
        <v>752</v>
      </c>
      <c r="C838" s="2" t="s">
        <v>736</v>
      </c>
      <c r="D838" s="2" t="s">
        <v>673</v>
      </c>
      <c r="E838" s="15">
        <v>18159602</v>
      </c>
      <c r="F838" s="15">
        <v>0</v>
      </c>
      <c r="H838" s="2">
        <v>161847486</v>
      </c>
      <c r="S838" s="2"/>
      <c r="T838" s="2"/>
      <c r="U838" s="2"/>
      <c r="V838" s="2"/>
      <c r="AB838" s="7"/>
      <c r="AC838" s="7"/>
      <c r="AD838" s="7"/>
      <c r="AE838" s="7"/>
      <c r="AF838" s="7"/>
      <c r="AG838" s="7"/>
      <c r="AH838" s="7"/>
      <c r="AI838" s="7"/>
    </row>
    <row r="839" spans="1:35" x14ac:dyDescent="0.2">
      <c r="A839" s="5">
        <v>2022</v>
      </c>
      <c r="B839" s="2" t="s">
        <v>752</v>
      </c>
      <c r="C839" s="2" t="s">
        <v>737</v>
      </c>
      <c r="D839" s="2" t="s">
        <v>673</v>
      </c>
      <c r="E839" s="15">
        <v>6046518</v>
      </c>
      <c r="F839" s="15">
        <v>0</v>
      </c>
      <c r="H839" s="2">
        <v>111622683</v>
      </c>
      <c r="S839" s="2"/>
      <c r="T839" s="2"/>
      <c r="U839" s="2"/>
      <c r="V839" s="2"/>
      <c r="AB839" s="7"/>
      <c r="AC839" s="7"/>
      <c r="AD839" s="7"/>
      <c r="AE839" s="7"/>
      <c r="AF839" s="7"/>
      <c r="AG839" s="7"/>
      <c r="AH839" s="7"/>
      <c r="AI839" s="7"/>
    </row>
    <row r="840" spans="1:35" x14ac:dyDescent="0.2">
      <c r="A840" s="5">
        <v>2022</v>
      </c>
      <c r="B840" s="2" t="s">
        <v>750</v>
      </c>
      <c r="C840" s="2" t="s">
        <v>48</v>
      </c>
      <c r="D840" s="2" t="s">
        <v>673</v>
      </c>
      <c r="E840" s="15">
        <v>32836098</v>
      </c>
      <c r="F840" s="15">
        <v>0</v>
      </c>
      <c r="H840" s="2">
        <v>112080836</v>
      </c>
      <c r="S840" s="2"/>
      <c r="T840" s="2"/>
      <c r="U840" s="2"/>
      <c r="V840" s="2"/>
      <c r="AB840" s="7"/>
      <c r="AC840" s="7"/>
      <c r="AD840" s="7"/>
      <c r="AE840" s="7"/>
      <c r="AF840" s="7"/>
      <c r="AG840" s="7"/>
      <c r="AH840" s="7"/>
      <c r="AI840" s="7"/>
    </row>
    <row r="841" spans="1:35" x14ac:dyDescent="0.2">
      <c r="A841" s="5">
        <v>2022</v>
      </c>
      <c r="B841" s="2" t="s">
        <v>751</v>
      </c>
      <c r="C841" s="2" t="s">
        <v>49</v>
      </c>
      <c r="D841" s="2" t="s">
        <v>673</v>
      </c>
      <c r="E841" s="15">
        <v>6650953</v>
      </c>
      <c r="F841" s="15">
        <v>0</v>
      </c>
      <c r="H841" s="2">
        <v>537131043</v>
      </c>
      <c r="S841" s="2"/>
      <c r="T841" s="2"/>
      <c r="U841" s="2"/>
      <c r="V841" s="2"/>
      <c r="AB841" s="7"/>
      <c r="AC841" s="7"/>
      <c r="AD841" s="7"/>
      <c r="AE841" s="7"/>
      <c r="AF841" s="7"/>
      <c r="AG841" s="7"/>
      <c r="AH841" s="7"/>
      <c r="AI841" s="7"/>
    </row>
    <row r="842" spans="1:35" x14ac:dyDescent="0.2">
      <c r="A842" s="5">
        <v>2022</v>
      </c>
      <c r="B842" s="2" t="s">
        <v>750</v>
      </c>
      <c r="C842" s="2" t="s">
        <v>50</v>
      </c>
      <c r="D842" s="2" t="s">
        <v>673</v>
      </c>
      <c r="E842" s="15">
        <v>4897301</v>
      </c>
      <c r="F842" s="15">
        <v>0</v>
      </c>
      <c r="H842" s="2">
        <v>101462048</v>
      </c>
      <c r="S842" s="2"/>
      <c r="T842" s="2"/>
      <c r="U842" s="2"/>
      <c r="V842" s="2"/>
      <c r="AB842" s="7"/>
      <c r="AC842" s="7"/>
      <c r="AD842" s="7"/>
      <c r="AE842" s="7"/>
      <c r="AF842" s="7"/>
      <c r="AG842" s="7"/>
      <c r="AH842" s="7"/>
      <c r="AI842" s="7"/>
    </row>
    <row r="843" spans="1:35" x14ac:dyDescent="0.2">
      <c r="A843" s="5">
        <v>2022</v>
      </c>
      <c r="B843" s="2" t="s">
        <v>752</v>
      </c>
      <c r="C843" s="2" t="s">
        <v>51</v>
      </c>
      <c r="D843" s="2" t="s">
        <v>673</v>
      </c>
      <c r="E843" s="15">
        <v>3060514</v>
      </c>
      <c r="F843" s="15">
        <v>0</v>
      </c>
      <c r="H843" s="2">
        <v>36560142</v>
      </c>
      <c r="S843" s="2"/>
      <c r="T843" s="2"/>
      <c r="U843" s="2"/>
      <c r="V843" s="2"/>
      <c r="AB843" s="7"/>
      <c r="AC843" s="7"/>
      <c r="AD843" s="7"/>
      <c r="AE843" s="7"/>
      <c r="AF843" s="7"/>
      <c r="AG843" s="7"/>
      <c r="AH843" s="7"/>
      <c r="AI843" s="7"/>
    </row>
    <row r="844" spans="1:35" x14ac:dyDescent="0.2">
      <c r="A844" s="5">
        <v>2022</v>
      </c>
      <c r="B844" s="2" t="s">
        <v>750</v>
      </c>
      <c r="C844" s="2" t="s">
        <v>52</v>
      </c>
      <c r="D844" s="2" t="s">
        <v>673</v>
      </c>
      <c r="E844" s="15">
        <v>11148659</v>
      </c>
      <c r="F844" s="15">
        <v>0</v>
      </c>
      <c r="H844" s="2">
        <v>54666750</v>
      </c>
      <c r="S844" s="2"/>
      <c r="T844" s="2"/>
      <c r="U844" s="2"/>
      <c r="V844" s="2"/>
      <c r="AB844" s="7"/>
      <c r="AC844" s="7"/>
      <c r="AD844" s="7"/>
      <c r="AE844" s="7"/>
      <c r="AF844" s="7"/>
      <c r="AG844" s="7"/>
      <c r="AH844" s="7"/>
      <c r="AI844" s="7"/>
    </row>
    <row r="845" spans="1:35" x14ac:dyDescent="0.2">
      <c r="A845" s="5">
        <v>2022</v>
      </c>
      <c r="B845" s="2" t="s">
        <v>751</v>
      </c>
      <c r="C845" s="2" t="s">
        <v>53</v>
      </c>
      <c r="D845" s="2" t="s">
        <v>673</v>
      </c>
      <c r="E845" s="15">
        <v>9045421</v>
      </c>
      <c r="F845" s="15">
        <v>0</v>
      </c>
      <c r="H845" s="2">
        <v>63962266</v>
      </c>
      <c r="S845" s="2"/>
      <c r="T845" s="2"/>
      <c r="U845" s="2"/>
      <c r="V845" s="2"/>
      <c r="AB845" s="7"/>
      <c r="AC845" s="7"/>
      <c r="AD845" s="7"/>
      <c r="AE845" s="7"/>
      <c r="AF845" s="7"/>
      <c r="AG845" s="7"/>
      <c r="AH845" s="7"/>
      <c r="AI845" s="7"/>
    </row>
    <row r="846" spans="1:35" x14ac:dyDescent="0.2">
      <c r="A846" s="5">
        <v>2022</v>
      </c>
      <c r="B846" s="2" t="s">
        <v>752</v>
      </c>
      <c r="C846" s="2" t="s">
        <v>54</v>
      </c>
      <c r="D846" s="2" t="s">
        <v>673</v>
      </c>
      <c r="E846" s="15">
        <v>9915453</v>
      </c>
      <c r="F846" s="15">
        <v>0</v>
      </c>
      <c r="H846" s="2">
        <v>89535921</v>
      </c>
      <c r="S846" s="2"/>
      <c r="T846" s="2"/>
      <c r="U846" s="2"/>
      <c r="V846" s="2"/>
      <c r="AB846" s="7"/>
      <c r="AC846" s="7"/>
      <c r="AD846" s="7"/>
      <c r="AE846" s="7"/>
      <c r="AF846" s="7"/>
      <c r="AG846" s="7"/>
      <c r="AH846" s="7"/>
      <c r="AI846" s="7"/>
    </row>
    <row r="847" spans="1:35" x14ac:dyDescent="0.2">
      <c r="A847" s="5">
        <v>2022</v>
      </c>
      <c r="B847" s="2" t="s">
        <v>750</v>
      </c>
      <c r="C847" s="2" t="s">
        <v>738</v>
      </c>
      <c r="D847" s="2" t="s">
        <v>673</v>
      </c>
      <c r="E847" s="15">
        <v>16621437</v>
      </c>
      <c r="F847" s="15">
        <v>0</v>
      </c>
      <c r="H847" s="2">
        <v>27275393</v>
      </c>
      <c r="S847" s="2"/>
      <c r="T847" s="2"/>
      <c r="U847" s="2"/>
      <c r="V847" s="2"/>
      <c r="AB847" s="7"/>
      <c r="AC847" s="7"/>
      <c r="AD847" s="7"/>
      <c r="AE847" s="7"/>
      <c r="AF847" s="7"/>
      <c r="AG847" s="7"/>
      <c r="AH847" s="7"/>
      <c r="AI847" s="7"/>
    </row>
    <row r="848" spans="1:35" x14ac:dyDescent="0.2">
      <c r="A848" s="5">
        <v>2022</v>
      </c>
      <c r="B848" s="2" t="s">
        <v>752</v>
      </c>
      <c r="C848" s="2" t="s">
        <v>739</v>
      </c>
      <c r="D848" s="2" t="s">
        <v>673</v>
      </c>
      <c r="E848" s="15">
        <v>67253913</v>
      </c>
      <c r="F848" s="15">
        <v>0</v>
      </c>
      <c r="H848" s="2">
        <v>143676644</v>
      </c>
      <c r="S848" s="2"/>
      <c r="T848" s="2"/>
      <c r="U848" s="2"/>
      <c r="V848" s="2"/>
      <c r="AB848" s="7"/>
      <c r="AC848" s="7"/>
      <c r="AD848" s="7"/>
      <c r="AE848" s="7"/>
      <c r="AF848" s="7"/>
      <c r="AG848" s="7"/>
      <c r="AH848" s="7"/>
      <c r="AI848" s="7"/>
    </row>
    <row r="849" spans="1:35" x14ac:dyDescent="0.2">
      <c r="A849" s="5">
        <v>2022</v>
      </c>
      <c r="B849" s="2" t="s">
        <v>752</v>
      </c>
      <c r="C849" s="2" t="s">
        <v>740</v>
      </c>
      <c r="D849" s="2" t="s">
        <v>673</v>
      </c>
      <c r="E849" s="15">
        <v>9017099</v>
      </c>
      <c r="F849" s="15">
        <v>0</v>
      </c>
      <c r="H849" s="2">
        <v>108822360</v>
      </c>
      <c r="S849" s="2"/>
      <c r="T849" s="2"/>
      <c r="U849" s="2"/>
      <c r="V849" s="2"/>
      <c r="AB849" s="7"/>
      <c r="AC849" s="7"/>
      <c r="AD849" s="7"/>
      <c r="AE849" s="7"/>
      <c r="AF849" s="7"/>
      <c r="AG849" s="7"/>
      <c r="AH849" s="7"/>
      <c r="AI849" s="7"/>
    </row>
    <row r="850" spans="1:35" x14ac:dyDescent="0.2">
      <c r="A850" s="5">
        <v>2022</v>
      </c>
      <c r="B850" s="2" t="s">
        <v>751</v>
      </c>
      <c r="C850" s="2" t="s">
        <v>741</v>
      </c>
      <c r="D850" s="2" t="s">
        <v>673</v>
      </c>
      <c r="E850" s="15">
        <v>31506614</v>
      </c>
      <c r="F850" s="15">
        <v>0</v>
      </c>
      <c r="H850" s="2">
        <v>216551400</v>
      </c>
      <c r="S850" s="2"/>
      <c r="T850" s="2"/>
      <c r="U850" s="2"/>
      <c r="V850" s="2"/>
      <c r="AB850" s="7"/>
      <c r="AC850" s="7"/>
      <c r="AD850" s="7"/>
      <c r="AE850" s="7"/>
      <c r="AF850" s="7"/>
      <c r="AG850" s="7"/>
      <c r="AH850" s="7"/>
      <c r="AI850" s="7"/>
    </row>
    <row r="851" spans="1:35" x14ac:dyDescent="0.2">
      <c r="A851" s="5">
        <v>2022</v>
      </c>
      <c r="B851" s="2" t="s">
        <v>752</v>
      </c>
      <c r="C851" s="2" t="s">
        <v>742</v>
      </c>
      <c r="D851" s="2" t="s">
        <v>673</v>
      </c>
      <c r="E851" s="15">
        <v>23351170</v>
      </c>
      <c r="F851" s="15">
        <v>0</v>
      </c>
      <c r="H851" s="2">
        <v>79273089</v>
      </c>
      <c r="S851" s="2"/>
      <c r="T851" s="2"/>
      <c r="U851" s="2"/>
      <c r="V851" s="2"/>
      <c r="AB851" s="7"/>
      <c r="AC851" s="7"/>
      <c r="AD851" s="7"/>
      <c r="AE851" s="7"/>
      <c r="AF851" s="7"/>
      <c r="AG851" s="7"/>
      <c r="AH851" s="7"/>
      <c r="AI851" s="7"/>
    </row>
    <row r="852" spans="1:35" x14ac:dyDescent="0.2">
      <c r="A852" s="5">
        <v>2022</v>
      </c>
      <c r="B852" s="2" t="s">
        <v>750</v>
      </c>
      <c r="C852" s="2" t="s">
        <v>743</v>
      </c>
      <c r="D852" s="2" t="s">
        <v>673</v>
      </c>
      <c r="E852" s="15">
        <v>10931056</v>
      </c>
      <c r="F852" s="15">
        <v>0</v>
      </c>
      <c r="H852" s="2">
        <v>144129376</v>
      </c>
      <c r="S852" s="2"/>
      <c r="T852" s="2"/>
      <c r="U852" s="2"/>
      <c r="V852" s="2"/>
      <c r="AB852" s="7"/>
      <c r="AC852" s="7"/>
      <c r="AD852" s="7"/>
      <c r="AE852" s="7"/>
      <c r="AF852" s="7"/>
      <c r="AG852" s="7"/>
      <c r="AH852" s="7"/>
      <c r="AI852" s="7"/>
    </row>
    <row r="853" spans="1:35" x14ac:dyDescent="0.2">
      <c r="A853" s="5">
        <v>2022</v>
      </c>
      <c r="B853" s="2" t="s">
        <v>752</v>
      </c>
      <c r="C853" s="2" t="s">
        <v>744</v>
      </c>
      <c r="D853" s="2" t="s">
        <v>673</v>
      </c>
      <c r="E853" s="15">
        <v>5647597</v>
      </c>
      <c r="F853" s="15">
        <v>0</v>
      </c>
      <c r="H853" s="2">
        <v>104166755</v>
      </c>
      <c r="S853" s="2"/>
      <c r="T853" s="2"/>
      <c r="U853" s="2"/>
      <c r="V853" s="2"/>
      <c r="AB853" s="7"/>
      <c r="AC853" s="7"/>
      <c r="AD853" s="7"/>
      <c r="AE853" s="7"/>
      <c r="AF853" s="7"/>
      <c r="AG853" s="7"/>
      <c r="AH853" s="7"/>
      <c r="AI853" s="7"/>
    </row>
    <row r="854" spans="1:35" x14ac:dyDescent="0.2">
      <c r="A854" s="5">
        <v>2022</v>
      </c>
      <c r="B854" s="2" t="s">
        <v>752</v>
      </c>
      <c r="C854" s="2" t="s">
        <v>745</v>
      </c>
      <c r="D854" s="2" t="s">
        <v>673</v>
      </c>
      <c r="E854" s="15">
        <v>16866570</v>
      </c>
      <c r="F854" s="15">
        <v>0</v>
      </c>
      <c r="H854" s="2">
        <v>110750750</v>
      </c>
      <c r="S854" s="2"/>
      <c r="T854" s="2"/>
      <c r="U854" s="2"/>
      <c r="V854" s="2"/>
      <c r="AB854" s="7"/>
      <c r="AC854" s="7"/>
      <c r="AD854" s="7"/>
      <c r="AE854" s="7"/>
      <c r="AF854" s="7"/>
      <c r="AG854" s="7"/>
      <c r="AH854" s="7"/>
      <c r="AI854" s="7"/>
    </row>
    <row r="855" spans="1:35" x14ac:dyDescent="0.2">
      <c r="A855" s="5">
        <v>2022</v>
      </c>
      <c r="B855" s="2" t="s">
        <v>752</v>
      </c>
      <c r="C855" s="2" t="s">
        <v>746</v>
      </c>
      <c r="D855" s="2" t="s">
        <v>673</v>
      </c>
      <c r="E855" s="15">
        <v>26276753</v>
      </c>
      <c r="F855" s="15">
        <v>0</v>
      </c>
      <c r="H855" s="2">
        <v>100849805</v>
      </c>
      <c r="S855" s="2"/>
      <c r="T855" s="2"/>
      <c r="U855" s="2"/>
      <c r="V855" s="2"/>
      <c r="AB855" s="7"/>
      <c r="AC855" s="7"/>
      <c r="AD855" s="7"/>
      <c r="AE855" s="7"/>
      <c r="AF855" s="7"/>
      <c r="AG855" s="7"/>
      <c r="AH855" s="7"/>
      <c r="AI855" s="7"/>
    </row>
    <row r="856" spans="1:35" x14ac:dyDescent="0.2">
      <c r="A856" s="5">
        <v>2022</v>
      </c>
      <c r="B856" s="2" t="s">
        <v>752</v>
      </c>
      <c r="C856" s="2" t="s">
        <v>747</v>
      </c>
      <c r="D856" s="2" t="s">
        <v>673</v>
      </c>
      <c r="E856" s="15">
        <v>29442248</v>
      </c>
      <c r="F856" s="15">
        <v>0</v>
      </c>
      <c r="H856" s="2">
        <v>130925705</v>
      </c>
      <c r="S856" s="2"/>
      <c r="T856" s="2"/>
      <c r="U856" s="2"/>
      <c r="V856" s="2"/>
      <c r="AB856" s="7"/>
      <c r="AC856" s="7"/>
      <c r="AD856" s="7"/>
      <c r="AE856" s="7"/>
      <c r="AF856" s="7"/>
      <c r="AG856" s="7"/>
      <c r="AH856" s="7"/>
      <c r="AI856" s="7"/>
    </row>
    <row r="857" spans="1:35" x14ac:dyDescent="0.2">
      <c r="A857" s="5">
        <v>2022</v>
      </c>
      <c r="B857" s="2" t="s">
        <v>752</v>
      </c>
      <c r="C857" s="2" t="s">
        <v>748</v>
      </c>
      <c r="D857" s="2" t="s">
        <v>673</v>
      </c>
      <c r="E857" s="15">
        <v>29120698</v>
      </c>
      <c r="F857" s="15">
        <v>0</v>
      </c>
      <c r="H857" s="2">
        <v>81128331</v>
      </c>
      <c r="S857" s="2"/>
      <c r="T857" s="2"/>
      <c r="U857" s="2"/>
      <c r="V857" s="2"/>
      <c r="AB857" s="7"/>
      <c r="AC857" s="7"/>
      <c r="AD857" s="7"/>
      <c r="AE857" s="7"/>
      <c r="AF857" s="7"/>
      <c r="AG857" s="7"/>
      <c r="AH857" s="7"/>
      <c r="AI857" s="7"/>
    </row>
    <row r="858" spans="1:35" x14ac:dyDescent="0.2">
      <c r="A858" s="5">
        <v>2022</v>
      </c>
      <c r="B858" s="2" t="s">
        <v>752</v>
      </c>
      <c r="C858" s="2" t="s">
        <v>749</v>
      </c>
      <c r="D858" s="2" t="s">
        <v>673</v>
      </c>
      <c r="E858" s="15">
        <v>33842629</v>
      </c>
      <c r="F858" s="15">
        <v>0</v>
      </c>
      <c r="H858" s="2">
        <v>69167382</v>
      </c>
      <c r="S858" s="2"/>
      <c r="T858" s="2"/>
      <c r="U858" s="2"/>
      <c r="V858" s="2"/>
      <c r="AB858" s="7"/>
      <c r="AC858" s="7"/>
      <c r="AD858" s="7"/>
      <c r="AE858" s="7"/>
      <c r="AF858" s="7"/>
      <c r="AG858" s="7"/>
      <c r="AH858" s="7"/>
      <c r="AI858" s="7"/>
    </row>
    <row r="859" spans="1:35" x14ac:dyDescent="0.2">
      <c r="A859" s="5">
        <v>2022</v>
      </c>
      <c r="B859" s="2" t="s">
        <v>752</v>
      </c>
      <c r="C859" s="2" t="s">
        <v>67</v>
      </c>
      <c r="D859" s="2" t="s">
        <v>673</v>
      </c>
      <c r="E859" s="15">
        <v>10244405</v>
      </c>
      <c r="F859" s="15">
        <v>0</v>
      </c>
      <c r="H859" s="2">
        <v>69554815</v>
      </c>
      <c r="S859" s="2"/>
      <c r="T859" s="2"/>
      <c r="U859" s="2"/>
      <c r="V859" s="2"/>
      <c r="AB859" s="7"/>
      <c r="AC859" s="7"/>
      <c r="AD859" s="7"/>
      <c r="AE859" s="7"/>
      <c r="AF859" s="7"/>
      <c r="AG859" s="7"/>
      <c r="AH859" s="7"/>
      <c r="AI859" s="7"/>
    </row>
    <row r="860" spans="1:35" x14ac:dyDescent="0.2">
      <c r="A860" s="5">
        <v>2022</v>
      </c>
      <c r="B860" s="2" t="s">
        <v>750</v>
      </c>
      <c r="C860" s="2" t="s">
        <v>725</v>
      </c>
      <c r="D860" s="2" t="s">
        <v>674</v>
      </c>
      <c r="E860" s="15">
        <v>20364132</v>
      </c>
      <c r="F860" s="15">
        <v>0</v>
      </c>
      <c r="H860" s="2">
        <v>26546811</v>
      </c>
      <c r="S860" s="2"/>
      <c r="T860" s="2"/>
      <c r="U860" s="2"/>
      <c r="V860" s="2"/>
      <c r="AB860" s="7"/>
      <c r="AC860" s="7"/>
      <c r="AD860" s="7"/>
      <c r="AE860" s="7"/>
      <c r="AF860" s="7"/>
      <c r="AG860" s="7"/>
      <c r="AH860" s="7"/>
      <c r="AI860" s="7"/>
    </row>
    <row r="861" spans="1:35" x14ac:dyDescent="0.2">
      <c r="A861" s="5">
        <v>2022</v>
      </c>
      <c r="B861" s="2" t="s">
        <v>750</v>
      </c>
      <c r="C861" s="2" t="s">
        <v>726</v>
      </c>
      <c r="D861" s="2" t="s">
        <v>674</v>
      </c>
      <c r="E861" s="15">
        <v>31382190</v>
      </c>
      <c r="F861" s="15">
        <v>0</v>
      </c>
      <c r="H861" s="2">
        <v>19039331</v>
      </c>
      <c r="S861" s="2"/>
      <c r="T861" s="2"/>
      <c r="U861" s="2"/>
      <c r="V861" s="2"/>
      <c r="AB861" s="7"/>
      <c r="AC861" s="7"/>
      <c r="AD861" s="7"/>
      <c r="AE861" s="7"/>
      <c r="AF861" s="7"/>
      <c r="AG861" s="7"/>
      <c r="AH861" s="7"/>
      <c r="AI861" s="7"/>
    </row>
    <row r="862" spans="1:35" x14ac:dyDescent="0.2">
      <c r="A862" s="5">
        <v>2022</v>
      </c>
      <c r="B862" s="2" t="s">
        <v>751</v>
      </c>
      <c r="C862" s="2" t="s">
        <v>727</v>
      </c>
      <c r="D862" s="2" t="s">
        <v>674</v>
      </c>
      <c r="E862" s="15">
        <v>22709207</v>
      </c>
      <c r="F862" s="15">
        <v>0</v>
      </c>
      <c r="H862" s="2">
        <v>50545757</v>
      </c>
      <c r="S862" s="2"/>
      <c r="T862" s="2"/>
      <c r="U862" s="2"/>
      <c r="V862" s="2"/>
      <c r="AB862" s="7"/>
      <c r="AC862" s="7"/>
      <c r="AD862" s="7"/>
      <c r="AE862" s="7"/>
      <c r="AF862" s="7"/>
      <c r="AG862" s="7"/>
      <c r="AH862" s="7"/>
      <c r="AI862" s="7"/>
    </row>
    <row r="863" spans="1:35" x14ac:dyDescent="0.2">
      <c r="A863" s="5">
        <v>2022</v>
      </c>
      <c r="B863" s="2" t="s">
        <v>750</v>
      </c>
      <c r="C863" s="2" t="s">
        <v>728</v>
      </c>
      <c r="D863" s="2" t="s">
        <v>674</v>
      </c>
      <c r="E863" s="15">
        <v>13364472</v>
      </c>
      <c r="F863" s="15">
        <v>0</v>
      </c>
      <c r="H863" s="2">
        <v>23084275</v>
      </c>
      <c r="S863" s="2"/>
      <c r="T863" s="2"/>
      <c r="U863" s="2"/>
      <c r="V863" s="2"/>
      <c r="AB863" s="7"/>
      <c r="AC863" s="7"/>
      <c r="AD863" s="7"/>
      <c r="AE863" s="7"/>
      <c r="AF863" s="7"/>
      <c r="AG863" s="7"/>
      <c r="AH863" s="7"/>
      <c r="AI863" s="7"/>
    </row>
    <row r="864" spans="1:35" x14ac:dyDescent="0.2">
      <c r="A864" s="5">
        <v>2022</v>
      </c>
      <c r="B864" s="2" t="s">
        <v>752</v>
      </c>
      <c r="C864" s="2" t="s">
        <v>729</v>
      </c>
      <c r="D864" s="2" t="s">
        <v>674</v>
      </c>
      <c r="E864" s="15">
        <v>12025482</v>
      </c>
      <c r="F864" s="15">
        <v>0</v>
      </c>
      <c r="H864" s="2">
        <v>23130766</v>
      </c>
      <c r="S864" s="2"/>
      <c r="T864" s="2"/>
      <c r="U864" s="2"/>
      <c r="V864" s="2"/>
      <c r="AB864" s="7"/>
      <c r="AC864" s="7"/>
      <c r="AD864" s="7"/>
      <c r="AE864" s="7"/>
      <c r="AF864" s="7"/>
      <c r="AG864" s="7"/>
      <c r="AH864" s="7"/>
      <c r="AI864" s="7"/>
    </row>
    <row r="865" spans="1:35" x14ac:dyDescent="0.2">
      <c r="A865" s="5">
        <v>2022</v>
      </c>
      <c r="B865" s="2" t="s">
        <v>750</v>
      </c>
      <c r="C865" s="2" t="s">
        <v>730</v>
      </c>
      <c r="D865" s="2" t="s">
        <v>674</v>
      </c>
      <c r="E865" s="15">
        <v>27884234</v>
      </c>
      <c r="F865" s="15">
        <v>0</v>
      </c>
      <c r="H865" s="2">
        <v>45882813</v>
      </c>
      <c r="S865" s="2"/>
      <c r="T865" s="2"/>
      <c r="U865" s="2"/>
      <c r="V865" s="2"/>
      <c r="AB865" s="7"/>
      <c r="AC865" s="7"/>
      <c r="AD865" s="7"/>
      <c r="AE865" s="7"/>
      <c r="AF865" s="7"/>
      <c r="AG865" s="7"/>
      <c r="AH865" s="7"/>
      <c r="AI865" s="7"/>
    </row>
    <row r="866" spans="1:35" x14ac:dyDescent="0.2">
      <c r="A866" s="5">
        <v>2022</v>
      </c>
      <c r="B866" s="2" t="s">
        <v>752</v>
      </c>
      <c r="C866" s="2" t="s">
        <v>731</v>
      </c>
      <c r="D866" s="2" t="s">
        <v>674</v>
      </c>
      <c r="E866" s="15">
        <v>12721511</v>
      </c>
      <c r="F866" s="15">
        <v>0</v>
      </c>
      <c r="H866" s="2">
        <v>31200978</v>
      </c>
      <c r="S866" s="2"/>
      <c r="T866" s="2"/>
      <c r="U866" s="2"/>
      <c r="V866" s="2"/>
      <c r="AB866" s="7"/>
      <c r="AC866" s="7"/>
      <c r="AD866" s="7"/>
      <c r="AE866" s="7"/>
      <c r="AF866" s="7"/>
      <c r="AG866" s="7"/>
      <c r="AH866" s="7"/>
      <c r="AI866" s="7"/>
    </row>
    <row r="867" spans="1:35" x14ac:dyDescent="0.2">
      <c r="A867" s="5">
        <v>2022</v>
      </c>
      <c r="B867" s="2" t="s">
        <v>752</v>
      </c>
      <c r="C867" s="2" t="s">
        <v>732</v>
      </c>
      <c r="D867" s="2" t="s">
        <v>674</v>
      </c>
      <c r="E867" s="15">
        <v>78330193</v>
      </c>
      <c r="F867" s="15">
        <v>0</v>
      </c>
      <c r="H867" s="2">
        <v>24572250</v>
      </c>
      <c r="S867" s="2"/>
      <c r="T867" s="2"/>
      <c r="U867" s="2"/>
      <c r="V867" s="2"/>
      <c r="AB867" s="7"/>
      <c r="AC867" s="7"/>
      <c r="AD867" s="7"/>
      <c r="AE867" s="7"/>
      <c r="AF867" s="7"/>
      <c r="AG867" s="7"/>
      <c r="AH867" s="7"/>
      <c r="AI867" s="7"/>
    </row>
    <row r="868" spans="1:35" x14ac:dyDescent="0.2">
      <c r="A868" s="5">
        <v>2022</v>
      </c>
      <c r="B868" s="2" t="s">
        <v>750</v>
      </c>
      <c r="C868" s="2" t="s">
        <v>733</v>
      </c>
      <c r="D868" s="2" t="s">
        <v>674</v>
      </c>
      <c r="E868" s="15">
        <v>46578275</v>
      </c>
      <c r="F868" s="15">
        <v>0</v>
      </c>
      <c r="H868" s="2">
        <v>52083481</v>
      </c>
      <c r="S868" s="2"/>
      <c r="T868" s="2"/>
      <c r="U868" s="2"/>
      <c r="V868" s="2"/>
      <c r="AB868" s="7"/>
      <c r="AC868" s="7"/>
      <c r="AD868" s="7"/>
      <c r="AE868" s="7"/>
      <c r="AF868" s="7"/>
      <c r="AG868" s="7"/>
      <c r="AH868" s="7"/>
      <c r="AI868" s="7"/>
    </row>
    <row r="869" spans="1:35" x14ac:dyDescent="0.2">
      <c r="A869" s="5">
        <v>2022</v>
      </c>
      <c r="B869" s="2" t="s">
        <v>752</v>
      </c>
      <c r="C869" s="2" t="s">
        <v>734</v>
      </c>
      <c r="D869" s="2" t="s">
        <v>674</v>
      </c>
      <c r="E869" s="15">
        <v>31156214</v>
      </c>
      <c r="F869" s="15">
        <v>0</v>
      </c>
      <c r="H869" s="2">
        <v>21456036</v>
      </c>
      <c r="S869" s="2"/>
      <c r="T869" s="2"/>
      <c r="U869" s="2"/>
      <c r="V869" s="2"/>
      <c r="AB869" s="7"/>
      <c r="AC869" s="7"/>
      <c r="AD869" s="7"/>
      <c r="AE869" s="7"/>
      <c r="AF869" s="7"/>
      <c r="AG869" s="7"/>
      <c r="AH869" s="7"/>
      <c r="AI869" s="7"/>
    </row>
    <row r="870" spans="1:35" x14ac:dyDescent="0.2">
      <c r="A870" s="5">
        <v>2022</v>
      </c>
      <c r="B870" s="2" t="s">
        <v>752</v>
      </c>
      <c r="C870" s="2" t="s">
        <v>735</v>
      </c>
      <c r="D870" s="2" t="s">
        <v>674</v>
      </c>
      <c r="E870" s="15">
        <v>24255029</v>
      </c>
      <c r="F870" s="15">
        <v>0</v>
      </c>
      <c r="H870" s="2">
        <v>23382387</v>
      </c>
      <c r="S870" s="2"/>
      <c r="T870" s="2"/>
      <c r="U870" s="2"/>
      <c r="V870" s="2"/>
      <c r="AB870" s="7"/>
      <c r="AC870" s="7"/>
      <c r="AD870" s="7"/>
      <c r="AE870" s="7"/>
      <c r="AF870" s="7"/>
      <c r="AG870" s="7"/>
      <c r="AH870" s="7"/>
      <c r="AI870" s="7"/>
    </row>
    <row r="871" spans="1:35" x14ac:dyDescent="0.2">
      <c r="A871" s="5">
        <v>2022</v>
      </c>
      <c r="B871" s="2" t="s">
        <v>752</v>
      </c>
      <c r="C871" s="2" t="s">
        <v>736</v>
      </c>
      <c r="D871" s="2" t="s">
        <v>674</v>
      </c>
      <c r="E871" s="15">
        <v>11579340</v>
      </c>
      <c r="F871" s="15">
        <v>0</v>
      </c>
      <c r="H871" s="2">
        <v>24729555</v>
      </c>
      <c r="S871" s="2"/>
      <c r="T871" s="2"/>
      <c r="U871" s="2"/>
      <c r="V871" s="2"/>
      <c r="AB871" s="7"/>
      <c r="AC871" s="7"/>
      <c r="AD871" s="7"/>
      <c r="AE871" s="7"/>
      <c r="AF871" s="7"/>
      <c r="AG871" s="7"/>
      <c r="AH871" s="7"/>
      <c r="AI871" s="7"/>
    </row>
    <row r="872" spans="1:35" x14ac:dyDescent="0.2">
      <c r="A872" s="5">
        <v>2022</v>
      </c>
      <c r="B872" s="2" t="s">
        <v>752</v>
      </c>
      <c r="C872" s="2" t="s">
        <v>737</v>
      </c>
      <c r="D872" s="2" t="s">
        <v>674</v>
      </c>
      <c r="E872" s="15">
        <v>38726369</v>
      </c>
      <c r="F872" s="15">
        <v>0</v>
      </c>
      <c r="H872" s="2">
        <v>17883670</v>
      </c>
      <c r="S872" s="2"/>
      <c r="T872" s="2"/>
      <c r="U872" s="2"/>
      <c r="V872" s="2"/>
      <c r="AB872" s="7"/>
      <c r="AC872" s="7"/>
      <c r="AD872" s="7"/>
      <c r="AE872" s="7"/>
      <c r="AF872" s="7"/>
      <c r="AG872" s="7"/>
      <c r="AH872" s="7"/>
      <c r="AI872" s="7"/>
    </row>
    <row r="873" spans="1:35" x14ac:dyDescent="0.2">
      <c r="A873" s="5">
        <v>2022</v>
      </c>
      <c r="B873" s="2" t="s">
        <v>750</v>
      </c>
      <c r="C873" s="2" t="s">
        <v>48</v>
      </c>
      <c r="D873" s="2" t="s">
        <v>674</v>
      </c>
      <c r="E873" s="15">
        <v>7585482</v>
      </c>
      <c r="F873" s="15">
        <v>0</v>
      </c>
      <c r="H873" s="2">
        <v>9236365</v>
      </c>
      <c r="S873" s="2"/>
      <c r="T873" s="2"/>
      <c r="U873" s="2"/>
      <c r="V873" s="2"/>
      <c r="AB873" s="7"/>
      <c r="AC873" s="7"/>
      <c r="AD873" s="7"/>
      <c r="AE873" s="7"/>
      <c r="AF873" s="7"/>
      <c r="AG873" s="7"/>
      <c r="AH873" s="7"/>
      <c r="AI873" s="7"/>
    </row>
    <row r="874" spans="1:35" x14ac:dyDescent="0.2">
      <c r="A874" s="5">
        <v>2022</v>
      </c>
      <c r="B874" s="2" t="s">
        <v>751</v>
      </c>
      <c r="C874" s="2" t="s">
        <v>49</v>
      </c>
      <c r="D874" s="2" t="s">
        <v>674</v>
      </c>
      <c r="E874" s="15">
        <v>25589140</v>
      </c>
      <c r="F874" s="15">
        <v>0</v>
      </c>
      <c r="H874" s="2">
        <v>29636045</v>
      </c>
      <c r="S874" s="2"/>
      <c r="T874" s="2"/>
      <c r="U874" s="2"/>
      <c r="V874" s="2"/>
      <c r="AB874" s="7"/>
      <c r="AC874" s="7"/>
      <c r="AD874" s="7"/>
      <c r="AE874" s="7"/>
      <c r="AF874" s="7"/>
      <c r="AG874" s="7"/>
      <c r="AH874" s="7"/>
      <c r="AI874" s="7"/>
    </row>
    <row r="875" spans="1:35" x14ac:dyDescent="0.2">
      <c r="A875" s="5">
        <v>2022</v>
      </c>
      <c r="B875" s="2" t="s">
        <v>750</v>
      </c>
      <c r="C875" s="2" t="s">
        <v>50</v>
      </c>
      <c r="D875" s="2" t="s">
        <v>674</v>
      </c>
      <c r="E875" s="15">
        <v>41193041</v>
      </c>
      <c r="F875" s="15">
        <v>0</v>
      </c>
      <c r="H875" s="2">
        <v>10683305</v>
      </c>
      <c r="S875" s="2"/>
      <c r="T875" s="2"/>
      <c r="U875" s="2"/>
      <c r="V875" s="2"/>
      <c r="AB875" s="7"/>
      <c r="AC875" s="7"/>
      <c r="AD875" s="7"/>
      <c r="AE875" s="7"/>
      <c r="AF875" s="7"/>
      <c r="AG875" s="7"/>
      <c r="AH875" s="7"/>
      <c r="AI875" s="7"/>
    </row>
    <row r="876" spans="1:35" x14ac:dyDescent="0.2">
      <c r="A876" s="5">
        <v>2022</v>
      </c>
      <c r="B876" s="2" t="s">
        <v>752</v>
      </c>
      <c r="C876" s="2" t="s">
        <v>51</v>
      </c>
      <c r="D876" s="2" t="s">
        <v>674</v>
      </c>
      <c r="E876" s="15">
        <v>5700467</v>
      </c>
      <c r="F876" s="15">
        <v>0</v>
      </c>
      <c r="H876" s="2">
        <v>16530610</v>
      </c>
      <c r="S876" s="2"/>
      <c r="T876" s="2"/>
      <c r="U876" s="2"/>
      <c r="V876" s="2"/>
      <c r="AB876" s="7"/>
      <c r="AC876" s="7"/>
      <c r="AD876" s="7"/>
      <c r="AE876" s="7"/>
      <c r="AF876" s="7"/>
      <c r="AG876" s="7"/>
      <c r="AH876" s="7"/>
      <c r="AI876" s="7"/>
    </row>
    <row r="877" spans="1:35" x14ac:dyDescent="0.2">
      <c r="A877" s="5">
        <v>2022</v>
      </c>
      <c r="B877" s="2" t="s">
        <v>750</v>
      </c>
      <c r="C877" s="2" t="s">
        <v>52</v>
      </c>
      <c r="D877" s="2" t="s">
        <v>674</v>
      </c>
      <c r="E877" s="15">
        <v>3629025</v>
      </c>
      <c r="F877" s="15">
        <v>0</v>
      </c>
      <c r="H877" s="2">
        <v>7007069</v>
      </c>
      <c r="S877" s="2"/>
      <c r="T877" s="2"/>
      <c r="U877" s="2"/>
      <c r="V877" s="2"/>
      <c r="AB877" s="7"/>
      <c r="AC877" s="7"/>
      <c r="AD877" s="7"/>
      <c r="AE877" s="7"/>
      <c r="AF877" s="7"/>
      <c r="AG877" s="7"/>
      <c r="AH877" s="7"/>
      <c r="AI877" s="7"/>
    </row>
    <row r="878" spans="1:35" x14ac:dyDescent="0.2">
      <c r="A878" s="5">
        <v>2022</v>
      </c>
      <c r="B878" s="2" t="s">
        <v>751</v>
      </c>
      <c r="C878" s="2" t="s">
        <v>53</v>
      </c>
      <c r="D878" s="2" t="s">
        <v>674</v>
      </c>
      <c r="E878" s="15">
        <v>23930216</v>
      </c>
      <c r="F878" s="15">
        <v>0</v>
      </c>
      <c r="H878" s="2">
        <v>7265686</v>
      </c>
      <c r="S878" s="2"/>
      <c r="T878" s="2"/>
      <c r="U878" s="2"/>
      <c r="V878" s="2"/>
      <c r="AB878" s="7"/>
      <c r="AC878" s="7"/>
      <c r="AD878" s="7"/>
      <c r="AE878" s="7"/>
      <c r="AF878" s="7"/>
      <c r="AG878" s="7"/>
      <c r="AH878" s="7"/>
      <c r="AI878" s="7"/>
    </row>
    <row r="879" spans="1:35" x14ac:dyDescent="0.2">
      <c r="A879" s="5">
        <v>2022</v>
      </c>
      <c r="B879" s="2" t="s">
        <v>752</v>
      </c>
      <c r="C879" s="2" t="s">
        <v>54</v>
      </c>
      <c r="D879" s="2" t="s">
        <v>674</v>
      </c>
      <c r="E879" s="15">
        <v>3966075</v>
      </c>
      <c r="F879" s="15">
        <v>0</v>
      </c>
      <c r="H879" s="2">
        <v>9835496</v>
      </c>
      <c r="S879" s="2"/>
      <c r="T879" s="2"/>
      <c r="U879" s="2"/>
      <c r="V879" s="2"/>
      <c r="AB879" s="7"/>
      <c r="AC879" s="7"/>
      <c r="AD879" s="7"/>
      <c r="AE879" s="7"/>
      <c r="AF879" s="7"/>
      <c r="AG879" s="7"/>
      <c r="AH879" s="7"/>
      <c r="AI879" s="7"/>
    </row>
    <row r="880" spans="1:35" x14ac:dyDescent="0.2">
      <c r="A880" s="5">
        <v>2022</v>
      </c>
      <c r="B880" s="2" t="s">
        <v>750</v>
      </c>
      <c r="C880" s="2" t="s">
        <v>738</v>
      </c>
      <c r="D880" s="2" t="s">
        <v>674</v>
      </c>
      <c r="E880" s="15">
        <v>8291350</v>
      </c>
      <c r="F880" s="15">
        <v>0</v>
      </c>
      <c r="H880" s="2">
        <v>6080783</v>
      </c>
      <c r="S880" s="2"/>
      <c r="T880" s="2"/>
      <c r="U880" s="2"/>
      <c r="V880" s="2"/>
      <c r="AB880" s="7"/>
      <c r="AC880" s="7"/>
      <c r="AD880" s="7"/>
      <c r="AE880" s="7"/>
      <c r="AF880" s="7"/>
      <c r="AG880" s="7"/>
      <c r="AH880" s="7"/>
      <c r="AI880" s="7"/>
    </row>
    <row r="881" spans="1:35" x14ac:dyDescent="0.2">
      <c r="A881" s="5">
        <v>2022</v>
      </c>
      <c r="B881" s="2" t="s">
        <v>752</v>
      </c>
      <c r="C881" s="2" t="s">
        <v>739</v>
      </c>
      <c r="D881" s="2" t="s">
        <v>674</v>
      </c>
      <c r="E881" s="15">
        <v>30850660</v>
      </c>
      <c r="F881" s="15">
        <v>0</v>
      </c>
      <c r="H881" s="2">
        <v>55573111</v>
      </c>
      <c r="S881" s="2"/>
      <c r="T881" s="2"/>
      <c r="U881" s="2"/>
      <c r="V881" s="2"/>
      <c r="AB881" s="7"/>
      <c r="AC881" s="7"/>
      <c r="AD881" s="7"/>
      <c r="AE881" s="7"/>
      <c r="AF881" s="7"/>
      <c r="AG881" s="7"/>
      <c r="AH881" s="7"/>
      <c r="AI881" s="7"/>
    </row>
    <row r="882" spans="1:35" x14ac:dyDescent="0.2">
      <c r="A882" s="5">
        <v>2022</v>
      </c>
      <c r="B882" s="2" t="s">
        <v>752</v>
      </c>
      <c r="C882" s="2" t="s">
        <v>740</v>
      </c>
      <c r="D882" s="2" t="s">
        <v>674</v>
      </c>
      <c r="E882" s="15">
        <v>15414316</v>
      </c>
      <c r="F882" s="15">
        <v>0</v>
      </c>
      <c r="H882" s="2">
        <v>14267174</v>
      </c>
      <c r="S882" s="2"/>
      <c r="T882" s="2"/>
      <c r="U882" s="2"/>
      <c r="V882" s="2"/>
      <c r="AB882" s="7"/>
      <c r="AC882" s="7"/>
      <c r="AD882" s="7"/>
      <c r="AE882" s="7"/>
      <c r="AF882" s="7"/>
      <c r="AG882" s="7"/>
      <c r="AH882" s="7"/>
      <c r="AI882" s="7"/>
    </row>
    <row r="883" spans="1:35" x14ac:dyDescent="0.2">
      <c r="A883" s="5">
        <v>2022</v>
      </c>
      <c r="B883" s="2" t="s">
        <v>751</v>
      </c>
      <c r="C883" s="2" t="s">
        <v>741</v>
      </c>
      <c r="D883" s="2" t="s">
        <v>674</v>
      </c>
      <c r="E883" s="15">
        <v>42613798</v>
      </c>
      <c r="F883" s="15">
        <v>0</v>
      </c>
      <c r="H883" s="2">
        <v>24805880</v>
      </c>
      <c r="S883" s="2"/>
      <c r="T883" s="2"/>
      <c r="U883" s="2"/>
      <c r="V883" s="2"/>
      <c r="AB883" s="7"/>
      <c r="AC883" s="7"/>
      <c r="AD883" s="7"/>
      <c r="AE883" s="7"/>
      <c r="AF883" s="7"/>
      <c r="AG883" s="7"/>
      <c r="AH883" s="7"/>
      <c r="AI883" s="7"/>
    </row>
    <row r="884" spans="1:35" x14ac:dyDescent="0.2">
      <c r="A884" s="5">
        <v>2022</v>
      </c>
      <c r="B884" s="2" t="s">
        <v>752</v>
      </c>
      <c r="C884" s="2" t="s">
        <v>742</v>
      </c>
      <c r="D884" s="2" t="s">
        <v>674</v>
      </c>
      <c r="E884" s="15">
        <v>6014102</v>
      </c>
      <c r="F884" s="15">
        <v>0</v>
      </c>
      <c r="H884" s="2">
        <v>12366443</v>
      </c>
      <c r="S884" s="2"/>
      <c r="T884" s="2"/>
      <c r="U884" s="2"/>
      <c r="V884" s="2"/>
      <c r="AB884" s="7"/>
      <c r="AC884" s="7"/>
      <c r="AD884" s="7"/>
      <c r="AE884" s="7"/>
      <c r="AF884" s="7"/>
      <c r="AG884" s="7"/>
      <c r="AH884" s="7"/>
      <c r="AI884" s="7"/>
    </row>
    <row r="885" spans="1:35" x14ac:dyDescent="0.2">
      <c r="A885" s="5">
        <v>2022</v>
      </c>
      <c r="B885" s="2" t="s">
        <v>750</v>
      </c>
      <c r="C885" s="2" t="s">
        <v>743</v>
      </c>
      <c r="D885" s="2" t="s">
        <v>674</v>
      </c>
      <c r="E885" s="15">
        <v>21371571</v>
      </c>
      <c r="F885" s="15">
        <v>0</v>
      </c>
      <c r="H885" s="2">
        <v>19958651</v>
      </c>
      <c r="S885" s="2"/>
      <c r="T885" s="2"/>
      <c r="U885" s="2"/>
      <c r="V885" s="2"/>
      <c r="AB885" s="7"/>
      <c r="AC885" s="7"/>
      <c r="AD885" s="7"/>
      <c r="AE885" s="7"/>
      <c r="AF885" s="7"/>
      <c r="AG885" s="7"/>
      <c r="AH885" s="7"/>
      <c r="AI885" s="7"/>
    </row>
    <row r="886" spans="1:35" x14ac:dyDescent="0.2">
      <c r="A886" s="5">
        <v>2022</v>
      </c>
      <c r="B886" s="2" t="s">
        <v>752</v>
      </c>
      <c r="C886" s="2" t="s">
        <v>744</v>
      </c>
      <c r="D886" s="2" t="s">
        <v>674</v>
      </c>
      <c r="E886" s="15">
        <v>16277863</v>
      </c>
      <c r="F886" s="15">
        <v>0</v>
      </c>
      <c r="H886" s="2">
        <v>19573289</v>
      </c>
      <c r="S886" s="2"/>
      <c r="T886" s="2"/>
      <c r="U886" s="2"/>
      <c r="V886" s="2"/>
      <c r="AB886" s="7"/>
      <c r="AC886" s="7"/>
      <c r="AD886" s="7"/>
      <c r="AE886" s="7"/>
      <c r="AF886" s="7"/>
      <c r="AG886" s="7"/>
      <c r="AH886" s="7"/>
      <c r="AI886" s="7"/>
    </row>
    <row r="887" spans="1:35" x14ac:dyDescent="0.2">
      <c r="A887" s="5">
        <v>2022</v>
      </c>
      <c r="B887" s="2" t="s">
        <v>752</v>
      </c>
      <c r="C887" s="2" t="s">
        <v>745</v>
      </c>
      <c r="D887" s="2" t="s">
        <v>674</v>
      </c>
      <c r="E887" s="15">
        <v>29389204</v>
      </c>
      <c r="F887" s="15">
        <v>0</v>
      </c>
      <c r="H887" s="2">
        <v>26081894</v>
      </c>
      <c r="S887" s="2"/>
      <c r="T887" s="2"/>
      <c r="U887" s="2"/>
      <c r="V887" s="2"/>
      <c r="AB887" s="7"/>
      <c r="AC887" s="7"/>
      <c r="AD887" s="7"/>
      <c r="AE887" s="7"/>
      <c r="AF887" s="7"/>
      <c r="AG887" s="7"/>
      <c r="AH887" s="7"/>
      <c r="AI887" s="7"/>
    </row>
    <row r="888" spans="1:35" x14ac:dyDescent="0.2">
      <c r="A888" s="5">
        <v>2022</v>
      </c>
      <c r="B888" s="2" t="s">
        <v>752</v>
      </c>
      <c r="C888" s="2" t="s">
        <v>746</v>
      </c>
      <c r="D888" s="2" t="s">
        <v>674</v>
      </c>
      <c r="E888" s="15">
        <v>26213441</v>
      </c>
      <c r="F888" s="15">
        <v>0</v>
      </c>
      <c r="H888" s="2">
        <v>9660256</v>
      </c>
      <c r="S888" s="2"/>
      <c r="T888" s="2"/>
      <c r="U888" s="2"/>
      <c r="V888" s="2"/>
      <c r="AB888" s="7"/>
      <c r="AC888" s="7"/>
      <c r="AD888" s="7"/>
      <c r="AE888" s="7"/>
      <c r="AF888" s="7"/>
      <c r="AG888" s="7"/>
      <c r="AH888" s="7"/>
      <c r="AI888" s="7"/>
    </row>
    <row r="889" spans="1:35" x14ac:dyDescent="0.2">
      <c r="A889" s="5">
        <v>2022</v>
      </c>
      <c r="B889" s="2" t="s">
        <v>752</v>
      </c>
      <c r="C889" s="2" t="s">
        <v>747</v>
      </c>
      <c r="D889" s="2" t="s">
        <v>674</v>
      </c>
      <c r="E889" s="15">
        <v>10184701</v>
      </c>
      <c r="F889" s="15">
        <v>0</v>
      </c>
      <c r="H889" s="2">
        <v>19863171</v>
      </c>
      <c r="S889" s="2"/>
      <c r="T889" s="2"/>
      <c r="U889" s="2"/>
      <c r="V889" s="2"/>
      <c r="AB889" s="7"/>
      <c r="AC889" s="7"/>
      <c r="AD889" s="7"/>
      <c r="AE889" s="7"/>
      <c r="AF889" s="7"/>
      <c r="AG889" s="7"/>
      <c r="AH889" s="7"/>
      <c r="AI889" s="7"/>
    </row>
    <row r="890" spans="1:35" x14ac:dyDescent="0.2">
      <c r="A890" s="5">
        <v>2022</v>
      </c>
      <c r="B890" s="2" t="s">
        <v>752</v>
      </c>
      <c r="C890" s="2" t="s">
        <v>748</v>
      </c>
      <c r="D890" s="2" t="s">
        <v>674</v>
      </c>
      <c r="E890" s="15">
        <v>19782335</v>
      </c>
      <c r="F890" s="15">
        <v>0</v>
      </c>
      <c r="H890" s="2">
        <v>13985877</v>
      </c>
      <c r="S890" s="2"/>
      <c r="T890" s="2"/>
      <c r="U890" s="2"/>
      <c r="V890" s="2"/>
      <c r="AB890" s="7"/>
      <c r="AC890" s="7"/>
      <c r="AD890" s="7"/>
      <c r="AE890" s="7"/>
      <c r="AF890" s="7"/>
      <c r="AG890" s="7"/>
      <c r="AH890" s="7"/>
      <c r="AI890" s="7"/>
    </row>
    <row r="891" spans="1:35" x14ac:dyDescent="0.2">
      <c r="A891" s="5">
        <v>2022</v>
      </c>
      <c r="B891" s="2" t="s">
        <v>752</v>
      </c>
      <c r="C891" s="2" t="s">
        <v>749</v>
      </c>
      <c r="D891" s="2" t="s">
        <v>674</v>
      </c>
      <c r="E891" s="15">
        <v>94606404</v>
      </c>
      <c r="F891" s="15">
        <v>0</v>
      </c>
      <c r="H891" s="2">
        <v>14950187</v>
      </c>
      <c r="S891" s="2"/>
      <c r="T891" s="2"/>
      <c r="U891" s="2"/>
      <c r="V891" s="2"/>
      <c r="AB891" s="7"/>
      <c r="AC891" s="7"/>
      <c r="AD891" s="7"/>
      <c r="AE891" s="7"/>
      <c r="AF891" s="7"/>
      <c r="AG891" s="7"/>
      <c r="AH891" s="7"/>
      <c r="AI891" s="7"/>
    </row>
    <row r="892" spans="1:35" x14ac:dyDescent="0.2">
      <c r="A892" s="5">
        <v>2022</v>
      </c>
      <c r="B892" s="2" t="s">
        <v>752</v>
      </c>
      <c r="C892" s="2" t="s">
        <v>67</v>
      </c>
      <c r="D892" s="2" t="s">
        <v>674</v>
      </c>
      <c r="E892" s="15">
        <v>15369572</v>
      </c>
      <c r="F892" s="15">
        <v>0</v>
      </c>
      <c r="H892" s="2">
        <v>7179945</v>
      </c>
      <c r="S892" s="2"/>
      <c r="T892" s="2"/>
      <c r="U892" s="2"/>
      <c r="V892" s="2"/>
      <c r="AB892" s="7"/>
      <c r="AC892" s="7"/>
      <c r="AD892" s="7"/>
      <c r="AE892" s="7"/>
      <c r="AF892" s="7"/>
      <c r="AG892" s="7"/>
      <c r="AH892" s="7"/>
      <c r="AI892" s="7"/>
    </row>
    <row r="893" spans="1:35" x14ac:dyDescent="0.2">
      <c r="A893" s="5">
        <v>2022</v>
      </c>
      <c r="B893" s="2" t="s">
        <v>750</v>
      </c>
      <c r="C893" s="2" t="s">
        <v>725</v>
      </c>
      <c r="D893" s="2" t="s">
        <v>675</v>
      </c>
      <c r="E893" s="15">
        <v>0</v>
      </c>
      <c r="F893" s="15">
        <v>0</v>
      </c>
      <c r="H893" s="2">
        <v>0</v>
      </c>
      <c r="S893" s="2"/>
      <c r="T893" s="2"/>
      <c r="U893" s="2"/>
      <c r="V893" s="2"/>
      <c r="AB893" s="7"/>
      <c r="AC893" s="7"/>
      <c r="AD893" s="7"/>
      <c r="AE893" s="7"/>
      <c r="AF893" s="7"/>
      <c r="AG893" s="7"/>
      <c r="AH893" s="7"/>
      <c r="AI893" s="7"/>
    </row>
    <row r="894" spans="1:35" x14ac:dyDescent="0.2">
      <c r="A894" s="5">
        <v>2022</v>
      </c>
      <c r="B894" s="2" t="s">
        <v>750</v>
      </c>
      <c r="C894" s="2" t="s">
        <v>726</v>
      </c>
      <c r="D894" s="2" t="s">
        <v>675</v>
      </c>
      <c r="E894" s="15">
        <v>0</v>
      </c>
      <c r="F894" s="15">
        <v>0</v>
      </c>
      <c r="H894" s="2">
        <v>0</v>
      </c>
      <c r="S894" s="2"/>
      <c r="T894" s="2"/>
      <c r="U894" s="2"/>
      <c r="V894" s="2"/>
      <c r="AB894" s="7"/>
      <c r="AC894" s="7"/>
      <c r="AD894" s="7"/>
      <c r="AE894" s="7"/>
      <c r="AF894" s="7"/>
      <c r="AG894" s="7"/>
      <c r="AH894" s="7"/>
      <c r="AI894" s="7"/>
    </row>
    <row r="895" spans="1:35" x14ac:dyDescent="0.2">
      <c r="A895" s="5">
        <v>2022</v>
      </c>
      <c r="B895" s="2" t="s">
        <v>751</v>
      </c>
      <c r="C895" s="2" t="s">
        <v>727</v>
      </c>
      <c r="D895" s="2" t="s">
        <v>675</v>
      </c>
      <c r="E895" s="15">
        <v>0</v>
      </c>
      <c r="F895" s="15">
        <v>0</v>
      </c>
      <c r="H895" s="2">
        <v>451800</v>
      </c>
      <c r="S895" s="2"/>
      <c r="T895" s="2"/>
      <c r="U895" s="2"/>
      <c r="V895" s="2"/>
      <c r="AB895" s="7"/>
      <c r="AC895" s="7"/>
      <c r="AD895" s="7"/>
      <c r="AE895" s="7"/>
      <c r="AF895" s="7"/>
      <c r="AG895" s="7"/>
      <c r="AH895" s="7"/>
      <c r="AI895" s="7"/>
    </row>
    <row r="896" spans="1:35" x14ac:dyDescent="0.2">
      <c r="A896" s="5">
        <v>2022</v>
      </c>
      <c r="B896" s="2" t="s">
        <v>750</v>
      </c>
      <c r="C896" s="2" t="s">
        <v>728</v>
      </c>
      <c r="D896" s="2" t="s">
        <v>675</v>
      </c>
      <c r="E896" s="15">
        <v>0</v>
      </c>
      <c r="F896" s="15">
        <v>0</v>
      </c>
      <c r="H896" s="2">
        <v>0</v>
      </c>
      <c r="S896" s="2"/>
      <c r="T896" s="2"/>
      <c r="U896" s="2"/>
      <c r="V896" s="2"/>
      <c r="AB896" s="7"/>
      <c r="AC896" s="7"/>
      <c r="AD896" s="7"/>
      <c r="AE896" s="7"/>
      <c r="AF896" s="7"/>
      <c r="AG896" s="7"/>
      <c r="AH896" s="7"/>
      <c r="AI896" s="7"/>
    </row>
    <row r="897" spans="1:35" x14ac:dyDescent="0.2">
      <c r="A897" s="5">
        <v>2022</v>
      </c>
      <c r="B897" s="2" t="s">
        <v>752</v>
      </c>
      <c r="C897" s="2" t="s">
        <v>729</v>
      </c>
      <c r="D897" s="2" t="s">
        <v>675</v>
      </c>
      <c r="E897" s="15">
        <v>0</v>
      </c>
      <c r="F897" s="15">
        <v>0</v>
      </c>
      <c r="H897" s="2">
        <v>451800</v>
      </c>
      <c r="S897" s="2"/>
      <c r="T897" s="2"/>
      <c r="U897" s="2"/>
      <c r="V897" s="2"/>
      <c r="AB897" s="7"/>
      <c r="AC897" s="7"/>
      <c r="AD897" s="7"/>
      <c r="AE897" s="7"/>
      <c r="AF897" s="7"/>
      <c r="AG897" s="7"/>
      <c r="AH897" s="7"/>
      <c r="AI897" s="7"/>
    </row>
    <row r="898" spans="1:35" x14ac:dyDescent="0.2">
      <c r="A898" s="5">
        <v>2022</v>
      </c>
      <c r="B898" s="2" t="s">
        <v>750</v>
      </c>
      <c r="C898" s="2" t="s">
        <v>730</v>
      </c>
      <c r="D898" s="2" t="s">
        <v>675</v>
      </c>
      <c r="E898" s="15">
        <v>0</v>
      </c>
      <c r="F898" s="15">
        <v>0</v>
      </c>
      <c r="H898" s="2">
        <v>0</v>
      </c>
      <c r="S898" s="2"/>
      <c r="T898" s="2"/>
      <c r="U898" s="2"/>
      <c r="V898" s="2"/>
      <c r="AB898" s="7"/>
      <c r="AC898" s="7"/>
      <c r="AD898" s="7"/>
      <c r="AE898" s="7"/>
      <c r="AF898" s="7"/>
      <c r="AG898" s="7"/>
      <c r="AH898" s="7"/>
      <c r="AI898" s="7"/>
    </row>
    <row r="899" spans="1:35" x14ac:dyDescent="0.2">
      <c r="A899" s="5">
        <v>2022</v>
      </c>
      <c r="B899" s="2" t="s">
        <v>752</v>
      </c>
      <c r="C899" s="2" t="s">
        <v>731</v>
      </c>
      <c r="D899" s="2" t="s">
        <v>675</v>
      </c>
      <c r="E899" s="15">
        <v>0</v>
      </c>
      <c r="F899" s="15">
        <v>0</v>
      </c>
      <c r="H899" s="2">
        <v>451800</v>
      </c>
      <c r="S899" s="2"/>
      <c r="T899" s="2"/>
      <c r="U899" s="2"/>
      <c r="V899" s="2"/>
      <c r="AB899" s="7"/>
      <c r="AC899" s="7"/>
      <c r="AD899" s="7"/>
      <c r="AE899" s="7"/>
      <c r="AF899" s="7"/>
      <c r="AG899" s="7"/>
      <c r="AH899" s="7"/>
      <c r="AI899" s="7"/>
    </row>
    <row r="900" spans="1:35" x14ac:dyDescent="0.2">
      <c r="A900" s="5">
        <v>2022</v>
      </c>
      <c r="B900" s="2" t="s">
        <v>752</v>
      </c>
      <c r="C900" s="2" t="s">
        <v>732</v>
      </c>
      <c r="D900" s="2" t="s">
        <v>675</v>
      </c>
      <c r="E900" s="15">
        <v>0</v>
      </c>
      <c r="F900" s="15">
        <v>0</v>
      </c>
      <c r="H900" s="2">
        <v>0</v>
      </c>
      <c r="S900" s="2"/>
      <c r="T900" s="2"/>
      <c r="U900" s="2"/>
      <c r="V900" s="2"/>
      <c r="AB900" s="7"/>
      <c r="AC900" s="7"/>
      <c r="AD900" s="7"/>
      <c r="AE900" s="7"/>
      <c r="AF900" s="7"/>
      <c r="AG900" s="7"/>
      <c r="AH900" s="7"/>
      <c r="AI900" s="7"/>
    </row>
    <row r="901" spans="1:35" x14ac:dyDescent="0.2">
      <c r="A901" s="5">
        <v>2022</v>
      </c>
      <c r="B901" s="2" t="s">
        <v>750</v>
      </c>
      <c r="C901" s="2" t="s">
        <v>733</v>
      </c>
      <c r="D901" s="2" t="s">
        <v>675</v>
      </c>
      <c r="E901" s="15">
        <v>0</v>
      </c>
      <c r="F901" s="15">
        <v>0</v>
      </c>
      <c r="H901" s="2">
        <v>0</v>
      </c>
      <c r="S901" s="2"/>
      <c r="T901" s="2"/>
      <c r="U901" s="2"/>
      <c r="V901" s="2"/>
      <c r="AB901" s="7"/>
      <c r="AC901" s="7"/>
      <c r="AD901" s="7"/>
      <c r="AE901" s="7"/>
      <c r="AF901" s="7"/>
      <c r="AG901" s="7"/>
      <c r="AH901" s="7"/>
      <c r="AI901" s="7"/>
    </row>
    <row r="902" spans="1:35" x14ac:dyDescent="0.2">
      <c r="A902" s="5">
        <v>2022</v>
      </c>
      <c r="B902" s="2" t="s">
        <v>752</v>
      </c>
      <c r="C902" s="2" t="s">
        <v>734</v>
      </c>
      <c r="D902" s="2" t="s">
        <v>675</v>
      </c>
      <c r="E902" s="15">
        <v>0</v>
      </c>
      <c r="F902" s="15">
        <v>0</v>
      </c>
      <c r="H902" s="2">
        <v>0</v>
      </c>
      <c r="S902" s="2"/>
      <c r="T902" s="2"/>
      <c r="U902" s="2"/>
      <c r="V902" s="2"/>
      <c r="AB902" s="7"/>
      <c r="AC902" s="7"/>
      <c r="AD902" s="7"/>
      <c r="AE902" s="7"/>
      <c r="AF902" s="7"/>
      <c r="AG902" s="7"/>
      <c r="AH902" s="7"/>
      <c r="AI902" s="7"/>
    </row>
    <row r="903" spans="1:35" x14ac:dyDescent="0.2">
      <c r="A903" s="5">
        <v>2022</v>
      </c>
      <c r="B903" s="2" t="s">
        <v>752</v>
      </c>
      <c r="C903" s="2" t="s">
        <v>735</v>
      </c>
      <c r="D903" s="2" t="s">
        <v>675</v>
      </c>
      <c r="E903" s="15">
        <v>0</v>
      </c>
      <c r="F903" s="15">
        <v>0</v>
      </c>
      <c r="H903" s="2">
        <v>0</v>
      </c>
      <c r="S903" s="2"/>
      <c r="T903" s="2"/>
      <c r="U903" s="2"/>
      <c r="V903" s="2"/>
      <c r="AB903" s="7"/>
      <c r="AC903" s="7"/>
      <c r="AD903" s="7"/>
      <c r="AE903" s="7"/>
      <c r="AF903" s="7"/>
      <c r="AG903" s="7"/>
      <c r="AH903" s="7"/>
      <c r="AI903" s="7"/>
    </row>
    <row r="904" spans="1:35" x14ac:dyDescent="0.2">
      <c r="A904" s="5">
        <v>2022</v>
      </c>
      <c r="B904" s="2" t="s">
        <v>752</v>
      </c>
      <c r="C904" s="2" t="s">
        <v>736</v>
      </c>
      <c r="D904" s="2" t="s">
        <v>675</v>
      </c>
      <c r="E904" s="15">
        <v>0</v>
      </c>
      <c r="F904" s="15">
        <v>0</v>
      </c>
      <c r="H904" s="2">
        <v>0</v>
      </c>
      <c r="S904" s="2"/>
      <c r="T904" s="2"/>
      <c r="U904" s="2"/>
      <c r="V904" s="2"/>
      <c r="AB904" s="7"/>
      <c r="AC904" s="7"/>
      <c r="AD904" s="7"/>
      <c r="AE904" s="7"/>
      <c r="AF904" s="7"/>
      <c r="AG904" s="7"/>
      <c r="AH904" s="7"/>
      <c r="AI904" s="7"/>
    </row>
    <row r="905" spans="1:35" x14ac:dyDescent="0.2">
      <c r="A905" s="5">
        <v>2022</v>
      </c>
      <c r="B905" s="2" t="s">
        <v>752</v>
      </c>
      <c r="C905" s="2" t="s">
        <v>737</v>
      </c>
      <c r="D905" s="2" t="s">
        <v>675</v>
      </c>
      <c r="E905" s="15">
        <v>0</v>
      </c>
      <c r="F905" s="15">
        <v>0</v>
      </c>
      <c r="H905" s="2">
        <v>0</v>
      </c>
      <c r="S905" s="2"/>
      <c r="T905" s="2"/>
      <c r="U905" s="2"/>
      <c r="V905" s="2"/>
      <c r="AB905" s="7"/>
      <c r="AC905" s="7"/>
      <c r="AD905" s="7"/>
      <c r="AE905" s="7"/>
      <c r="AF905" s="7"/>
      <c r="AG905" s="7"/>
      <c r="AH905" s="7"/>
      <c r="AI905" s="7"/>
    </row>
    <row r="906" spans="1:35" x14ac:dyDescent="0.2">
      <c r="A906" s="5">
        <v>2022</v>
      </c>
      <c r="B906" s="2" t="s">
        <v>750</v>
      </c>
      <c r="C906" s="2" t="s">
        <v>48</v>
      </c>
      <c r="D906" s="2" t="s">
        <v>675</v>
      </c>
      <c r="E906" s="15">
        <v>0</v>
      </c>
      <c r="F906" s="15">
        <v>0</v>
      </c>
      <c r="H906" s="2">
        <v>451800</v>
      </c>
      <c r="S906" s="2"/>
      <c r="T906" s="2"/>
      <c r="U906" s="2"/>
      <c r="V906" s="2"/>
      <c r="AB906" s="7"/>
      <c r="AC906" s="7"/>
      <c r="AD906" s="7"/>
      <c r="AE906" s="7"/>
      <c r="AF906" s="7"/>
      <c r="AG906" s="7"/>
      <c r="AH906" s="7"/>
      <c r="AI906" s="7"/>
    </row>
    <row r="907" spans="1:35" x14ac:dyDescent="0.2">
      <c r="A907" s="5">
        <v>2022</v>
      </c>
      <c r="B907" s="2" t="s">
        <v>751</v>
      </c>
      <c r="C907" s="2" t="s">
        <v>49</v>
      </c>
      <c r="D907" s="2" t="s">
        <v>675</v>
      </c>
      <c r="E907" s="15">
        <v>0</v>
      </c>
      <c r="F907" s="15">
        <v>0</v>
      </c>
      <c r="H907" s="2">
        <v>451800</v>
      </c>
      <c r="S907" s="2"/>
      <c r="T907" s="2"/>
      <c r="U907" s="2"/>
      <c r="V907" s="2"/>
      <c r="AB907" s="7"/>
      <c r="AC907" s="7"/>
      <c r="AD907" s="7"/>
      <c r="AE907" s="7"/>
      <c r="AF907" s="7"/>
      <c r="AG907" s="7"/>
      <c r="AH907" s="7"/>
      <c r="AI907" s="7"/>
    </row>
    <row r="908" spans="1:35" x14ac:dyDescent="0.2">
      <c r="A908" s="5">
        <v>2022</v>
      </c>
      <c r="B908" s="2" t="s">
        <v>750</v>
      </c>
      <c r="C908" s="2" t="s">
        <v>50</v>
      </c>
      <c r="D908" s="2" t="s">
        <v>675</v>
      </c>
      <c r="E908" s="15">
        <v>0</v>
      </c>
      <c r="F908" s="15">
        <v>0</v>
      </c>
      <c r="H908" s="2">
        <v>451800</v>
      </c>
      <c r="S908" s="2"/>
      <c r="T908" s="2"/>
      <c r="U908" s="2"/>
      <c r="V908" s="2"/>
      <c r="AB908" s="7"/>
      <c r="AC908" s="7"/>
      <c r="AD908" s="7"/>
      <c r="AE908" s="7"/>
      <c r="AF908" s="7"/>
      <c r="AG908" s="7"/>
      <c r="AH908" s="7"/>
      <c r="AI908" s="7"/>
    </row>
    <row r="909" spans="1:35" x14ac:dyDescent="0.2">
      <c r="A909" s="5">
        <v>2022</v>
      </c>
      <c r="B909" s="2" t="s">
        <v>752</v>
      </c>
      <c r="C909" s="2" t="s">
        <v>51</v>
      </c>
      <c r="D909" s="2" t="s">
        <v>675</v>
      </c>
      <c r="E909" s="15">
        <v>0</v>
      </c>
      <c r="F909" s="15">
        <v>0</v>
      </c>
      <c r="H909" s="2">
        <v>451800</v>
      </c>
      <c r="S909" s="2"/>
      <c r="T909" s="2"/>
      <c r="U909" s="2"/>
      <c r="V909" s="2"/>
      <c r="AB909" s="7"/>
      <c r="AC909" s="7"/>
      <c r="AD909" s="7"/>
      <c r="AE909" s="7"/>
      <c r="AF909" s="7"/>
      <c r="AG909" s="7"/>
      <c r="AH909" s="7"/>
      <c r="AI909" s="7"/>
    </row>
    <row r="910" spans="1:35" x14ac:dyDescent="0.2">
      <c r="A910" s="5">
        <v>2022</v>
      </c>
      <c r="B910" s="2" t="s">
        <v>750</v>
      </c>
      <c r="C910" s="2" t="s">
        <v>52</v>
      </c>
      <c r="D910" s="2" t="s">
        <v>675</v>
      </c>
      <c r="E910" s="15">
        <v>0</v>
      </c>
      <c r="F910" s="15">
        <v>0</v>
      </c>
      <c r="H910" s="2">
        <v>451800</v>
      </c>
      <c r="S910" s="2"/>
      <c r="T910" s="2"/>
      <c r="U910" s="2"/>
      <c r="V910" s="2"/>
      <c r="AB910" s="7"/>
      <c r="AC910" s="7"/>
      <c r="AD910" s="7"/>
      <c r="AE910" s="7"/>
      <c r="AF910" s="7"/>
      <c r="AG910" s="7"/>
      <c r="AH910" s="7"/>
      <c r="AI910" s="7"/>
    </row>
    <row r="911" spans="1:35" x14ac:dyDescent="0.2">
      <c r="A911" s="5">
        <v>2022</v>
      </c>
      <c r="B911" s="2" t="s">
        <v>751</v>
      </c>
      <c r="C911" s="2" t="s">
        <v>53</v>
      </c>
      <c r="D911" s="2" t="s">
        <v>675</v>
      </c>
      <c r="E911" s="15">
        <v>0</v>
      </c>
      <c r="F911" s="15">
        <v>0</v>
      </c>
      <c r="H911" s="2">
        <v>451800</v>
      </c>
      <c r="S911" s="2"/>
      <c r="T911" s="2"/>
      <c r="U911" s="2"/>
      <c r="V911" s="2"/>
      <c r="AB911" s="7"/>
      <c r="AC911" s="7"/>
      <c r="AD911" s="7"/>
      <c r="AE911" s="7"/>
      <c r="AF911" s="7"/>
      <c r="AG911" s="7"/>
      <c r="AH911" s="7"/>
      <c r="AI911" s="7"/>
    </row>
    <row r="912" spans="1:35" x14ac:dyDescent="0.2">
      <c r="A912" s="5">
        <v>2022</v>
      </c>
      <c r="B912" s="2" t="s">
        <v>752</v>
      </c>
      <c r="C912" s="2" t="s">
        <v>54</v>
      </c>
      <c r="D912" s="2" t="s">
        <v>675</v>
      </c>
      <c r="E912" s="15">
        <v>0</v>
      </c>
      <c r="F912" s="15">
        <v>0</v>
      </c>
      <c r="H912" s="2">
        <v>0</v>
      </c>
      <c r="S912" s="2"/>
      <c r="T912" s="2"/>
      <c r="U912" s="2"/>
      <c r="V912" s="2"/>
      <c r="AB912" s="7"/>
      <c r="AC912" s="7"/>
      <c r="AD912" s="7"/>
      <c r="AE912" s="7"/>
      <c r="AF912" s="7"/>
      <c r="AG912" s="7"/>
      <c r="AH912" s="7"/>
      <c r="AI912" s="7"/>
    </row>
    <row r="913" spans="1:35" x14ac:dyDescent="0.2">
      <c r="A913" s="5">
        <v>2022</v>
      </c>
      <c r="B913" s="2" t="s">
        <v>750</v>
      </c>
      <c r="C913" s="2" t="s">
        <v>738</v>
      </c>
      <c r="D913" s="2" t="s">
        <v>675</v>
      </c>
      <c r="E913" s="15">
        <v>0</v>
      </c>
      <c r="F913" s="15">
        <v>0</v>
      </c>
      <c r="H913" s="2">
        <v>0</v>
      </c>
      <c r="S913" s="2"/>
      <c r="T913" s="2"/>
      <c r="U913" s="2"/>
      <c r="V913" s="2"/>
      <c r="AB913" s="7"/>
      <c r="AC913" s="7"/>
      <c r="AD913" s="7"/>
      <c r="AE913" s="7"/>
      <c r="AF913" s="7"/>
      <c r="AG913" s="7"/>
      <c r="AH913" s="7"/>
      <c r="AI913" s="7"/>
    </row>
    <row r="914" spans="1:35" x14ac:dyDescent="0.2">
      <c r="A914" s="5">
        <v>2022</v>
      </c>
      <c r="B914" s="2" t="s">
        <v>752</v>
      </c>
      <c r="C914" s="2" t="s">
        <v>739</v>
      </c>
      <c r="D914" s="2" t="s">
        <v>675</v>
      </c>
      <c r="E914" s="15">
        <v>0</v>
      </c>
      <c r="F914" s="15">
        <v>0</v>
      </c>
      <c r="H914" s="2">
        <v>0</v>
      </c>
      <c r="S914" s="2"/>
      <c r="T914" s="2"/>
      <c r="U914" s="2"/>
      <c r="V914" s="2"/>
      <c r="AB914" s="7"/>
      <c r="AC914" s="7"/>
      <c r="AD914" s="7"/>
      <c r="AE914" s="7"/>
      <c r="AF914" s="7"/>
      <c r="AG914" s="7"/>
      <c r="AH914" s="7"/>
      <c r="AI914" s="7"/>
    </row>
    <row r="915" spans="1:35" x14ac:dyDescent="0.2">
      <c r="A915" s="5">
        <v>2022</v>
      </c>
      <c r="B915" s="2" t="s">
        <v>752</v>
      </c>
      <c r="C915" s="2" t="s">
        <v>740</v>
      </c>
      <c r="D915" s="2" t="s">
        <v>675</v>
      </c>
      <c r="E915" s="15">
        <v>0</v>
      </c>
      <c r="F915" s="15">
        <v>0</v>
      </c>
      <c r="H915" s="2">
        <v>0</v>
      </c>
      <c r="S915" s="2"/>
      <c r="T915" s="2"/>
      <c r="U915" s="2"/>
      <c r="V915" s="2"/>
      <c r="AB915" s="7"/>
      <c r="AC915" s="7"/>
      <c r="AD915" s="7"/>
      <c r="AE915" s="7"/>
      <c r="AF915" s="7"/>
      <c r="AG915" s="7"/>
      <c r="AH915" s="7"/>
      <c r="AI915" s="7"/>
    </row>
    <row r="916" spans="1:35" x14ac:dyDescent="0.2">
      <c r="A916" s="5">
        <v>2022</v>
      </c>
      <c r="B916" s="2" t="s">
        <v>751</v>
      </c>
      <c r="C916" s="2" t="s">
        <v>741</v>
      </c>
      <c r="D916" s="2" t="s">
        <v>675</v>
      </c>
      <c r="E916" s="15">
        <v>0</v>
      </c>
      <c r="F916" s="15">
        <v>0</v>
      </c>
      <c r="H916" s="2">
        <v>451800</v>
      </c>
      <c r="S916" s="2"/>
      <c r="T916" s="2"/>
      <c r="U916" s="2"/>
      <c r="V916" s="2"/>
      <c r="AB916" s="7"/>
      <c r="AC916" s="7"/>
      <c r="AD916" s="7"/>
      <c r="AE916" s="7"/>
      <c r="AF916" s="7"/>
      <c r="AG916" s="7"/>
      <c r="AH916" s="7"/>
      <c r="AI916" s="7"/>
    </row>
    <row r="917" spans="1:35" x14ac:dyDescent="0.2">
      <c r="A917" s="5">
        <v>2022</v>
      </c>
      <c r="B917" s="2" t="s">
        <v>752</v>
      </c>
      <c r="C917" s="2" t="s">
        <v>742</v>
      </c>
      <c r="D917" s="2" t="s">
        <v>675</v>
      </c>
      <c r="E917" s="15">
        <v>0</v>
      </c>
      <c r="F917" s="15">
        <v>0</v>
      </c>
      <c r="H917" s="2">
        <v>0</v>
      </c>
      <c r="S917" s="2"/>
      <c r="T917" s="2"/>
      <c r="U917" s="2"/>
      <c r="V917" s="2"/>
      <c r="AB917" s="7"/>
      <c r="AC917" s="7"/>
      <c r="AD917" s="7"/>
      <c r="AE917" s="7"/>
      <c r="AF917" s="7"/>
      <c r="AG917" s="7"/>
      <c r="AH917" s="7"/>
      <c r="AI917" s="7"/>
    </row>
    <row r="918" spans="1:35" x14ac:dyDescent="0.2">
      <c r="A918" s="5">
        <v>2022</v>
      </c>
      <c r="B918" s="2" t="s">
        <v>750</v>
      </c>
      <c r="C918" s="2" t="s">
        <v>743</v>
      </c>
      <c r="D918" s="2" t="s">
        <v>675</v>
      </c>
      <c r="E918" s="15">
        <v>0</v>
      </c>
      <c r="F918" s="15">
        <v>0</v>
      </c>
      <c r="H918" s="2">
        <v>0</v>
      </c>
      <c r="S918" s="2"/>
      <c r="T918" s="2"/>
      <c r="U918" s="2"/>
      <c r="V918" s="2"/>
      <c r="AB918" s="7"/>
      <c r="AC918" s="7"/>
      <c r="AD918" s="7"/>
      <c r="AE918" s="7"/>
      <c r="AF918" s="7"/>
      <c r="AG918" s="7"/>
      <c r="AH918" s="7"/>
      <c r="AI918" s="7"/>
    </row>
    <row r="919" spans="1:35" x14ac:dyDescent="0.2">
      <c r="A919" s="5">
        <v>2022</v>
      </c>
      <c r="B919" s="2" t="s">
        <v>752</v>
      </c>
      <c r="C919" s="2" t="s">
        <v>744</v>
      </c>
      <c r="D919" s="2" t="s">
        <v>675</v>
      </c>
      <c r="E919" s="15">
        <v>0</v>
      </c>
      <c r="F919" s="15">
        <v>0</v>
      </c>
      <c r="H919" s="2">
        <v>0</v>
      </c>
      <c r="S919" s="2"/>
      <c r="T919" s="2"/>
      <c r="U919" s="2"/>
      <c r="V919" s="2"/>
      <c r="AB919" s="7"/>
      <c r="AC919" s="7"/>
      <c r="AD919" s="7"/>
      <c r="AE919" s="7"/>
      <c r="AF919" s="7"/>
      <c r="AG919" s="7"/>
      <c r="AH919" s="7"/>
      <c r="AI919" s="7"/>
    </row>
    <row r="920" spans="1:35" x14ac:dyDescent="0.2">
      <c r="A920" s="5">
        <v>2022</v>
      </c>
      <c r="B920" s="2" t="s">
        <v>752</v>
      </c>
      <c r="C920" s="2" t="s">
        <v>745</v>
      </c>
      <c r="D920" s="2" t="s">
        <v>675</v>
      </c>
      <c r="E920" s="15">
        <v>0</v>
      </c>
      <c r="F920" s="15">
        <v>0</v>
      </c>
      <c r="H920" s="2">
        <v>0</v>
      </c>
      <c r="S920" s="2"/>
      <c r="T920" s="2"/>
      <c r="U920" s="2"/>
      <c r="V920" s="2"/>
      <c r="AB920" s="7"/>
      <c r="AC920" s="7"/>
      <c r="AD920" s="7"/>
      <c r="AE920" s="7"/>
      <c r="AF920" s="7"/>
      <c r="AG920" s="7"/>
      <c r="AH920" s="7"/>
      <c r="AI920" s="7"/>
    </row>
    <row r="921" spans="1:35" x14ac:dyDescent="0.2">
      <c r="A921" s="5">
        <v>2022</v>
      </c>
      <c r="B921" s="2" t="s">
        <v>752</v>
      </c>
      <c r="C921" s="2" t="s">
        <v>746</v>
      </c>
      <c r="D921" s="2" t="s">
        <v>675</v>
      </c>
      <c r="E921" s="15">
        <v>0</v>
      </c>
      <c r="F921" s="15">
        <v>0</v>
      </c>
      <c r="H921" s="2">
        <v>0</v>
      </c>
      <c r="S921" s="2"/>
      <c r="T921" s="2"/>
      <c r="U921" s="2"/>
      <c r="V921" s="2"/>
      <c r="AB921" s="7"/>
      <c r="AC921" s="7"/>
      <c r="AD921" s="7"/>
      <c r="AE921" s="7"/>
      <c r="AF921" s="7"/>
      <c r="AG921" s="7"/>
      <c r="AH921" s="7"/>
      <c r="AI921" s="7"/>
    </row>
    <row r="922" spans="1:35" x14ac:dyDescent="0.2">
      <c r="A922" s="5">
        <v>2022</v>
      </c>
      <c r="B922" s="2" t="s">
        <v>752</v>
      </c>
      <c r="C922" s="2" t="s">
        <v>747</v>
      </c>
      <c r="D922" s="2" t="s">
        <v>675</v>
      </c>
      <c r="E922" s="15">
        <v>0</v>
      </c>
      <c r="F922" s="15">
        <v>0</v>
      </c>
      <c r="H922" s="2">
        <v>451800</v>
      </c>
      <c r="S922" s="2"/>
      <c r="T922" s="2"/>
      <c r="U922" s="2"/>
      <c r="V922" s="2"/>
      <c r="AB922" s="7"/>
      <c r="AC922" s="7"/>
      <c r="AD922" s="7"/>
      <c r="AE922" s="7"/>
      <c r="AF922" s="7"/>
      <c r="AG922" s="7"/>
      <c r="AH922" s="7"/>
      <c r="AI922" s="7"/>
    </row>
    <row r="923" spans="1:35" x14ac:dyDescent="0.2">
      <c r="A923" s="5">
        <v>2022</v>
      </c>
      <c r="B923" s="2" t="s">
        <v>752</v>
      </c>
      <c r="C923" s="2" t="s">
        <v>748</v>
      </c>
      <c r="D923" s="2" t="s">
        <v>675</v>
      </c>
      <c r="E923" s="15">
        <v>0</v>
      </c>
      <c r="F923" s="15">
        <v>0</v>
      </c>
      <c r="H923" s="2">
        <v>0</v>
      </c>
      <c r="S923" s="2"/>
      <c r="T923" s="2"/>
      <c r="U923" s="2"/>
      <c r="V923" s="2"/>
      <c r="AB923" s="7"/>
      <c r="AC923" s="7"/>
      <c r="AD923" s="7"/>
      <c r="AE923" s="7"/>
      <c r="AF923" s="7"/>
      <c r="AG923" s="7"/>
      <c r="AH923" s="7"/>
      <c r="AI923" s="7"/>
    </row>
    <row r="924" spans="1:35" x14ac:dyDescent="0.2">
      <c r="A924" s="5">
        <v>2022</v>
      </c>
      <c r="B924" s="2" t="s">
        <v>752</v>
      </c>
      <c r="C924" s="2" t="s">
        <v>749</v>
      </c>
      <c r="D924" s="2" t="s">
        <v>675</v>
      </c>
      <c r="E924" s="15">
        <v>0</v>
      </c>
      <c r="F924" s="15">
        <v>0</v>
      </c>
      <c r="H924" s="2">
        <v>0</v>
      </c>
      <c r="S924" s="2"/>
      <c r="T924" s="2"/>
      <c r="U924" s="2"/>
      <c r="V924" s="2"/>
      <c r="AB924" s="7"/>
      <c r="AC924" s="7"/>
      <c r="AD924" s="7"/>
      <c r="AE924" s="7"/>
      <c r="AF924" s="7"/>
      <c r="AG924" s="7"/>
      <c r="AH924" s="7"/>
      <c r="AI924" s="7"/>
    </row>
    <row r="925" spans="1:35" x14ac:dyDescent="0.2">
      <c r="A925" s="5">
        <v>2022</v>
      </c>
      <c r="B925" s="2" t="s">
        <v>752</v>
      </c>
      <c r="C925" s="2" t="s">
        <v>67</v>
      </c>
      <c r="D925" s="2" t="s">
        <v>675</v>
      </c>
      <c r="E925" s="15">
        <v>0</v>
      </c>
      <c r="F925" s="15">
        <v>0</v>
      </c>
      <c r="H925" s="2">
        <v>451800</v>
      </c>
      <c r="S925" s="2"/>
      <c r="T925" s="2"/>
      <c r="U925" s="2"/>
      <c r="V925" s="2"/>
      <c r="AB925" s="7"/>
      <c r="AC925" s="7"/>
      <c r="AD925" s="7"/>
      <c r="AE925" s="7"/>
      <c r="AF925" s="7"/>
      <c r="AG925" s="7"/>
      <c r="AH925" s="7"/>
      <c r="AI925" s="7"/>
    </row>
    <row r="926" spans="1:35" x14ac:dyDescent="0.2">
      <c r="A926" s="5">
        <v>2022</v>
      </c>
      <c r="B926" s="2" t="s">
        <v>750</v>
      </c>
      <c r="C926" s="2" t="s">
        <v>725</v>
      </c>
      <c r="D926" s="2" t="s">
        <v>676</v>
      </c>
      <c r="E926" s="15">
        <v>16925757</v>
      </c>
      <c r="F926" s="15">
        <v>14992173</v>
      </c>
      <c r="S926" s="2"/>
      <c r="T926" s="2"/>
      <c r="U926" s="2"/>
      <c r="V926" s="2"/>
      <c r="AB926" s="7"/>
      <c r="AC926" s="7"/>
      <c r="AD926" s="7"/>
      <c r="AE926" s="7"/>
      <c r="AF926" s="7"/>
      <c r="AG926" s="7"/>
      <c r="AH926" s="7"/>
      <c r="AI926" s="7"/>
    </row>
    <row r="927" spans="1:35" x14ac:dyDescent="0.2">
      <c r="A927" s="5">
        <v>2022</v>
      </c>
      <c r="B927" s="2" t="s">
        <v>750</v>
      </c>
      <c r="C927" s="2" t="s">
        <v>726</v>
      </c>
      <c r="D927" s="2" t="s">
        <v>676</v>
      </c>
      <c r="E927" s="15">
        <v>31075092</v>
      </c>
      <c r="F927" s="15">
        <v>40521448</v>
      </c>
      <c r="S927" s="2"/>
      <c r="T927" s="2"/>
      <c r="U927" s="2"/>
      <c r="V927" s="2"/>
      <c r="AB927" s="7"/>
      <c r="AC927" s="7"/>
      <c r="AD927" s="7"/>
      <c r="AE927" s="7"/>
      <c r="AF927" s="7"/>
      <c r="AG927" s="7"/>
      <c r="AH927" s="7"/>
      <c r="AI927" s="7"/>
    </row>
    <row r="928" spans="1:35" x14ac:dyDescent="0.2">
      <c r="A928" s="5">
        <v>2022</v>
      </c>
      <c r="B928" s="2" t="s">
        <v>751</v>
      </c>
      <c r="C928" s="2" t="s">
        <v>727</v>
      </c>
      <c r="D928" s="2" t="s">
        <v>676</v>
      </c>
      <c r="E928" s="15">
        <v>8813871</v>
      </c>
      <c r="F928" s="15">
        <v>16890594</v>
      </c>
      <c r="S928" s="2"/>
      <c r="T928" s="2"/>
      <c r="U928" s="2"/>
      <c r="V928" s="2"/>
      <c r="AB928" s="7"/>
      <c r="AC928" s="7"/>
      <c r="AD928" s="7"/>
      <c r="AE928" s="7"/>
      <c r="AF928" s="7"/>
      <c r="AG928" s="7"/>
      <c r="AH928" s="7"/>
      <c r="AI928" s="7"/>
    </row>
    <row r="929" spans="1:35" x14ac:dyDescent="0.2">
      <c r="A929" s="5">
        <v>2022</v>
      </c>
      <c r="B929" s="2" t="s">
        <v>750</v>
      </c>
      <c r="C929" s="2" t="s">
        <v>728</v>
      </c>
      <c r="D929" s="2" t="s">
        <v>676</v>
      </c>
      <c r="E929" s="15">
        <v>11444267</v>
      </c>
      <c r="F929" s="15">
        <v>21561163</v>
      </c>
      <c r="S929" s="2"/>
      <c r="T929" s="2"/>
      <c r="U929" s="2"/>
      <c r="V929" s="2"/>
      <c r="AB929" s="7"/>
      <c r="AC929" s="7"/>
      <c r="AD929" s="7"/>
      <c r="AE929" s="7"/>
      <c r="AF929" s="7"/>
      <c r="AG929" s="7"/>
      <c r="AH929" s="7"/>
      <c r="AI929" s="7"/>
    </row>
    <row r="930" spans="1:35" x14ac:dyDescent="0.2">
      <c r="A930" s="5">
        <v>2022</v>
      </c>
      <c r="B930" s="2" t="s">
        <v>752</v>
      </c>
      <c r="C930" s="2" t="s">
        <v>729</v>
      </c>
      <c r="D930" s="2" t="s">
        <v>676</v>
      </c>
      <c r="E930" s="15">
        <v>13274195</v>
      </c>
      <c r="F930" s="15">
        <v>0</v>
      </c>
      <c r="S930" s="2"/>
      <c r="T930" s="2"/>
      <c r="U930" s="2"/>
      <c r="V930" s="2"/>
      <c r="AB930" s="7"/>
      <c r="AC930" s="7"/>
      <c r="AD930" s="7"/>
      <c r="AE930" s="7"/>
      <c r="AF930" s="7"/>
      <c r="AG930" s="7"/>
      <c r="AH930" s="7"/>
      <c r="AI930" s="7"/>
    </row>
    <row r="931" spans="1:35" x14ac:dyDescent="0.2">
      <c r="A931" s="5">
        <v>2022</v>
      </c>
      <c r="B931" s="2" t="s">
        <v>750</v>
      </c>
      <c r="C931" s="2" t="s">
        <v>730</v>
      </c>
      <c r="D931" s="2" t="s">
        <v>676</v>
      </c>
      <c r="E931" s="15">
        <v>11096257</v>
      </c>
      <c r="F931" s="15">
        <v>14128838</v>
      </c>
      <c r="S931" s="2"/>
      <c r="T931" s="2"/>
      <c r="U931" s="2"/>
      <c r="V931" s="2"/>
      <c r="AB931" s="7"/>
      <c r="AC931" s="7"/>
      <c r="AD931" s="7"/>
      <c r="AE931" s="7"/>
      <c r="AF931" s="7"/>
      <c r="AG931" s="7"/>
      <c r="AH931" s="7"/>
      <c r="AI931" s="7"/>
    </row>
    <row r="932" spans="1:35" x14ac:dyDescent="0.2">
      <c r="A932" s="5">
        <v>2022</v>
      </c>
      <c r="B932" s="2" t="s">
        <v>752</v>
      </c>
      <c r="C932" s="2" t="s">
        <v>731</v>
      </c>
      <c r="D932" s="2" t="s">
        <v>676</v>
      </c>
      <c r="E932" s="15">
        <v>44163949</v>
      </c>
      <c r="F932" s="15">
        <v>0</v>
      </c>
      <c r="S932" s="2"/>
      <c r="T932" s="2"/>
      <c r="U932" s="2"/>
      <c r="V932" s="2"/>
      <c r="AB932" s="7"/>
      <c r="AC932" s="7"/>
      <c r="AD932" s="7"/>
      <c r="AE932" s="7"/>
      <c r="AF932" s="7"/>
      <c r="AG932" s="7"/>
      <c r="AH932" s="7"/>
      <c r="AI932" s="7"/>
    </row>
    <row r="933" spans="1:35" x14ac:dyDescent="0.2">
      <c r="A933" s="5">
        <v>2022</v>
      </c>
      <c r="B933" s="2" t="s">
        <v>752</v>
      </c>
      <c r="C933" s="2" t="s">
        <v>732</v>
      </c>
      <c r="D933" s="2" t="s">
        <v>676</v>
      </c>
      <c r="E933" s="15">
        <v>10765213</v>
      </c>
      <c r="F933" s="15">
        <v>0</v>
      </c>
      <c r="S933" s="2"/>
      <c r="T933" s="2"/>
      <c r="U933" s="2"/>
      <c r="V933" s="2"/>
      <c r="AB933" s="7"/>
      <c r="AC933" s="7"/>
      <c r="AD933" s="7"/>
      <c r="AE933" s="7"/>
      <c r="AF933" s="7"/>
      <c r="AG933" s="7"/>
      <c r="AH933" s="7"/>
      <c r="AI933" s="7"/>
    </row>
    <row r="934" spans="1:35" x14ac:dyDescent="0.2">
      <c r="A934" s="5">
        <v>2022</v>
      </c>
      <c r="B934" s="2" t="s">
        <v>750</v>
      </c>
      <c r="C934" s="2" t="s">
        <v>733</v>
      </c>
      <c r="D934" s="2" t="s">
        <v>676</v>
      </c>
      <c r="E934" s="15">
        <v>17898313</v>
      </c>
      <c r="F934" s="15">
        <v>35968954</v>
      </c>
      <c r="S934" s="2"/>
      <c r="T934" s="2"/>
      <c r="U934" s="2"/>
      <c r="V934" s="2"/>
      <c r="AB934" s="7"/>
      <c r="AC934" s="7"/>
      <c r="AD934" s="7"/>
      <c r="AE934" s="7"/>
      <c r="AF934" s="7"/>
      <c r="AG934" s="7"/>
      <c r="AH934" s="7"/>
      <c r="AI934" s="7"/>
    </row>
    <row r="935" spans="1:35" x14ac:dyDescent="0.2">
      <c r="A935" s="5">
        <v>2022</v>
      </c>
      <c r="B935" s="2" t="s">
        <v>752</v>
      </c>
      <c r="C935" s="2" t="s">
        <v>734</v>
      </c>
      <c r="D935" s="2" t="s">
        <v>676</v>
      </c>
      <c r="E935" s="15">
        <v>8708294</v>
      </c>
      <c r="F935" s="15">
        <v>0</v>
      </c>
      <c r="S935" s="2"/>
      <c r="T935" s="2"/>
      <c r="U935" s="2"/>
      <c r="V935" s="2"/>
      <c r="AB935" s="7"/>
      <c r="AC935" s="7"/>
      <c r="AD935" s="7"/>
      <c r="AE935" s="7"/>
      <c r="AF935" s="7"/>
      <c r="AG935" s="7"/>
      <c r="AH935" s="7"/>
      <c r="AI935" s="7"/>
    </row>
    <row r="936" spans="1:35" x14ac:dyDescent="0.2">
      <c r="A936" s="5">
        <v>2022</v>
      </c>
      <c r="B936" s="2" t="s">
        <v>752</v>
      </c>
      <c r="C936" s="2" t="s">
        <v>735</v>
      </c>
      <c r="D936" s="2" t="s">
        <v>676</v>
      </c>
      <c r="E936" s="15">
        <v>27968068</v>
      </c>
      <c r="F936" s="15">
        <v>5131034</v>
      </c>
      <c r="S936" s="2"/>
      <c r="T936" s="2"/>
      <c r="U936" s="2"/>
      <c r="V936" s="2"/>
      <c r="AB936" s="7"/>
      <c r="AC936" s="7"/>
      <c r="AD936" s="7"/>
      <c r="AE936" s="7"/>
      <c r="AF936" s="7"/>
      <c r="AG936" s="7"/>
      <c r="AH936" s="7"/>
      <c r="AI936" s="7"/>
    </row>
    <row r="937" spans="1:35" x14ac:dyDescent="0.2">
      <c r="A937" s="5">
        <v>2022</v>
      </c>
      <c r="B937" s="2" t="s">
        <v>752</v>
      </c>
      <c r="C937" s="2" t="s">
        <v>736</v>
      </c>
      <c r="D937" s="2" t="s">
        <v>676</v>
      </c>
      <c r="E937" s="15">
        <v>10096592</v>
      </c>
      <c r="F937" s="15">
        <v>9354301</v>
      </c>
      <c r="S937" s="2"/>
      <c r="T937" s="2"/>
      <c r="U937" s="2"/>
      <c r="V937" s="2"/>
      <c r="AB937" s="7"/>
      <c r="AC937" s="7"/>
      <c r="AD937" s="7"/>
      <c r="AE937" s="7"/>
      <c r="AF937" s="7"/>
      <c r="AG937" s="7"/>
      <c r="AH937" s="7"/>
      <c r="AI937" s="7"/>
    </row>
    <row r="938" spans="1:35" x14ac:dyDescent="0.2">
      <c r="A938" s="5">
        <v>2022</v>
      </c>
      <c r="B938" s="2" t="s">
        <v>752</v>
      </c>
      <c r="C938" s="2" t="s">
        <v>737</v>
      </c>
      <c r="D938" s="2" t="s">
        <v>676</v>
      </c>
      <c r="E938" s="15">
        <v>10691288</v>
      </c>
      <c r="F938" s="15">
        <v>12437777</v>
      </c>
      <c r="S938" s="2"/>
      <c r="T938" s="2"/>
      <c r="U938" s="2"/>
      <c r="V938" s="2"/>
      <c r="AB938" s="7"/>
      <c r="AC938" s="7"/>
      <c r="AD938" s="7"/>
      <c r="AE938" s="7"/>
      <c r="AF938" s="7"/>
      <c r="AG938" s="7"/>
      <c r="AH938" s="7"/>
      <c r="AI938" s="7"/>
    </row>
    <row r="939" spans="1:35" x14ac:dyDescent="0.2">
      <c r="A939" s="5">
        <v>2022</v>
      </c>
      <c r="B939" s="2" t="s">
        <v>750</v>
      </c>
      <c r="C939" s="2" t="s">
        <v>48</v>
      </c>
      <c r="D939" s="2" t="s">
        <v>676</v>
      </c>
      <c r="E939" s="15">
        <v>0</v>
      </c>
      <c r="F939" s="15">
        <v>0</v>
      </c>
      <c r="S939" s="2"/>
      <c r="T939" s="2"/>
      <c r="U939" s="2"/>
      <c r="V939" s="2"/>
      <c r="AB939" s="7"/>
      <c r="AC939" s="7"/>
      <c r="AD939" s="7"/>
      <c r="AE939" s="7"/>
      <c r="AF939" s="7"/>
      <c r="AG939" s="7"/>
      <c r="AH939" s="7"/>
      <c r="AI939" s="7"/>
    </row>
    <row r="940" spans="1:35" x14ac:dyDescent="0.2">
      <c r="A940" s="5">
        <v>2022</v>
      </c>
      <c r="B940" s="2" t="s">
        <v>751</v>
      </c>
      <c r="C940" s="2" t="s">
        <v>49</v>
      </c>
      <c r="D940" s="2" t="s">
        <v>676</v>
      </c>
      <c r="E940" s="15">
        <v>2425644</v>
      </c>
      <c r="F940" s="15">
        <v>0</v>
      </c>
      <c r="S940" s="2"/>
      <c r="T940" s="2"/>
      <c r="U940" s="2"/>
      <c r="V940" s="2"/>
      <c r="AB940" s="7"/>
      <c r="AC940" s="7"/>
      <c r="AD940" s="7"/>
      <c r="AE940" s="7"/>
      <c r="AF940" s="7"/>
      <c r="AG940" s="7"/>
      <c r="AH940" s="7"/>
      <c r="AI940" s="7"/>
    </row>
    <row r="941" spans="1:35" x14ac:dyDescent="0.2">
      <c r="A941" s="5">
        <v>2022</v>
      </c>
      <c r="B941" s="2" t="s">
        <v>750</v>
      </c>
      <c r="C941" s="2" t="s">
        <v>50</v>
      </c>
      <c r="D941" s="2" t="s">
        <v>676</v>
      </c>
      <c r="E941" s="15">
        <v>0</v>
      </c>
      <c r="F941" s="15">
        <v>0</v>
      </c>
      <c r="S941" s="2"/>
      <c r="T941" s="2"/>
      <c r="U941" s="2"/>
      <c r="V941" s="2"/>
      <c r="AB941" s="7"/>
      <c r="AC941" s="7"/>
      <c r="AD941" s="7"/>
      <c r="AE941" s="7"/>
      <c r="AF941" s="7"/>
      <c r="AG941" s="7"/>
      <c r="AH941" s="7"/>
      <c r="AI941" s="7"/>
    </row>
    <row r="942" spans="1:35" x14ac:dyDescent="0.2">
      <c r="A942" s="5">
        <v>2022</v>
      </c>
      <c r="B942" s="2" t="s">
        <v>752</v>
      </c>
      <c r="C942" s="2" t="s">
        <v>51</v>
      </c>
      <c r="D942" s="2" t="s">
        <v>676</v>
      </c>
      <c r="E942" s="15">
        <v>22586568</v>
      </c>
      <c r="F942" s="15">
        <v>0</v>
      </c>
      <c r="S942" s="2"/>
      <c r="T942" s="2"/>
      <c r="U942" s="2"/>
      <c r="V942" s="2"/>
      <c r="AB942" s="7"/>
      <c r="AC942" s="7"/>
      <c r="AD942" s="7"/>
      <c r="AE942" s="7"/>
      <c r="AF942" s="7"/>
      <c r="AG942" s="7"/>
      <c r="AH942" s="7"/>
      <c r="AI942" s="7"/>
    </row>
    <row r="943" spans="1:35" x14ac:dyDescent="0.2">
      <c r="A943" s="5">
        <v>2022</v>
      </c>
      <c r="B943" s="2" t="s">
        <v>750</v>
      </c>
      <c r="C943" s="2" t="s">
        <v>52</v>
      </c>
      <c r="D943" s="2" t="s">
        <v>676</v>
      </c>
      <c r="E943" s="15">
        <v>5547868</v>
      </c>
      <c r="F943" s="15">
        <v>0</v>
      </c>
      <c r="S943" s="2"/>
      <c r="T943" s="2"/>
      <c r="U943" s="2"/>
      <c r="V943" s="2"/>
      <c r="AB943" s="7"/>
      <c r="AC943" s="7"/>
      <c r="AD943" s="7"/>
      <c r="AE943" s="7"/>
      <c r="AF943" s="7"/>
      <c r="AG943" s="7"/>
      <c r="AH943" s="7"/>
      <c r="AI943" s="7"/>
    </row>
    <row r="944" spans="1:35" x14ac:dyDescent="0.2">
      <c r="A944" s="5">
        <v>2022</v>
      </c>
      <c r="B944" s="2" t="s">
        <v>751</v>
      </c>
      <c r="C944" s="2" t="s">
        <v>53</v>
      </c>
      <c r="D944" s="2" t="s">
        <v>676</v>
      </c>
      <c r="E944" s="15">
        <v>5942709</v>
      </c>
      <c r="F944" s="15">
        <v>0</v>
      </c>
      <c r="S944" s="2"/>
      <c r="T944" s="2"/>
      <c r="U944" s="2"/>
      <c r="V944" s="2"/>
      <c r="AB944" s="7"/>
      <c r="AC944" s="7"/>
      <c r="AD944" s="7"/>
      <c r="AE944" s="7"/>
      <c r="AF944" s="7"/>
      <c r="AG944" s="7"/>
      <c r="AH944" s="7"/>
      <c r="AI944" s="7"/>
    </row>
    <row r="945" spans="1:35" x14ac:dyDescent="0.2">
      <c r="A945" s="5">
        <v>2022</v>
      </c>
      <c r="B945" s="2" t="s">
        <v>752</v>
      </c>
      <c r="C945" s="2" t="s">
        <v>54</v>
      </c>
      <c r="D945" s="2" t="s">
        <v>676</v>
      </c>
      <c r="E945" s="15">
        <v>5713597</v>
      </c>
      <c r="F945" s="15">
        <v>0</v>
      </c>
      <c r="S945" s="2"/>
      <c r="T945" s="2"/>
      <c r="U945" s="2"/>
      <c r="V945" s="2"/>
      <c r="AB945" s="7"/>
      <c r="AC945" s="7"/>
      <c r="AD945" s="7"/>
      <c r="AE945" s="7"/>
      <c r="AF945" s="7"/>
      <c r="AG945" s="7"/>
      <c r="AH945" s="7"/>
      <c r="AI945" s="7"/>
    </row>
    <row r="946" spans="1:35" x14ac:dyDescent="0.2">
      <c r="A946" s="5">
        <v>2022</v>
      </c>
      <c r="B946" s="2" t="s">
        <v>750</v>
      </c>
      <c r="C946" s="2" t="s">
        <v>738</v>
      </c>
      <c r="D946" s="2" t="s">
        <v>676</v>
      </c>
      <c r="E946" s="15">
        <v>6250540</v>
      </c>
      <c r="F946" s="15">
        <v>13836239</v>
      </c>
      <c r="S946" s="2"/>
      <c r="T946" s="2"/>
      <c r="U946" s="2"/>
      <c r="V946" s="2"/>
      <c r="AB946" s="7"/>
      <c r="AC946" s="7"/>
      <c r="AD946" s="7"/>
      <c r="AE946" s="7"/>
      <c r="AF946" s="7"/>
      <c r="AG946" s="7"/>
      <c r="AH946" s="7"/>
      <c r="AI946" s="7"/>
    </row>
    <row r="947" spans="1:35" x14ac:dyDescent="0.2">
      <c r="A947" s="5">
        <v>2022</v>
      </c>
      <c r="B947" s="2" t="s">
        <v>752</v>
      </c>
      <c r="C947" s="2" t="s">
        <v>739</v>
      </c>
      <c r="D947" s="2" t="s">
        <v>676</v>
      </c>
      <c r="E947" s="15">
        <v>9748146</v>
      </c>
      <c r="F947" s="15">
        <v>0</v>
      </c>
      <c r="S947" s="2"/>
      <c r="T947" s="2"/>
      <c r="U947" s="2"/>
      <c r="V947" s="2"/>
      <c r="AB947" s="7"/>
      <c r="AC947" s="7"/>
      <c r="AD947" s="7"/>
      <c r="AE947" s="7"/>
      <c r="AF947" s="7"/>
      <c r="AG947" s="7"/>
      <c r="AH947" s="7"/>
      <c r="AI947" s="7"/>
    </row>
    <row r="948" spans="1:35" x14ac:dyDescent="0.2">
      <c r="A948" s="5">
        <v>2022</v>
      </c>
      <c r="B948" s="2" t="s">
        <v>752</v>
      </c>
      <c r="C948" s="2" t="s">
        <v>740</v>
      </c>
      <c r="D948" s="2" t="s">
        <v>676</v>
      </c>
      <c r="E948" s="15">
        <v>5593949</v>
      </c>
      <c r="F948" s="15">
        <v>12336339</v>
      </c>
      <c r="S948" s="2"/>
      <c r="T948" s="2"/>
      <c r="U948" s="2"/>
      <c r="V948" s="2"/>
      <c r="AB948" s="7"/>
      <c r="AC948" s="7"/>
      <c r="AD948" s="7"/>
      <c r="AE948" s="7"/>
      <c r="AF948" s="7"/>
      <c r="AG948" s="7"/>
      <c r="AH948" s="7"/>
      <c r="AI948" s="7"/>
    </row>
    <row r="949" spans="1:35" x14ac:dyDescent="0.2">
      <c r="A949" s="5">
        <v>2022</v>
      </c>
      <c r="B949" s="2" t="s">
        <v>751</v>
      </c>
      <c r="C949" s="2" t="s">
        <v>741</v>
      </c>
      <c r="D949" s="2" t="s">
        <v>676</v>
      </c>
      <c r="E949" s="15">
        <v>30815055</v>
      </c>
      <c r="F949" s="15">
        <v>15011708</v>
      </c>
      <c r="S949" s="2"/>
      <c r="T949" s="2"/>
      <c r="U949" s="2"/>
      <c r="V949" s="2"/>
      <c r="AB949" s="7"/>
      <c r="AC949" s="7"/>
      <c r="AD949" s="7"/>
      <c r="AE949" s="7"/>
      <c r="AF949" s="7"/>
      <c r="AG949" s="7"/>
      <c r="AH949" s="7"/>
      <c r="AI949" s="7"/>
    </row>
    <row r="950" spans="1:35" x14ac:dyDescent="0.2">
      <c r="A950" s="5">
        <v>2022</v>
      </c>
      <c r="B950" s="2" t="s">
        <v>752</v>
      </c>
      <c r="C950" s="2" t="s">
        <v>742</v>
      </c>
      <c r="D950" s="2" t="s">
        <v>676</v>
      </c>
      <c r="E950" s="15">
        <v>23889849</v>
      </c>
      <c r="F950" s="15">
        <v>9138274</v>
      </c>
      <c r="S950" s="2"/>
      <c r="T950" s="2"/>
      <c r="U950" s="2"/>
      <c r="V950" s="2"/>
      <c r="AB950" s="7"/>
      <c r="AC950" s="7"/>
      <c r="AD950" s="7"/>
      <c r="AE950" s="7"/>
      <c r="AF950" s="7"/>
      <c r="AG950" s="7"/>
      <c r="AH950" s="7"/>
      <c r="AI950" s="7"/>
    </row>
    <row r="951" spans="1:35" x14ac:dyDescent="0.2">
      <c r="A951" s="5">
        <v>2022</v>
      </c>
      <c r="B951" s="2" t="s">
        <v>750</v>
      </c>
      <c r="C951" s="2" t="s">
        <v>743</v>
      </c>
      <c r="D951" s="2" t="s">
        <v>676</v>
      </c>
      <c r="E951" s="15">
        <v>6923606</v>
      </c>
      <c r="F951" s="15">
        <v>7151656</v>
      </c>
      <c r="S951" s="2"/>
      <c r="T951" s="2"/>
      <c r="U951" s="2"/>
      <c r="V951" s="2"/>
      <c r="AB951" s="7"/>
      <c r="AC951" s="7"/>
      <c r="AD951" s="7"/>
      <c r="AE951" s="7"/>
      <c r="AF951" s="7"/>
      <c r="AG951" s="7"/>
      <c r="AH951" s="7"/>
      <c r="AI951" s="7"/>
    </row>
    <row r="952" spans="1:35" x14ac:dyDescent="0.2">
      <c r="A952" s="5">
        <v>2022</v>
      </c>
      <c r="B952" s="2" t="s">
        <v>752</v>
      </c>
      <c r="C952" s="2" t="s">
        <v>744</v>
      </c>
      <c r="D952" s="2" t="s">
        <v>676</v>
      </c>
      <c r="E952" s="15">
        <v>27776870</v>
      </c>
      <c r="F952" s="15">
        <v>0</v>
      </c>
      <c r="S952" s="2"/>
      <c r="T952" s="2"/>
      <c r="U952" s="2"/>
      <c r="V952" s="2"/>
      <c r="AB952" s="7"/>
      <c r="AC952" s="7"/>
      <c r="AD952" s="7"/>
      <c r="AE952" s="7"/>
      <c r="AF952" s="7"/>
      <c r="AG952" s="7"/>
      <c r="AH952" s="7"/>
      <c r="AI952" s="7"/>
    </row>
    <row r="953" spans="1:35" x14ac:dyDescent="0.2">
      <c r="A953" s="5">
        <v>2022</v>
      </c>
      <c r="B953" s="2" t="s">
        <v>752</v>
      </c>
      <c r="C953" s="2" t="s">
        <v>745</v>
      </c>
      <c r="D953" s="2" t="s">
        <v>676</v>
      </c>
      <c r="E953" s="15">
        <v>9771772</v>
      </c>
      <c r="F953" s="15">
        <v>0</v>
      </c>
      <c r="S953" s="2"/>
      <c r="T953" s="2"/>
      <c r="U953" s="2"/>
      <c r="V953" s="2"/>
      <c r="AB953" s="7"/>
      <c r="AC953" s="7"/>
      <c r="AD953" s="7"/>
      <c r="AE953" s="7"/>
      <c r="AF953" s="7"/>
      <c r="AG953" s="7"/>
      <c r="AH953" s="7"/>
      <c r="AI953" s="7"/>
    </row>
    <row r="954" spans="1:35" x14ac:dyDescent="0.2">
      <c r="A954" s="5">
        <v>2022</v>
      </c>
      <c r="B954" s="2" t="s">
        <v>752</v>
      </c>
      <c r="C954" s="2" t="s">
        <v>746</v>
      </c>
      <c r="D954" s="2" t="s">
        <v>676</v>
      </c>
      <c r="E954" s="15">
        <v>0</v>
      </c>
      <c r="F954" s="15">
        <v>0</v>
      </c>
      <c r="S954" s="2"/>
      <c r="T954" s="2"/>
      <c r="U954" s="2"/>
      <c r="V954" s="2"/>
      <c r="AB954" s="7"/>
      <c r="AC954" s="7"/>
      <c r="AD954" s="7"/>
      <c r="AE954" s="7"/>
      <c r="AF954" s="7"/>
      <c r="AG954" s="7"/>
      <c r="AH954" s="7"/>
      <c r="AI954" s="7"/>
    </row>
    <row r="955" spans="1:35" x14ac:dyDescent="0.2">
      <c r="A955" s="5">
        <v>2022</v>
      </c>
      <c r="B955" s="2" t="s">
        <v>752</v>
      </c>
      <c r="C955" s="2" t="s">
        <v>747</v>
      </c>
      <c r="D955" s="2" t="s">
        <v>676</v>
      </c>
      <c r="E955" s="15">
        <v>0</v>
      </c>
      <c r="F955" s="15">
        <v>0</v>
      </c>
      <c r="S955" s="2"/>
      <c r="T955" s="2"/>
      <c r="U955" s="2"/>
      <c r="V955" s="2"/>
      <c r="AB955" s="7"/>
      <c r="AC955" s="7"/>
      <c r="AD955" s="7"/>
      <c r="AE955" s="7"/>
      <c r="AF955" s="7"/>
      <c r="AG955" s="7"/>
      <c r="AH955" s="7"/>
      <c r="AI955" s="7"/>
    </row>
    <row r="956" spans="1:35" x14ac:dyDescent="0.2">
      <c r="A956" s="5">
        <v>2022</v>
      </c>
      <c r="B956" s="2" t="s">
        <v>752</v>
      </c>
      <c r="C956" s="2" t="s">
        <v>748</v>
      </c>
      <c r="D956" s="2" t="s">
        <v>676</v>
      </c>
      <c r="E956" s="15">
        <v>13710892</v>
      </c>
      <c r="F956" s="15">
        <v>0</v>
      </c>
      <c r="S956" s="2"/>
      <c r="T956" s="2"/>
      <c r="U956" s="2"/>
      <c r="V956" s="2"/>
      <c r="AB956" s="7"/>
      <c r="AC956" s="7"/>
      <c r="AD956" s="7"/>
      <c r="AE956" s="7"/>
      <c r="AF956" s="7"/>
      <c r="AG956" s="7"/>
      <c r="AH956" s="7"/>
      <c r="AI956" s="7"/>
    </row>
    <row r="957" spans="1:35" x14ac:dyDescent="0.2">
      <c r="A957" s="5">
        <v>2022</v>
      </c>
      <c r="B957" s="2" t="s">
        <v>752</v>
      </c>
      <c r="C957" s="2" t="s">
        <v>749</v>
      </c>
      <c r="D957" s="2" t="s">
        <v>676</v>
      </c>
      <c r="E957" s="15">
        <v>9894119</v>
      </c>
      <c r="F957" s="15">
        <v>0</v>
      </c>
      <c r="S957" s="2"/>
      <c r="T957" s="2"/>
      <c r="U957" s="2"/>
      <c r="V957" s="2"/>
      <c r="AB957" s="7"/>
      <c r="AC957" s="7"/>
      <c r="AD957" s="7"/>
      <c r="AE957" s="7"/>
      <c r="AF957" s="7"/>
      <c r="AG957" s="7"/>
      <c r="AH957" s="7"/>
      <c r="AI957" s="7"/>
    </row>
    <row r="958" spans="1:35" x14ac:dyDescent="0.2">
      <c r="A958" s="5">
        <v>2022</v>
      </c>
      <c r="B958" s="2" t="s">
        <v>752</v>
      </c>
      <c r="C958" s="2" t="s">
        <v>67</v>
      </c>
      <c r="D958" s="2" t="s">
        <v>676</v>
      </c>
      <c r="E958" s="15">
        <v>7120932</v>
      </c>
      <c r="F958" s="15">
        <v>0</v>
      </c>
      <c r="S958" s="2"/>
      <c r="T958" s="2"/>
      <c r="U958" s="2"/>
      <c r="V958" s="2"/>
      <c r="AB958" s="7"/>
      <c r="AC958" s="7"/>
      <c r="AD958" s="7"/>
      <c r="AE958" s="7"/>
      <c r="AF958" s="7"/>
      <c r="AG958" s="7"/>
      <c r="AH958" s="7"/>
      <c r="AI958" s="7"/>
    </row>
    <row r="959" spans="1:35" x14ac:dyDescent="0.2">
      <c r="A959" s="5">
        <v>2022</v>
      </c>
      <c r="B959" s="2" t="s">
        <v>750</v>
      </c>
      <c r="C959" s="2" t="s">
        <v>725</v>
      </c>
      <c r="D959" s="2" t="s">
        <v>677</v>
      </c>
      <c r="E959" s="15">
        <v>0</v>
      </c>
      <c r="F959" s="15">
        <v>8161654</v>
      </c>
      <c r="H959" s="2">
        <v>344900</v>
      </c>
      <c r="S959" s="2"/>
      <c r="T959" s="2"/>
      <c r="U959" s="2"/>
      <c r="V959" s="2"/>
      <c r="AB959" s="7"/>
      <c r="AC959" s="7"/>
      <c r="AD959" s="7"/>
      <c r="AE959" s="7"/>
      <c r="AF959" s="7"/>
      <c r="AG959" s="7"/>
      <c r="AH959" s="7"/>
      <c r="AI959" s="7"/>
    </row>
    <row r="960" spans="1:35" x14ac:dyDescent="0.2">
      <c r="A960" s="5">
        <v>2022</v>
      </c>
      <c r="B960" s="2" t="s">
        <v>750</v>
      </c>
      <c r="C960" s="2" t="s">
        <v>726</v>
      </c>
      <c r="D960" s="2" t="s">
        <v>677</v>
      </c>
      <c r="E960" s="15">
        <v>0</v>
      </c>
      <c r="F960" s="15">
        <v>8917974</v>
      </c>
      <c r="H960" s="2">
        <v>113900</v>
      </c>
      <c r="S960" s="2"/>
      <c r="T960" s="2"/>
      <c r="U960" s="2"/>
      <c r="V960" s="2"/>
      <c r="AB960" s="7"/>
      <c r="AC960" s="7"/>
      <c r="AD960" s="7"/>
      <c r="AE960" s="7"/>
      <c r="AF960" s="7"/>
      <c r="AG960" s="7"/>
      <c r="AH960" s="7"/>
      <c r="AI960" s="7"/>
    </row>
    <row r="961" spans="1:35" x14ac:dyDescent="0.2">
      <c r="A961" s="5">
        <v>2022</v>
      </c>
      <c r="B961" s="2" t="s">
        <v>751</v>
      </c>
      <c r="C961" s="2" t="s">
        <v>727</v>
      </c>
      <c r="D961" s="2" t="s">
        <v>677</v>
      </c>
      <c r="E961" s="15">
        <v>0</v>
      </c>
      <c r="F961" s="15">
        <v>9095597</v>
      </c>
      <c r="H961" s="2">
        <v>409400</v>
      </c>
      <c r="S961" s="2"/>
      <c r="T961" s="2"/>
      <c r="U961" s="2"/>
      <c r="V961" s="2"/>
      <c r="AB961" s="7"/>
      <c r="AC961" s="7"/>
      <c r="AD961" s="7"/>
      <c r="AE961" s="7"/>
      <c r="AF961" s="7"/>
      <c r="AG961" s="7"/>
      <c r="AH961" s="7"/>
      <c r="AI961" s="7"/>
    </row>
    <row r="962" spans="1:35" x14ac:dyDescent="0.2">
      <c r="A962" s="5">
        <v>2022</v>
      </c>
      <c r="B962" s="2" t="s">
        <v>750</v>
      </c>
      <c r="C962" s="2" t="s">
        <v>728</v>
      </c>
      <c r="D962" s="2" t="s">
        <v>677</v>
      </c>
      <c r="E962" s="15">
        <v>0</v>
      </c>
      <c r="F962" s="15">
        <v>15653459</v>
      </c>
      <c r="H962" s="2">
        <v>220700</v>
      </c>
      <c r="S962" s="2"/>
      <c r="T962" s="2"/>
      <c r="U962" s="2"/>
      <c r="V962" s="2"/>
      <c r="AB962" s="7"/>
      <c r="AC962" s="7"/>
      <c r="AD962" s="7"/>
      <c r="AE962" s="7"/>
      <c r="AF962" s="7"/>
      <c r="AG962" s="7"/>
      <c r="AH962" s="7"/>
      <c r="AI962" s="7"/>
    </row>
    <row r="963" spans="1:35" x14ac:dyDescent="0.2">
      <c r="A963" s="5">
        <v>2022</v>
      </c>
      <c r="B963" s="2" t="s">
        <v>752</v>
      </c>
      <c r="C963" s="2" t="s">
        <v>729</v>
      </c>
      <c r="D963" s="2" t="s">
        <v>677</v>
      </c>
      <c r="E963" s="15">
        <v>0</v>
      </c>
      <c r="F963" s="15">
        <v>0</v>
      </c>
      <c r="H963" s="2">
        <v>223900</v>
      </c>
      <c r="S963" s="2"/>
      <c r="T963" s="2"/>
      <c r="U963" s="2"/>
      <c r="V963" s="2"/>
      <c r="AB963" s="7"/>
      <c r="AC963" s="7"/>
      <c r="AD963" s="7"/>
      <c r="AE963" s="7"/>
      <c r="AF963" s="7"/>
      <c r="AG963" s="7"/>
      <c r="AH963" s="7"/>
      <c r="AI963" s="7"/>
    </row>
    <row r="964" spans="1:35" x14ac:dyDescent="0.2">
      <c r="A964" s="5">
        <v>2022</v>
      </c>
      <c r="B964" s="2" t="s">
        <v>750</v>
      </c>
      <c r="C964" s="2" t="s">
        <v>730</v>
      </c>
      <c r="D964" s="2" t="s">
        <v>677</v>
      </c>
      <c r="E964" s="15">
        <v>0</v>
      </c>
      <c r="F964" s="15">
        <v>9221435</v>
      </c>
      <c r="H964" s="2">
        <v>523300</v>
      </c>
      <c r="S964" s="2"/>
      <c r="T964" s="2"/>
      <c r="U964" s="2"/>
      <c r="V964" s="2"/>
      <c r="AB964" s="7"/>
      <c r="AC964" s="7"/>
      <c r="AD964" s="7"/>
      <c r="AE964" s="7"/>
      <c r="AF964" s="7"/>
      <c r="AG964" s="7"/>
      <c r="AH964" s="7"/>
      <c r="AI964" s="7"/>
    </row>
    <row r="965" spans="1:35" x14ac:dyDescent="0.2">
      <c r="A965" s="5">
        <v>2022</v>
      </c>
      <c r="B965" s="2" t="s">
        <v>752</v>
      </c>
      <c r="C965" s="2" t="s">
        <v>731</v>
      </c>
      <c r="D965" s="2" t="s">
        <v>677</v>
      </c>
      <c r="E965" s="15">
        <v>0</v>
      </c>
      <c r="F965" s="15">
        <v>0</v>
      </c>
      <c r="H965" s="2">
        <v>323300</v>
      </c>
      <c r="S965" s="2"/>
      <c r="T965" s="2"/>
      <c r="U965" s="2"/>
      <c r="V965" s="2"/>
      <c r="AB965" s="7"/>
      <c r="AC965" s="7"/>
      <c r="AD965" s="7"/>
      <c r="AE965" s="7"/>
      <c r="AF965" s="7"/>
      <c r="AG965" s="7"/>
      <c r="AH965" s="7"/>
      <c r="AI965" s="7"/>
    </row>
    <row r="966" spans="1:35" x14ac:dyDescent="0.2">
      <c r="A966" s="5">
        <v>2022</v>
      </c>
      <c r="B966" s="2" t="s">
        <v>752</v>
      </c>
      <c r="C966" s="2" t="s">
        <v>732</v>
      </c>
      <c r="D966" s="2" t="s">
        <v>677</v>
      </c>
      <c r="E966" s="15">
        <v>0</v>
      </c>
      <c r="F966" s="15">
        <v>0</v>
      </c>
      <c r="H966" s="2">
        <v>131000</v>
      </c>
      <c r="S966" s="2"/>
      <c r="T966" s="2"/>
      <c r="U966" s="2"/>
      <c r="V966" s="2"/>
      <c r="AB966" s="7"/>
      <c r="AC966" s="7"/>
      <c r="AD966" s="7"/>
      <c r="AE966" s="7"/>
      <c r="AF966" s="7"/>
      <c r="AG966" s="7"/>
      <c r="AH966" s="7"/>
      <c r="AI966" s="7"/>
    </row>
    <row r="967" spans="1:35" x14ac:dyDescent="0.2">
      <c r="A967" s="5">
        <v>2022</v>
      </c>
      <c r="B967" s="2" t="s">
        <v>750</v>
      </c>
      <c r="C967" s="2" t="s">
        <v>733</v>
      </c>
      <c r="D967" s="2" t="s">
        <v>677</v>
      </c>
      <c r="E967" s="15">
        <v>0</v>
      </c>
      <c r="F967" s="15">
        <v>17556890</v>
      </c>
      <c r="H967" s="2">
        <v>437200</v>
      </c>
      <c r="S967" s="2"/>
      <c r="T967" s="2"/>
      <c r="U967" s="2"/>
      <c r="V967" s="2"/>
      <c r="AB967" s="7"/>
      <c r="AC967" s="7"/>
      <c r="AD967" s="7"/>
      <c r="AE967" s="7"/>
      <c r="AF967" s="7"/>
      <c r="AG967" s="7"/>
      <c r="AH967" s="7"/>
      <c r="AI967" s="7"/>
    </row>
    <row r="968" spans="1:35" x14ac:dyDescent="0.2">
      <c r="A968" s="5">
        <v>2022</v>
      </c>
      <c r="B968" s="2" t="s">
        <v>752</v>
      </c>
      <c r="C968" s="2" t="s">
        <v>734</v>
      </c>
      <c r="D968" s="2" t="s">
        <v>677</v>
      </c>
      <c r="E968" s="15">
        <v>0</v>
      </c>
      <c r="F968" s="15">
        <v>0</v>
      </c>
      <c r="H968" s="2">
        <v>616500</v>
      </c>
      <c r="S968" s="2"/>
      <c r="T968" s="2"/>
      <c r="U968" s="2"/>
      <c r="V968" s="2"/>
      <c r="AB968" s="7"/>
      <c r="AC968" s="7"/>
      <c r="AD968" s="7"/>
      <c r="AE968" s="7"/>
      <c r="AF968" s="7"/>
      <c r="AG968" s="7"/>
      <c r="AH968" s="7"/>
      <c r="AI968" s="7"/>
    </row>
    <row r="969" spans="1:35" x14ac:dyDescent="0.2">
      <c r="A969" s="5">
        <v>2022</v>
      </c>
      <c r="B969" s="2" t="s">
        <v>752</v>
      </c>
      <c r="C969" s="2" t="s">
        <v>735</v>
      </c>
      <c r="D969" s="2" t="s">
        <v>677</v>
      </c>
      <c r="E969" s="15">
        <v>0</v>
      </c>
      <c r="F969" s="15">
        <v>9496236</v>
      </c>
      <c r="H969" s="2">
        <v>123900</v>
      </c>
      <c r="S969" s="2"/>
      <c r="T969" s="2"/>
      <c r="U969" s="2"/>
      <c r="V969" s="2"/>
      <c r="AB969" s="7"/>
      <c r="AC969" s="7"/>
      <c r="AD969" s="7"/>
      <c r="AE969" s="7"/>
      <c r="AF969" s="7"/>
      <c r="AG969" s="7"/>
      <c r="AH969" s="7"/>
      <c r="AI969" s="7"/>
    </row>
    <row r="970" spans="1:35" x14ac:dyDescent="0.2">
      <c r="A970" s="5">
        <v>2022</v>
      </c>
      <c r="B970" s="2" t="s">
        <v>752</v>
      </c>
      <c r="C970" s="2" t="s">
        <v>736</v>
      </c>
      <c r="D970" s="2" t="s">
        <v>677</v>
      </c>
      <c r="E970" s="15">
        <v>0</v>
      </c>
      <c r="F970" s="15">
        <v>6992958</v>
      </c>
      <c r="H970" s="2">
        <v>216500</v>
      </c>
      <c r="S970" s="2"/>
      <c r="T970" s="2"/>
      <c r="U970" s="2"/>
      <c r="V970" s="2"/>
      <c r="AB970" s="7"/>
      <c r="AC970" s="7"/>
      <c r="AD970" s="7"/>
      <c r="AE970" s="7"/>
      <c r="AF970" s="7"/>
      <c r="AG970" s="7"/>
      <c r="AH970" s="7"/>
      <c r="AI970" s="7"/>
    </row>
    <row r="971" spans="1:35" x14ac:dyDescent="0.2">
      <c r="A971" s="5">
        <v>2022</v>
      </c>
      <c r="B971" s="2" t="s">
        <v>752</v>
      </c>
      <c r="C971" s="2" t="s">
        <v>737</v>
      </c>
      <c r="D971" s="2" t="s">
        <v>677</v>
      </c>
      <c r="E971" s="15">
        <v>0</v>
      </c>
      <c r="F971" s="15">
        <v>9158189</v>
      </c>
      <c r="H971" s="2">
        <v>723600</v>
      </c>
      <c r="S971" s="2"/>
      <c r="T971" s="2"/>
      <c r="U971" s="2"/>
      <c r="V971" s="2"/>
      <c r="AB971" s="7"/>
      <c r="AC971" s="7"/>
      <c r="AD971" s="7"/>
      <c r="AE971" s="7"/>
      <c r="AF971" s="7"/>
      <c r="AG971" s="7"/>
      <c r="AH971" s="7"/>
      <c r="AI971" s="7"/>
    </row>
    <row r="972" spans="1:35" x14ac:dyDescent="0.2">
      <c r="A972" s="5">
        <v>2022</v>
      </c>
      <c r="B972" s="2" t="s">
        <v>750</v>
      </c>
      <c r="C972" s="2" t="s">
        <v>48</v>
      </c>
      <c r="D972" s="2" t="s">
        <v>677</v>
      </c>
      <c r="E972" s="15">
        <v>0</v>
      </c>
      <c r="F972" s="15">
        <v>0</v>
      </c>
      <c r="H972" s="2">
        <v>545500</v>
      </c>
      <c r="S972" s="2"/>
      <c r="T972" s="2"/>
      <c r="U972" s="2"/>
      <c r="V972" s="2"/>
      <c r="AB972" s="7"/>
      <c r="AC972" s="7"/>
      <c r="AD972" s="7"/>
      <c r="AE972" s="7"/>
      <c r="AF972" s="7"/>
      <c r="AG972" s="7"/>
      <c r="AH972" s="7"/>
      <c r="AI972" s="7"/>
    </row>
    <row r="973" spans="1:35" x14ac:dyDescent="0.2">
      <c r="A973" s="5">
        <v>2022</v>
      </c>
      <c r="B973" s="2" t="s">
        <v>751</v>
      </c>
      <c r="C973" s="2" t="s">
        <v>49</v>
      </c>
      <c r="D973" s="2" t="s">
        <v>677</v>
      </c>
      <c r="E973" s="15">
        <v>0</v>
      </c>
      <c r="F973" s="15">
        <v>0</v>
      </c>
      <c r="H973" s="2">
        <v>64200</v>
      </c>
      <c r="S973" s="2"/>
      <c r="T973" s="2"/>
      <c r="U973" s="2"/>
      <c r="V973" s="2"/>
      <c r="AB973" s="7"/>
      <c r="AC973" s="7"/>
      <c r="AD973" s="7"/>
      <c r="AE973" s="7"/>
      <c r="AF973" s="7"/>
      <c r="AG973" s="7"/>
      <c r="AH973" s="7"/>
      <c r="AI973" s="7"/>
    </row>
    <row r="974" spans="1:35" x14ac:dyDescent="0.2">
      <c r="A974" s="5">
        <v>2022</v>
      </c>
      <c r="B974" s="2" t="s">
        <v>750</v>
      </c>
      <c r="C974" s="2" t="s">
        <v>50</v>
      </c>
      <c r="D974" s="2" t="s">
        <v>677</v>
      </c>
      <c r="E974" s="15">
        <v>0</v>
      </c>
      <c r="F974" s="15">
        <v>2151300</v>
      </c>
      <c r="H974" s="2">
        <v>588400</v>
      </c>
      <c r="S974" s="2"/>
      <c r="T974" s="2"/>
      <c r="U974" s="2"/>
      <c r="V974" s="2"/>
      <c r="AB974" s="7"/>
      <c r="AC974" s="7"/>
      <c r="AD974" s="7"/>
      <c r="AE974" s="7"/>
      <c r="AF974" s="7"/>
      <c r="AG974" s="7"/>
      <c r="AH974" s="7"/>
      <c r="AI974" s="7"/>
    </row>
    <row r="975" spans="1:35" x14ac:dyDescent="0.2">
      <c r="A975" s="5">
        <v>2022</v>
      </c>
      <c r="B975" s="2" t="s">
        <v>752</v>
      </c>
      <c r="C975" s="2" t="s">
        <v>51</v>
      </c>
      <c r="D975" s="2" t="s">
        <v>677</v>
      </c>
      <c r="E975" s="15">
        <v>0</v>
      </c>
      <c r="F975" s="15">
        <v>0</v>
      </c>
      <c r="H975" s="2">
        <v>0</v>
      </c>
      <c r="S975" s="2"/>
      <c r="T975" s="2"/>
      <c r="U975" s="2"/>
      <c r="V975" s="2"/>
      <c r="AB975" s="7"/>
      <c r="AC975" s="7"/>
      <c r="AD975" s="7"/>
      <c r="AE975" s="7"/>
      <c r="AF975" s="7"/>
      <c r="AG975" s="7"/>
      <c r="AH975" s="7"/>
      <c r="AI975" s="7"/>
    </row>
    <row r="976" spans="1:35" x14ac:dyDescent="0.2">
      <c r="A976" s="5">
        <v>2022</v>
      </c>
      <c r="B976" s="2" t="s">
        <v>750</v>
      </c>
      <c r="C976" s="2" t="s">
        <v>52</v>
      </c>
      <c r="D976" s="2" t="s">
        <v>677</v>
      </c>
      <c r="E976" s="15">
        <v>0</v>
      </c>
      <c r="F976" s="15">
        <v>822872</v>
      </c>
      <c r="H976" s="2">
        <v>567100</v>
      </c>
      <c r="S976" s="2"/>
      <c r="T976" s="2"/>
      <c r="U976" s="2"/>
      <c r="V976" s="2"/>
      <c r="AB976" s="7"/>
      <c r="AC976" s="7"/>
      <c r="AD976" s="7"/>
      <c r="AE976" s="7"/>
      <c r="AF976" s="7"/>
      <c r="AG976" s="7"/>
      <c r="AH976" s="7"/>
      <c r="AI976" s="7"/>
    </row>
    <row r="977" spans="1:35" x14ac:dyDescent="0.2">
      <c r="A977" s="5">
        <v>2022</v>
      </c>
      <c r="B977" s="2" t="s">
        <v>751</v>
      </c>
      <c r="C977" s="2" t="s">
        <v>53</v>
      </c>
      <c r="D977" s="2" t="s">
        <v>677</v>
      </c>
      <c r="E977" s="15">
        <v>0</v>
      </c>
      <c r="F977" s="15">
        <v>0</v>
      </c>
      <c r="H977" s="2">
        <v>517100</v>
      </c>
      <c r="S977" s="2"/>
      <c r="T977" s="2"/>
      <c r="U977" s="2"/>
      <c r="V977" s="2"/>
      <c r="AB977" s="7"/>
      <c r="AC977" s="7"/>
      <c r="AD977" s="7"/>
      <c r="AE977" s="7"/>
      <c r="AF977" s="7"/>
      <c r="AG977" s="7"/>
      <c r="AH977" s="7"/>
      <c r="AI977" s="7"/>
    </row>
    <row r="978" spans="1:35" x14ac:dyDescent="0.2">
      <c r="A978" s="5">
        <v>2022</v>
      </c>
      <c r="B978" s="2" t="s">
        <v>752</v>
      </c>
      <c r="C978" s="2" t="s">
        <v>54</v>
      </c>
      <c r="D978" s="2" t="s">
        <v>677</v>
      </c>
      <c r="E978" s="15">
        <v>0</v>
      </c>
      <c r="F978" s="15">
        <v>0</v>
      </c>
      <c r="H978" s="2">
        <v>252600</v>
      </c>
      <c r="S978" s="2"/>
      <c r="T978" s="2"/>
      <c r="U978" s="2"/>
      <c r="V978" s="2"/>
      <c r="AB978" s="7"/>
      <c r="AC978" s="7"/>
      <c r="AD978" s="7"/>
      <c r="AE978" s="7"/>
      <c r="AF978" s="7"/>
      <c r="AG978" s="7"/>
      <c r="AH978" s="7"/>
      <c r="AI978" s="7"/>
    </row>
    <row r="979" spans="1:35" x14ac:dyDescent="0.2">
      <c r="A979" s="5">
        <v>2022</v>
      </c>
      <c r="B979" s="2" t="s">
        <v>750</v>
      </c>
      <c r="C979" s="2" t="s">
        <v>738</v>
      </c>
      <c r="D979" s="2" t="s">
        <v>677</v>
      </c>
      <c r="E979" s="15">
        <v>0</v>
      </c>
      <c r="F979" s="15">
        <v>8148402</v>
      </c>
      <c r="H979" s="2">
        <v>56800</v>
      </c>
      <c r="S979" s="2"/>
      <c r="T979" s="2"/>
      <c r="U979" s="2"/>
      <c r="V979" s="2"/>
      <c r="AB979" s="7"/>
      <c r="AC979" s="7"/>
      <c r="AD979" s="7"/>
      <c r="AE979" s="7"/>
      <c r="AF979" s="7"/>
      <c r="AG979" s="7"/>
      <c r="AH979" s="7"/>
      <c r="AI979" s="7"/>
    </row>
    <row r="980" spans="1:35" x14ac:dyDescent="0.2">
      <c r="A980" s="5">
        <v>2022</v>
      </c>
      <c r="B980" s="2" t="s">
        <v>752</v>
      </c>
      <c r="C980" s="2" t="s">
        <v>739</v>
      </c>
      <c r="D980" s="2" t="s">
        <v>677</v>
      </c>
      <c r="E980" s="15">
        <v>0</v>
      </c>
      <c r="F980" s="15">
        <v>0</v>
      </c>
      <c r="H980" s="2">
        <v>202000</v>
      </c>
      <c r="S980" s="2"/>
      <c r="T980" s="2"/>
      <c r="U980" s="2"/>
      <c r="V980" s="2"/>
      <c r="AB980" s="7"/>
      <c r="AC980" s="7"/>
      <c r="AD980" s="7"/>
      <c r="AE980" s="7"/>
      <c r="AF980" s="7"/>
      <c r="AG980" s="7"/>
      <c r="AH980" s="7"/>
      <c r="AI980" s="7"/>
    </row>
    <row r="981" spans="1:35" x14ac:dyDescent="0.2">
      <c r="A981" s="5">
        <v>2022</v>
      </c>
      <c r="B981" s="2" t="s">
        <v>752</v>
      </c>
      <c r="C981" s="2" t="s">
        <v>740</v>
      </c>
      <c r="D981" s="2" t="s">
        <v>677</v>
      </c>
      <c r="E981" s="15">
        <v>0</v>
      </c>
      <c r="F981" s="15">
        <v>16280277</v>
      </c>
      <c r="H981" s="2">
        <v>131000</v>
      </c>
      <c r="S981" s="2"/>
      <c r="T981" s="2"/>
      <c r="U981" s="2"/>
      <c r="V981" s="2"/>
      <c r="AB981" s="7"/>
      <c r="AC981" s="7"/>
      <c r="AD981" s="7"/>
      <c r="AE981" s="7"/>
      <c r="AF981" s="7"/>
      <c r="AG981" s="7"/>
      <c r="AH981" s="7"/>
      <c r="AI981" s="7"/>
    </row>
    <row r="982" spans="1:35" x14ac:dyDescent="0.2">
      <c r="A982" s="5">
        <v>2022</v>
      </c>
      <c r="B982" s="2" t="s">
        <v>751</v>
      </c>
      <c r="C982" s="2" t="s">
        <v>741</v>
      </c>
      <c r="D982" s="2" t="s">
        <v>677</v>
      </c>
      <c r="E982" s="15">
        <v>0</v>
      </c>
      <c r="F982" s="15">
        <v>10348431</v>
      </c>
      <c r="H982" s="2">
        <v>152600</v>
      </c>
      <c r="S982" s="2"/>
      <c r="T982" s="2"/>
      <c r="U982" s="2"/>
      <c r="V982" s="2"/>
      <c r="AB982" s="7"/>
      <c r="AC982" s="7"/>
      <c r="AD982" s="7"/>
      <c r="AE982" s="7"/>
      <c r="AF982" s="7"/>
      <c r="AG982" s="7"/>
      <c r="AH982" s="7"/>
      <c r="AI982" s="7"/>
    </row>
    <row r="983" spans="1:35" x14ac:dyDescent="0.2">
      <c r="A983" s="5">
        <v>2022</v>
      </c>
      <c r="B983" s="2" t="s">
        <v>752</v>
      </c>
      <c r="C983" s="2" t="s">
        <v>742</v>
      </c>
      <c r="D983" s="2" t="s">
        <v>677</v>
      </c>
      <c r="E983" s="15">
        <v>0</v>
      </c>
      <c r="F983" s="15">
        <v>0</v>
      </c>
      <c r="H983" s="2">
        <v>573900</v>
      </c>
      <c r="S983" s="2"/>
      <c r="T983" s="2"/>
      <c r="U983" s="2"/>
      <c r="V983" s="2"/>
      <c r="AB983" s="7"/>
      <c r="AC983" s="7"/>
      <c r="AD983" s="7"/>
      <c r="AE983" s="7"/>
      <c r="AF983" s="7"/>
      <c r="AG983" s="7"/>
      <c r="AH983" s="7"/>
      <c r="AI983" s="7"/>
    </row>
    <row r="984" spans="1:35" x14ac:dyDescent="0.2">
      <c r="A984" s="5">
        <v>2022</v>
      </c>
      <c r="B984" s="2" t="s">
        <v>750</v>
      </c>
      <c r="C984" s="2" t="s">
        <v>743</v>
      </c>
      <c r="D984" s="2" t="s">
        <v>677</v>
      </c>
      <c r="E984" s="15">
        <v>0</v>
      </c>
      <c r="F984" s="15">
        <v>10530489</v>
      </c>
      <c r="H984" s="2">
        <v>259700</v>
      </c>
      <c r="S984" s="2"/>
      <c r="T984" s="2"/>
      <c r="U984" s="2"/>
      <c r="V984" s="2"/>
      <c r="AB984" s="7"/>
      <c r="AC984" s="7"/>
      <c r="AD984" s="7"/>
      <c r="AE984" s="7"/>
      <c r="AF984" s="7"/>
      <c r="AG984" s="7"/>
      <c r="AH984" s="7"/>
      <c r="AI984" s="7"/>
    </row>
    <row r="985" spans="1:35" x14ac:dyDescent="0.2">
      <c r="A985" s="5">
        <v>2022</v>
      </c>
      <c r="B985" s="2" t="s">
        <v>752</v>
      </c>
      <c r="C985" s="2" t="s">
        <v>744</v>
      </c>
      <c r="D985" s="2" t="s">
        <v>677</v>
      </c>
      <c r="E985" s="15">
        <v>0</v>
      </c>
      <c r="F985" s="15">
        <v>0</v>
      </c>
      <c r="H985" s="2">
        <v>85200</v>
      </c>
      <c r="S985" s="2"/>
      <c r="T985" s="2"/>
      <c r="U985" s="2"/>
      <c r="V985" s="2"/>
      <c r="AB985" s="7"/>
      <c r="AC985" s="7"/>
      <c r="AD985" s="7"/>
      <c r="AE985" s="7"/>
      <c r="AF985" s="7"/>
      <c r="AG985" s="7"/>
      <c r="AH985" s="7"/>
      <c r="AI985" s="7"/>
    </row>
    <row r="986" spans="1:35" x14ac:dyDescent="0.2">
      <c r="A986" s="5">
        <v>2022</v>
      </c>
      <c r="B986" s="2" t="s">
        <v>752</v>
      </c>
      <c r="C986" s="2" t="s">
        <v>745</v>
      </c>
      <c r="D986" s="2" t="s">
        <v>677</v>
      </c>
      <c r="E986" s="15">
        <v>0</v>
      </c>
      <c r="F986" s="15">
        <v>0</v>
      </c>
      <c r="H986" s="2">
        <v>145200</v>
      </c>
      <c r="S986" s="2"/>
      <c r="T986" s="2"/>
      <c r="U986" s="2"/>
      <c r="V986" s="2"/>
      <c r="AB986" s="7"/>
      <c r="AC986" s="7"/>
      <c r="AD986" s="7"/>
      <c r="AE986" s="7"/>
      <c r="AF986" s="7"/>
      <c r="AG986" s="7"/>
      <c r="AH986" s="7"/>
      <c r="AI986" s="7"/>
    </row>
    <row r="987" spans="1:35" x14ac:dyDescent="0.2">
      <c r="A987" s="5">
        <v>2022</v>
      </c>
      <c r="B987" s="2" t="s">
        <v>752</v>
      </c>
      <c r="C987" s="2" t="s">
        <v>746</v>
      </c>
      <c r="D987" s="2" t="s">
        <v>677</v>
      </c>
      <c r="E987" s="15">
        <v>0</v>
      </c>
      <c r="F987" s="15">
        <v>0</v>
      </c>
      <c r="H987" s="2">
        <v>245500</v>
      </c>
      <c r="S987" s="2"/>
      <c r="T987" s="2"/>
      <c r="U987" s="2"/>
      <c r="V987" s="2"/>
      <c r="AB987" s="7"/>
      <c r="AC987" s="7"/>
      <c r="AD987" s="7"/>
      <c r="AE987" s="7"/>
      <c r="AF987" s="7"/>
      <c r="AG987" s="7"/>
      <c r="AH987" s="7"/>
      <c r="AI987" s="7"/>
    </row>
    <row r="988" spans="1:35" x14ac:dyDescent="0.2">
      <c r="A988" s="5">
        <v>2022</v>
      </c>
      <c r="B988" s="2" t="s">
        <v>752</v>
      </c>
      <c r="C988" s="2" t="s">
        <v>747</v>
      </c>
      <c r="D988" s="2" t="s">
        <v>677</v>
      </c>
      <c r="E988" s="15">
        <v>0</v>
      </c>
      <c r="F988" s="15">
        <v>0</v>
      </c>
      <c r="H988" s="2">
        <v>116800</v>
      </c>
      <c r="S988" s="2"/>
      <c r="T988" s="2"/>
      <c r="U988" s="2"/>
      <c r="V988" s="2"/>
      <c r="AB988" s="7"/>
      <c r="AC988" s="7"/>
      <c r="AD988" s="7"/>
      <c r="AE988" s="7"/>
      <c r="AF988" s="7"/>
      <c r="AG988" s="7"/>
      <c r="AH988" s="7"/>
      <c r="AI988" s="7"/>
    </row>
    <row r="989" spans="1:35" x14ac:dyDescent="0.2">
      <c r="A989" s="5">
        <v>2022</v>
      </c>
      <c r="B989" s="2" t="s">
        <v>752</v>
      </c>
      <c r="C989" s="2" t="s">
        <v>748</v>
      </c>
      <c r="D989" s="2" t="s">
        <v>677</v>
      </c>
      <c r="E989" s="15">
        <v>0</v>
      </c>
      <c r="F989" s="15">
        <v>0</v>
      </c>
      <c r="H989" s="2">
        <v>288100</v>
      </c>
      <c r="S989" s="2"/>
      <c r="T989" s="2"/>
      <c r="U989" s="2"/>
      <c r="V989" s="2"/>
      <c r="AB989" s="7"/>
      <c r="AC989" s="7"/>
      <c r="AD989" s="7"/>
      <c r="AE989" s="7"/>
      <c r="AF989" s="7"/>
      <c r="AG989" s="7"/>
      <c r="AH989" s="7"/>
      <c r="AI989" s="7"/>
    </row>
    <row r="990" spans="1:35" x14ac:dyDescent="0.2">
      <c r="A990" s="5">
        <v>2022</v>
      </c>
      <c r="B990" s="2" t="s">
        <v>752</v>
      </c>
      <c r="C990" s="2" t="s">
        <v>749</v>
      </c>
      <c r="D990" s="2" t="s">
        <v>677</v>
      </c>
      <c r="E990" s="15">
        <v>0</v>
      </c>
      <c r="F990" s="15">
        <v>0</v>
      </c>
      <c r="H990" s="2">
        <v>266800</v>
      </c>
      <c r="S990" s="2"/>
      <c r="T990" s="2"/>
      <c r="U990" s="2"/>
      <c r="V990" s="2"/>
      <c r="AB990" s="7"/>
      <c r="AC990" s="7"/>
      <c r="AD990" s="7"/>
      <c r="AE990" s="7"/>
      <c r="AF990" s="7"/>
      <c r="AG990" s="7"/>
      <c r="AH990" s="7"/>
      <c r="AI990" s="7"/>
    </row>
    <row r="991" spans="1:35" x14ac:dyDescent="0.2">
      <c r="A991" s="5">
        <v>2022</v>
      </c>
      <c r="B991" s="2" t="s">
        <v>752</v>
      </c>
      <c r="C991" s="2" t="s">
        <v>67</v>
      </c>
      <c r="D991" s="2" t="s">
        <v>677</v>
      </c>
      <c r="E991" s="15">
        <v>0</v>
      </c>
      <c r="F991" s="15">
        <v>0</v>
      </c>
      <c r="H991" s="2">
        <v>245500</v>
      </c>
      <c r="S991" s="2"/>
      <c r="T991" s="2"/>
      <c r="U991" s="2"/>
      <c r="V991" s="2"/>
      <c r="AB991" s="7"/>
      <c r="AC991" s="7"/>
      <c r="AD991" s="7"/>
      <c r="AE991" s="7"/>
      <c r="AF991" s="7"/>
      <c r="AG991" s="7"/>
      <c r="AH991" s="7"/>
      <c r="AI991" s="7"/>
    </row>
    <row r="992" spans="1:35" x14ac:dyDescent="0.2">
      <c r="A992" s="5">
        <v>2022</v>
      </c>
      <c r="B992" s="2" t="s">
        <v>750</v>
      </c>
      <c r="C992" s="2" t="s">
        <v>725</v>
      </c>
      <c r="D992" s="2" t="s">
        <v>678</v>
      </c>
      <c r="E992" s="15">
        <v>0</v>
      </c>
      <c r="F992" s="15">
        <v>0</v>
      </c>
      <c r="H992" s="2">
        <v>402873</v>
      </c>
      <c r="S992" s="2"/>
      <c r="T992" s="2"/>
      <c r="U992" s="2"/>
      <c r="V992" s="2"/>
      <c r="AB992" s="7"/>
      <c r="AC992" s="7"/>
      <c r="AD992" s="7"/>
      <c r="AE992" s="7"/>
      <c r="AF992" s="7"/>
      <c r="AG992" s="7"/>
      <c r="AH992" s="7"/>
      <c r="AI992" s="7"/>
    </row>
    <row r="993" spans="1:35" x14ac:dyDescent="0.2">
      <c r="A993" s="5">
        <v>2022</v>
      </c>
      <c r="B993" s="2" t="s">
        <v>750</v>
      </c>
      <c r="C993" s="2" t="s">
        <v>726</v>
      </c>
      <c r="D993" s="2" t="s">
        <v>678</v>
      </c>
      <c r="E993" s="15">
        <v>0</v>
      </c>
      <c r="F993" s="15">
        <v>12336714</v>
      </c>
      <c r="H993" s="2">
        <v>2550104</v>
      </c>
      <c r="S993" s="2"/>
      <c r="T993" s="2"/>
      <c r="U993" s="2"/>
      <c r="V993" s="2"/>
      <c r="AB993" s="7"/>
      <c r="AC993" s="7"/>
      <c r="AD993" s="7"/>
      <c r="AE993" s="7"/>
      <c r="AF993" s="7"/>
      <c r="AG993" s="7"/>
      <c r="AH993" s="7"/>
      <c r="AI993" s="7"/>
    </row>
    <row r="994" spans="1:35" x14ac:dyDescent="0.2">
      <c r="A994" s="5">
        <v>2022</v>
      </c>
      <c r="B994" s="2" t="s">
        <v>751</v>
      </c>
      <c r="C994" s="2" t="s">
        <v>727</v>
      </c>
      <c r="D994" s="2" t="s">
        <v>678</v>
      </c>
      <c r="E994" s="15">
        <v>0</v>
      </c>
      <c r="F994" s="15">
        <v>0</v>
      </c>
      <c r="H994" s="2">
        <v>794194</v>
      </c>
      <c r="S994" s="2"/>
      <c r="T994" s="2"/>
      <c r="U994" s="2"/>
      <c r="V994" s="2"/>
      <c r="AB994" s="7"/>
      <c r="AC994" s="7"/>
      <c r="AD994" s="7"/>
      <c r="AE994" s="7"/>
      <c r="AF994" s="7"/>
      <c r="AG994" s="7"/>
      <c r="AH994" s="7"/>
      <c r="AI994" s="7"/>
    </row>
    <row r="995" spans="1:35" x14ac:dyDescent="0.2">
      <c r="A995" s="5">
        <v>2022</v>
      </c>
      <c r="B995" s="2" t="s">
        <v>750</v>
      </c>
      <c r="C995" s="2" t="s">
        <v>728</v>
      </c>
      <c r="D995" s="2" t="s">
        <v>678</v>
      </c>
      <c r="E995" s="15">
        <v>0</v>
      </c>
      <c r="F995" s="15">
        <v>4948879</v>
      </c>
      <c r="H995" s="2">
        <v>2517252</v>
      </c>
      <c r="S995" s="2"/>
      <c r="T995" s="2"/>
      <c r="U995" s="2"/>
      <c r="V995" s="2"/>
      <c r="AB995" s="7"/>
      <c r="AC995" s="7"/>
      <c r="AD995" s="7"/>
      <c r="AE995" s="7"/>
      <c r="AF995" s="7"/>
      <c r="AG995" s="7"/>
      <c r="AH995" s="7"/>
      <c r="AI995" s="7"/>
    </row>
    <row r="996" spans="1:35" x14ac:dyDescent="0.2">
      <c r="A996" s="5">
        <v>2022</v>
      </c>
      <c r="B996" s="2" t="s">
        <v>752</v>
      </c>
      <c r="C996" s="2" t="s">
        <v>729</v>
      </c>
      <c r="D996" s="2" t="s">
        <v>678</v>
      </c>
      <c r="E996" s="15">
        <v>0</v>
      </c>
      <c r="F996" s="15">
        <v>0</v>
      </c>
      <c r="H996" s="2">
        <v>398133</v>
      </c>
      <c r="S996" s="2"/>
      <c r="T996" s="2"/>
      <c r="U996" s="2"/>
      <c r="V996" s="2"/>
      <c r="AB996" s="7"/>
      <c r="AC996" s="7"/>
      <c r="AD996" s="7"/>
      <c r="AE996" s="7"/>
      <c r="AF996" s="7"/>
      <c r="AG996" s="7"/>
      <c r="AH996" s="7"/>
      <c r="AI996" s="7"/>
    </row>
    <row r="997" spans="1:35" x14ac:dyDescent="0.2">
      <c r="A997" s="5">
        <v>2022</v>
      </c>
      <c r="B997" s="2" t="s">
        <v>750</v>
      </c>
      <c r="C997" s="2" t="s">
        <v>730</v>
      </c>
      <c r="D997" s="2" t="s">
        <v>678</v>
      </c>
      <c r="E997" s="15">
        <v>0</v>
      </c>
      <c r="F997" s="15">
        <v>0</v>
      </c>
      <c r="H997" s="2">
        <v>402873</v>
      </c>
      <c r="S997" s="2"/>
      <c r="T997" s="2"/>
      <c r="U997" s="2"/>
      <c r="V997" s="2"/>
      <c r="AB997" s="7"/>
      <c r="AC997" s="7"/>
      <c r="AD997" s="7"/>
      <c r="AE997" s="7"/>
      <c r="AF997" s="7"/>
      <c r="AG997" s="7"/>
      <c r="AH997" s="7"/>
      <c r="AI997" s="7"/>
    </row>
    <row r="998" spans="1:35" x14ac:dyDescent="0.2">
      <c r="A998" s="5">
        <v>2022</v>
      </c>
      <c r="B998" s="2" t="s">
        <v>752</v>
      </c>
      <c r="C998" s="2" t="s">
        <v>731</v>
      </c>
      <c r="D998" s="2" t="s">
        <v>678</v>
      </c>
      <c r="E998" s="15">
        <v>0</v>
      </c>
      <c r="F998" s="15">
        <v>0</v>
      </c>
      <c r="H998" s="2">
        <v>808413</v>
      </c>
      <c r="S998" s="2"/>
      <c r="T998" s="2"/>
      <c r="U998" s="2"/>
      <c r="V998" s="2"/>
      <c r="AB998" s="7"/>
      <c r="AC998" s="7"/>
      <c r="AD998" s="7"/>
      <c r="AE998" s="7"/>
      <c r="AF998" s="7"/>
      <c r="AG998" s="7"/>
      <c r="AH998" s="7"/>
      <c r="AI998" s="7"/>
    </row>
    <row r="999" spans="1:35" x14ac:dyDescent="0.2">
      <c r="A999" s="5">
        <v>2022</v>
      </c>
      <c r="B999" s="2" t="s">
        <v>752</v>
      </c>
      <c r="C999" s="2" t="s">
        <v>732</v>
      </c>
      <c r="D999" s="2" t="s">
        <v>678</v>
      </c>
      <c r="E999" s="15">
        <v>0</v>
      </c>
      <c r="F999" s="15">
        <v>0</v>
      </c>
      <c r="H999" s="2">
        <v>770495</v>
      </c>
      <c r="S999" s="2"/>
      <c r="T999" s="2"/>
      <c r="U999" s="2"/>
      <c r="V999" s="2"/>
      <c r="AB999" s="7"/>
      <c r="AC999" s="7"/>
      <c r="AD999" s="7"/>
      <c r="AE999" s="7"/>
      <c r="AF999" s="7"/>
      <c r="AG999" s="7"/>
      <c r="AH999" s="7"/>
      <c r="AI999" s="7"/>
    </row>
    <row r="1000" spans="1:35" x14ac:dyDescent="0.2">
      <c r="A1000" s="5">
        <v>2022</v>
      </c>
      <c r="B1000" s="2" t="s">
        <v>750</v>
      </c>
      <c r="C1000" s="2" t="s">
        <v>733</v>
      </c>
      <c r="D1000" s="2" t="s">
        <v>678</v>
      </c>
      <c r="E1000" s="15">
        <v>0</v>
      </c>
      <c r="F1000" s="15">
        <v>3793170</v>
      </c>
      <c r="H1000" s="2">
        <v>2041945</v>
      </c>
      <c r="S1000" s="2"/>
      <c r="T1000" s="2"/>
      <c r="U1000" s="2"/>
      <c r="V1000" s="2"/>
      <c r="AB1000" s="7"/>
      <c r="AC1000" s="7"/>
      <c r="AD1000" s="7"/>
      <c r="AE1000" s="7"/>
      <c r="AF1000" s="7"/>
      <c r="AG1000" s="7"/>
      <c r="AH1000" s="7"/>
      <c r="AI1000" s="7"/>
    </row>
    <row r="1001" spans="1:35" x14ac:dyDescent="0.2">
      <c r="A1001" s="5">
        <v>2022</v>
      </c>
      <c r="B1001" s="2" t="s">
        <v>752</v>
      </c>
      <c r="C1001" s="2" t="s">
        <v>734</v>
      </c>
      <c r="D1001" s="2" t="s">
        <v>678</v>
      </c>
      <c r="E1001" s="15">
        <v>0</v>
      </c>
      <c r="F1001" s="15">
        <v>0</v>
      </c>
      <c r="H1001" s="2">
        <v>383914</v>
      </c>
      <c r="S1001" s="2"/>
      <c r="T1001" s="2"/>
      <c r="U1001" s="2"/>
      <c r="V1001" s="2"/>
      <c r="AB1001" s="7"/>
      <c r="AC1001" s="7"/>
      <c r="AD1001" s="7"/>
      <c r="AE1001" s="7"/>
      <c r="AF1001" s="7"/>
      <c r="AG1001" s="7"/>
      <c r="AH1001" s="7"/>
      <c r="AI1001" s="7"/>
    </row>
    <row r="1002" spans="1:35" x14ac:dyDescent="0.2">
      <c r="A1002" s="5">
        <v>2022</v>
      </c>
      <c r="B1002" s="2" t="s">
        <v>752</v>
      </c>
      <c r="C1002" s="2" t="s">
        <v>735</v>
      </c>
      <c r="D1002" s="2" t="s">
        <v>678</v>
      </c>
      <c r="E1002" s="15">
        <v>0</v>
      </c>
      <c r="F1002" s="15">
        <v>0</v>
      </c>
      <c r="H1002" s="2">
        <v>750197</v>
      </c>
      <c r="S1002" s="2"/>
      <c r="T1002" s="2"/>
      <c r="U1002" s="2"/>
      <c r="V1002" s="2"/>
      <c r="AB1002" s="7"/>
      <c r="AC1002" s="7"/>
      <c r="AD1002" s="7"/>
      <c r="AE1002" s="7"/>
      <c r="AF1002" s="7"/>
      <c r="AG1002" s="7"/>
      <c r="AH1002" s="7"/>
      <c r="AI1002" s="7"/>
    </row>
    <row r="1003" spans="1:35" x14ac:dyDescent="0.2">
      <c r="A1003" s="5">
        <v>2022</v>
      </c>
      <c r="B1003" s="2" t="s">
        <v>752</v>
      </c>
      <c r="C1003" s="2" t="s">
        <v>736</v>
      </c>
      <c r="D1003" s="2" t="s">
        <v>678</v>
      </c>
      <c r="E1003" s="15">
        <v>0</v>
      </c>
      <c r="F1003" s="15">
        <v>2444000</v>
      </c>
      <c r="H1003" s="2">
        <v>2534497</v>
      </c>
      <c r="S1003" s="2"/>
      <c r="T1003" s="2"/>
      <c r="U1003" s="2"/>
      <c r="V1003" s="2"/>
      <c r="AB1003" s="7"/>
      <c r="AC1003" s="7"/>
      <c r="AD1003" s="7"/>
      <c r="AE1003" s="7"/>
      <c r="AF1003" s="7"/>
      <c r="AG1003" s="7"/>
      <c r="AH1003" s="7"/>
      <c r="AI1003" s="7"/>
    </row>
    <row r="1004" spans="1:35" x14ac:dyDescent="0.2">
      <c r="A1004" s="5">
        <v>2022</v>
      </c>
      <c r="B1004" s="2" t="s">
        <v>752</v>
      </c>
      <c r="C1004" s="2" t="s">
        <v>737</v>
      </c>
      <c r="D1004" s="2" t="s">
        <v>678</v>
      </c>
      <c r="E1004" s="15">
        <v>0</v>
      </c>
      <c r="F1004" s="15">
        <v>1101217</v>
      </c>
      <c r="H1004" s="2">
        <v>2380169</v>
      </c>
      <c r="S1004" s="2"/>
      <c r="T1004" s="2"/>
      <c r="U1004" s="2"/>
      <c r="V1004" s="2"/>
      <c r="AB1004" s="7"/>
      <c r="AC1004" s="7"/>
      <c r="AD1004" s="7"/>
      <c r="AE1004" s="7"/>
      <c r="AF1004" s="7"/>
      <c r="AG1004" s="7"/>
      <c r="AH1004" s="7"/>
      <c r="AI1004" s="7"/>
    </row>
    <row r="1005" spans="1:35" x14ac:dyDescent="0.2">
      <c r="A1005" s="5">
        <v>2022</v>
      </c>
      <c r="B1005" s="2" t="s">
        <v>750</v>
      </c>
      <c r="C1005" s="2" t="s">
        <v>48</v>
      </c>
      <c r="D1005" s="2" t="s">
        <v>678</v>
      </c>
      <c r="E1005" s="15">
        <v>0</v>
      </c>
      <c r="F1005" s="15">
        <v>0</v>
      </c>
      <c r="H1005" s="2">
        <v>792854</v>
      </c>
      <c r="S1005" s="2"/>
      <c r="T1005" s="2"/>
      <c r="U1005" s="2"/>
      <c r="V1005" s="2"/>
      <c r="AB1005" s="7"/>
      <c r="AC1005" s="7"/>
      <c r="AD1005" s="7"/>
      <c r="AE1005" s="7"/>
      <c r="AF1005" s="7"/>
      <c r="AG1005" s="7"/>
      <c r="AH1005" s="7"/>
      <c r="AI1005" s="7"/>
    </row>
    <row r="1006" spans="1:35" x14ac:dyDescent="0.2">
      <c r="A1006" s="5">
        <v>2022</v>
      </c>
      <c r="B1006" s="2" t="s">
        <v>751</v>
      </c>
      <c r="C1006" s="2" t="s">
        <v>49</v>
      </c>
      <c r="D1006" s="2" t="s">
        <v>678</v>
      </c>
      <c r="E1006" s="15">
        <v>0</v>
      </c>
      <c r="F1006" s="15">
        <v>0</v>
      </c>
      <c r="H1006" s="2">
        <v>788114</v>
      </c>
      <c r="S1006" s="2"/>
      <c r="T1006" s="2"/>
      <c r="U1006" s="2"/>
      <c r="V1006" s="2"/>
      <c r="AB1006" s="7"/>
      <c r="AC1006" s="7"/>
      <c r="AD1006" s="7"/>
      <c r="AE1006" s="7"/>
      <c r="AF1006" s="7"/>
      <c r="AG1006" s="7"/>
      <c r="AH1006" s="7"/>
      <c r="AI1006" s="7"/>
    </row>
    <row r="1007" spans="1:35" x14ac:dyDescent="0.2">
      <c r="A1007" s="5">
        <v>2022</v>
      </c>
      <c r="B1007" s="2" t="s">
        <v>750</v>
      </c>
      <c r="C1007" s="2" t="s">
        <v>50</v>
      </c>
      <c r="D1007" s="2" t="s">
        <v>678</v>
      </c>
      <c r="E1007" s="15">
        <v>0</v>
      </c>
      <c r="F1007" s="15">
        <v>0</v>
      </c>
      <c r="H1007" s="2">
        <v>792854</v>
      </c>
      <c r="S1007" s="2"/>
      <c r="T1007" s="2"/>
      <c r="U1007" s="2"/>
      <c r="V1007" s="2"/>
      <c r="AB1007" s="7"/>
      <c r="AC1007" s="7"/>
      <c r="AD1007" s="7"/>
      <c r="AE1007" s="7"/>
      <c r="AF1007" s="7"/>
      <c r="AG1007" s="7"/>
      <c r="AH1007" s="7"/>
      <c r="AI1007" s="7"/>
    </row>
    <row r="1008" spans="1:35" x14ac:dyDescent="0.2">
      <c r="A1008" s="5">
        <v>2022</v>
      </c>
      <c r="B1008" s="2" t="s">
        <v>752</v>
      </c>
      <c r="C1008" s="2" t="s">
        <v>51</v>
      </c>
      <c r="D1008" s="2" t="s">
        <v>678</v>
      </c>
      <c r="E1008" s="15">
        <v>0</v>
      </c>
      <c r="F1008" s="15">
        <v>0</v>
      </c>
      <c r="H1008" s="2">
        <v>750197</v>
      </c>
      <c r="S1008" s="2"/>
      <c r="T1008" s="2"/>
      <c r="U1008" s="2"/>
      <c r="V1008" s="2"/>
      <c r="AB1008" s="7"/>
      <c r="AC1008" s="7"/>
      <c r="AD1008" s="7"/>
      <c r="AE1008" s="7"/>
      <c r="AF1008" s="7"/>
      <c r="AG1008" s="7"/>
      <c r="AH1008" s="7"/>
      <c r="AI1008" s="7"/>
    </row>
    <row r="1009" spans="1:35" x14ac:dyDescent="0.2">
      <c r="A1009" s="5">
        <v>2022</v>
      </c>
      <c r="B1009" s="2" t="s">
        <v>750</v>
      </c>
      <c r="C1009" s="2" t="s">
        <v>52</v>
      </c>
      <c r="D1009" s="2" t="s">
        <v>678</v>
      </c>
      <c r="E1009" s="15">
        <v>0</v>
      </c>
      <c r="F1009" s="15">
        <v>0</v>
      </c>
      <c r="H1009" s="2">
        <v>773895</v>
      </c>
      <c r="S1009" s="2"/>
      <c r="T1009" s="2"/>
      <c r="U1009" s="2"/>
      <c r="V1009" s="2"/>
      <c r="AB1009" s="7"/>
      <c r="AC1009" s="7"/>
      <c r="AD1009" s="7"/>
      <c r="AE1009" s="7"/>
      <c r="AF1009" s="7"/>
      <c r="AG1009" s="7"/>
      <c r="AH1009" s="7"/>
      <c r="AI1009" s="7"/>
    </row>
    <row r="1010" spans="1:35" x14ac:dyDescent="0.2">
      <c r="A1010" s="5">
        <v>2022</v>
      </c>
      <c r="B1010" s="2" t="s">
        <v>751</v>
      </c>
      <c r="C1010" s="2" t="s">
        <v>53</v>
      </c>
      <c r="D1010" s="2" t="s">
        <v>678</v>
      </c>
      <c r="E1010" s="15">
        <v>0</v>
      </c>
      <c r="F1010" s="15">
        <v>0</v>
      </c>
      <c r="H1010" s="2">
        <v>885794</v>
      </c>
      <c r="S1010" s="2"/>
      <c r="T1010" s="2"/>
      <c r="U1010" s="2"/>
      <c r="V1010" s="2"/>
      <c r="AB1010" s="7"/>
      <c r="AC1010" s="7"/>
      <c r="AD1010" s="7"/>
      <c r="AE1010" s="7"/>
      <c r="AF1010" s="7"/>
      <c r="AG1010" s="7"/>
      <c r="AH1010" s="7"/>
      <c r="AI1010" s="7"/>
    </row>
    <row r="1011" spans="1:35" x14ac:dyDescent="0.2">
      <c r="A1011" s="5">
        <v>2022</v>
      </c>
      <c r="B1011" s="2" t="s">
        <v>752</v>
      </c>
      <c r="C1011" s="2" t="s">
        <v>54</v>
      </c>
      <c r="D1011" s="2" t="s">
        <v>678</v>
      </c>
      <c r="E1011" s="15">
        <v>0</v>
      </c>
      <c r="F1011" s="15">
        <v>0</v>
      </c>
      <c r="H1011" s="2">
        <v>773895</v>
      </c>
      <c r="S1011" s="2"/>
      <c r="T1011" s="2"/>
      <c r="U1011" s="2"/>
      <c r="V1011" s="2"/>
      <c r="AB1011" s="7"/>
      <c r="AC1011" s="7"/>
      <c r="AD1011" s="7"/>
      <c r="AE1011" s="7"/>
      <c r="AF1011" s="7"/>
      <c r="AG1011" s="7"/>
      <c r="AH1011" s="7"/>
      <c r="AI1011" s="7"/>
    </row>
    <row r="1012" spans="1:35" x14ac:dyDescent="0.2">
      <c r="A1012" s="5">
        <v>2022</v>
      </c>
      <c r="B1012" s="2" t="s">
        <v>750</v>
      </c>
      <c r="C1012" s="2" t="s">
        <v>738</v>
      </c>
      <c r="D1012" s="2" t="s">
        <v>678</v>
      </c>
      <c r="E1012" s="15">
        <v>0</v>
      </c>
      <c r="F1012" s="15">
        <v>1871224</v>
      </c>
      <c r="H1012" s="2">
        <v>2256385</v>
      </c>
      <c r="S1012" s="2"/>
      <c r="T1012" s="2"/>
      <c r="U1012" s="2"/>
      <c r="V1012" s="2"/>
      <c r="AB1012" s="7"/>
      <c r="AC1012" s="7"/>
      <c r="AD1012" s="7"/>
      <c r="AE1012" s="7"/>
      <c r="AF1012" s="7"/>
      <c r="AG1012" s="7"/>
      <c r="AH1012" s="7"/>
      <c r="AI1012" s="7"/>
    </row>
    <row r="1013" spans="1:35" x14ac:dyDescent="0.2">
      <c r="A1013" s="5">
        <v>2022</v>
      </c>
      <c r="B1013" s="2" t="s">
        <v>752</v>
      </c>
      <c r="C1013" s="2" t="s">
        <v>739</v>
      </c>
      <c r="D1013" s="2" t="s">
        <v>678</v>
      </c>
      <c r="E1013" s="15">
        <v>0</v>
      </c>
      <c r="F1013" s="15">
        <v>0</v>
      </c>
      <c r="H1013" s="2">
        <v>783375</v>
      </c>
      <c r="S1013" s="2"/>
      <c r="T1013" s="2"/>
      <c r="U1013" s="2"/>
      <c r="V1013" s="2"/>
      <c r="AB1013" s="7"/>
      <c r="AC1013" s="7"/>
      <c r="AD1013" s="7"/>
      <c r="AE1013" s="7"/>
      <c r="AF1013" s="7"/>
      <c r="AG1013" s="7"/>
      <c r="AH1013" s="7"/>
      <c r="AI1013" s="7"/>
    </row>
    <row r="1014" spans="1:35" x14ac:dyDescent="0.2">
      <c r="A1014" s="5">
        <v>2022</v>
      </c>
      <c r="B1014" s="2" t="s">
        <v>752</v>
      </c>
      <c r="C1014" s="2" t="s">
        <v>740</v>
      </c>
      <c r="D1014" s="2" t="s">
        <v>678</v>
      </c>
      <c r="E1014" s="15">
        <v>0</v>
      </c>
      <c r="F1014" s="15">
        <v>55000000</v>
      </c>
      <c r="H1014" s="2">
        <v>2470019</v>
      </c>
      <c r="S1014" s="2"/>
      <c r="T1014" s="2"/>
      <c r="U1014" s="2"/>
      <c r="V1014" s="2"/>
      <c r="AB1014" s="7"/>
      <c r="AC1014" s="7"/>
      <c r="AD1014" s="7"/>
      <c r="AE1014" s="7"/>
      <c r="AF1014" s="7"/>
      <c r="AG1014" s="7"/>
      <c r="AH1014" s="7"/>
      <c r="AI1014" s="7"/>
    </row>
    <row r="1015" spans="1:35" x14ac:dyDescent="0.2">
      <c r="A1015" s="5">
        <v>2022</v>
      </c>
      <c r="B1015" s="2" t="s">
        <v>751</v>
      </c>
      <c r="C1015" s="2" t="s">
        <v>741</v>
      </c>
      <c r="D1015" s="2" t="s">
        <v>678</v>
      </c>
      <c r="E1015" s="15">
        <v>0</v>
      </c>
      <c r="F1015" s="15">
        <v>0</v>
      </c>
      <c r="H1015" s="2">
        <v>813152</v>
      </c>
      <c r="S1015" s="2"/>
      <c r="T1015" s="2"/>
      <c r="U1015" s="2"/>
      <c r="V1015" s="2"/>
      <c r="AB1015" s="7"/>
      <c r="AC1015" s="7"/>
      <c r="AD1015" s="7"/>
      <c r="AE1015" s="7"/>
      <c r="AF1015" s="7"/>
      <c r="AG1015" s="7"/>
      <c r="AH1015" s="7"/>
      <c r="AI1015" s="7"/>
    </row>
    <row r="1016" spans="1:35" x14ac:dyDescent="0.2">
      <c r="A1016" s="5">
        <v>2022</v>
      </c>
      <c r="B1016" s="2" t="s">
        <v>752</v>
      </c>
      <c r="C1016" s="2" t="s">
        <v>742</v>
      </c>
      <c r="D1016" s="2" t="s">
        <v>678</v>
      </c>
      <c r="E1016" s="15">
        <v>0</v>
      </c>
      <c r="F1016" s="15">
        <v>7476351</v>
      </c>
      <c r="H1016" s="2">
        <v>2643324</v>
      </c>
      <c r="S1016" s="2"/>
      <c r="T1016" s="2"/>
      <c r="U1016" s="2"/>
      <c r="V1016" s="2"/>
      <c r="AB1016" s="7"/>
      <c r="AC1016" s="7"/>
      <c r="AD1016" s="7"/>
      <c r="AE1016" s="7"/>
      <c r="AF1016" s="7"/>
      <c r="AG1016" s="7"/>
      <c r="AH1016" s="7"/>
      <c r="AI1016" s="7"/>
    </row>
    <row r="1017" spans="1:35" x14ac:dyDescent="0.2">
      <c r="A1017" s="5">
        <v>2022</v>
      </c>
      <c r="B1017" s="2" t="s">
        <v>750</v>
      </c>
      <c r="C1017" s="2" t="s">
        <v>743</v>
      </c>
      <c r="D1017" s="2" t="s">
        <v>678</v>
      </c>
      <c r="E1017" s="15">
        <v>0</v>
      </c>
      <c r="F1017" s="15">
        <v>0</v>
      </c>
      <c r="H1017" s="2">
        <v>797594</v>
      </c>
      <c r="S1017" s="2"/>
      <c r="T1017" s="2"/>
      <c r="U1017" s="2"/>
      <c r="V1017" s="2"/>
      <c r="AB1017" s="7"/>
      <c r="AC1017" s="7"/>
      <c r="AD1017" s="7"/>
      <c r="AE1017" s="7"/>
      <c r="AF1017" s="7"/>
      <c r="AG1017" s="7"/>
      <c r="AH1017" s="7"/>
      <c r="AI1017" s="7"/>
    </row>
    <row r="1018" spans="1:35" x14ac:dyDescent="0.2">
      <c r="A1018" s="5">
        <v>2022</v>
      </c>
      <c r="B1018" s="2" t="s">
        <v>752</v>
      </c>
      <c r="C1018" s="2" t="s">
        <v>744</v>
      </c>
      <c r="D1018" s="2" t="s">
        <v>678</v>
      </c>
      <c r="E1018" s="15">
        <v>0</v>
      </c>
      <c r="F1018" s="15">
        <v>0</v>
      </c>
      <c r="H1018" s="2">
        <v>379175</v>
      </c>
      <c r="S1018" s="2"/>
      <c r="T1018" s="2"/>
      <c r="U1018" s="2"/>
      <c r="V1018" s="2"/>
      <c r="AB1018" s="7"/>
      <c r="AC1018" s="7"/>
      <c r="AD1018" s="7"/>
      <c r="AE1018" s="7"/>
      <c r="AF1018" s="7"/>
      <c r="AG1018" s="7"/>
      <c r="AH1018" s="7"/>
      <c r="AI1018" s="7"/>
    </row>
    <row r="1019" spans="1:35" x14ac:dyDescent="0.2">
      <c r="A1019" s="5">
        <v>2022</v>
      </c>
      <c r="B1019" s="2" t="s">
        <v>752</v>
      </c>
      <c r="C1019" s="2" t="s">
        <v>745</v>
      </c>
      <c r="D1019" s="2" t="s">
        <v>678</v>
      </c>
      <c r="E1019" s="15">
        <v>0</v>
      </c>
      <c r="F1019" s="15">
        <v>0</v>
      </c>
      <c r="H1019" s="2">
        <v>398133</v>
      </c>
      <c r="S1019" s="2"/>
      <c r="T1019" s="2"/>
      <c r="U1019" s="2"/>
      <c r="V1019" s="2"/>
      <c r="AB1019" s="7"/>
      <c r="AC1019" s="7"/>
      <c r="AD1019" s="7"/>
      <c r="AE1019" s="7"/>
      <c r="AF1019" s="7"/>
      <c r="AG1019" s="7"/>
      <c r="AH1019" s="7"/>
      <c r="AI1019" s="7"/>
    </row>
    <row r="1020" spans="1:35" x14ac:dyDescent="0.2">
      <c r="A1020" s="5">
        <v>2022</v>
      </c>
      <c r="B1020" s="2" t="s">
        <v>752</v>
      </c>
      <c r="C1020" s="2" t="s">
        <v>746</v>
      </c>
      <c r="D1020" s="2" t="s">
        <v>678</v>
      </c>
      <c r="E1020" s="15">
        <v>0</v>
      </c>
      <c r="F1020" s="15">
        <v>0</v>
      </c>
      <c r="H1020" s="2">
        <v>775235</v>
      </c>
      <c r="S1020" s="2"/>
      <c r="T1020" s="2"/>
      <c r="U1020" s="2"/>
      <c r="V1020" s="2"/>
      <c r="AB1020" s="7"/>
      <c r="AC1020" s="7"/>
      <c r="AD1020" s="7"/>
      <c r="AE1020" s="7"/>
      <c r="AF1020" s="7"/>
      <c r="AG1020" s="7"/>
      <c r="AH1020" s="7"/>
      <c r="AI1020" s="7"/>
    </row>
    <row r="1021" spans="1:35" x14ac:dyDescent="0.2">
      <c r="A1021" s="5">
        <v>2022</v>
      </c>
      <c r="B1021" s="2" t="s">
        <v>752</v>
      </c>
      <c r="C1021" s="2" t="s">
        <v>747</v>
      </c>
      <c r="D1021" s="2" t="s">
        <v>678</v>
      </c>
      <c r="E1021" s="15">
        <v>0</v>
      </c>
      <c r="F1021" s="15">
        <v>0</v>
      </c>
      <c r="H1021" s="2">
        <v>374435</v>
      </c>
      <c r="S1021" s="2"/>
      <c r="T1021" s="2"/>
      <c r="U1021" s="2"/>
      <c r="V1021" s="2"/>
      <c r="AB1021" s="7"/>
      <c r="AC1021" s="7"/>
      <c r="AD1021" s="7"/>
      <c r="AE1021" s="7"/>
      <c r="AF1021" s="7"/>
      <c r="AG1021" s="7"/>
      <c r="AH1021" s="7"/>
      <c r="AI1021" s="7"/>
    </row>
    <row r="1022" spans="1:35" x14ac:dyDescent="0.2">
      <c r="A1022" s="5">
        <v>2022</v>
      </c>
      <c r="B1022" s="2" t="s">
        <v>752</v>
      </c>
      <c r="C1022" s="2" t="s">
        <v>748</v>
      </c>
      <c r="D1022" s="2" t="s">
        <v>678</v>
      </c>
      <c r="E1022" s="15">
        <v>0</v>
      </c>
      <c r="F1022" s="15">
        <v>0</v>
      </c>
      <c r="H1022" s="2">
        <v>770495</v>
      </c>
      <c r="S1022" s="2"/>
      <c r="T1022" s="2"/>
      <c r="U1022" s="2"/>
      <c r="V1022" s="2"/>
      <c r="AB1022" s="7"/>
      <c r="AC1022" s="7"/>
      <c r="AD1022" s="7"/>
      <c r="AE1022" s="7"/>
      <c r="AF1022" s="7"/>
      <c r="AG1022" s="7"/>
      <c r="AH1022" s="7"/>
      <c r="AI1022" s="7"/>
    </row>
    <row r="1023" spans="1:35" x14ac:dyDescent="0.2">
      <c r="A1023" s="5">
        <v>2022</v>
      </c>
      <c r="B1023" s="2" t="s">
        <v>752</v>
      </c>
      <c r="C1023" s="2" t="s">
        <v>749</v>
      </c>
      <c r="D1023" s="2" t="s">
        <v>678</v>
      </c>
      <c r="E1023" s="15">
        <v>0</v>
      </c>
      <c r="F1023" s="15">
        <v>0</v>
      </c>
      <c r="H1023" s="2">
        <v>789454</v>
      </c>
      <c r="S1023" s="2"/>
      <c r="T1023" s="2"/>
      <c r="U1023" s="2"/>
      <c r="V1023" s="2"/>
      <c r="AB1023" s="7"/>
      <c r="AC1023" s="7"/>
      <c r="AD1023" s="7"/>
      <c r="AE1023" s="7"/>
      <c r="AF1023" s="7"/>
      <c r="AG1023" s="7"/>
      <c r="AH1023" s="7"/>
      <c r="AI1023" s="7"/>
    </row>
    <row r="1024" spans="1:35" x14ac:dyDescent="0.2">
      <c r="A1024" s="5">
        <v>2022</v>
      </c>
      <c r="B1024" s="2" t="s">
        <v>752</v>
      </c>
      <c r="C1024" s="2" t="s">
        <v>67</v>
      </c>
      <c r="D1024" s="2" t="s">
        <v>678</v>
      </c>
      <c r="E1024" s="15">
        <v>0</v>
      </c>
      <c r="F1024" s="15">
        <v>0</v>
      </c>
      <c r="H1024" s="2">
        <v>847876</v>
      </c>
      <c r="S1024" s="2"/>
      <c r="T1024" s="2"/>
      <c r="U1024" s="2"/>
      <c r="V1024" s="2"/>
      <c r="AB1024" s="7"/>
      <c r="AC1024" s="7"/>
      <c r="AD1024" s="7"/>
      <c r="AE1024" s="7"/>
      <c r="AF1024" s="7"/>
      <c r="AG1024" s="7"/>
      <c r="AH1024" s="7"/>
      <c r="AI1024" s="7"/>
    </row>
    <row r="1025" spans="1:35" x14ac:dyDescent="0.2">
      <c r="A1025" s="5">
        <v>2022</v>
      </c>
      <c r="B1025" s="2" t="s">
        <v>750</v>
      </c>
      <c r="C1025" s="2" t="s">
        <v>725</v>
      </c>
      <c r="D1025" s="2" t="s">
        <v>679</v>
      </c>
      <c r="E1025" s="15">
        <v>0</v>
      </c>
      <c r="F1025" s="15">
        <v>2299884</v>
      </c>
      <c r="S1025" s="2"/>
      <c r="T1025" s="2"/>
      <c r="U1025" s="2"/>
      <c r="V1025" s="2"/>
      <c r="AB1025" s="7"/>
      <c r="AC1025" s="7"/>
      <c r="AD1025" s="7"/>
      <c r="AE1025" s="7"/>
      <c r="AF1025" s="7"/>
      <c r="AG1025" s="7"/>
      <c r="AH1025" s="7"/>
      <c r="AI1025" s="7"/>
    </row>
    <row r="1026" spans="1:35" x14ac:dyDescent="0.2">
      <c r="A1026" s="5">
        <v>2022</v>
      </c>
      <c r="B1026" s="2" t="s">
        <v>750</v>
      </c>
      <c r="C1026" s="2" t="s">
        <v>726</v>
      </c>
      <c r="D1026" s="2" t="s">
        <v>679</v>
      </c>
      <c r="E1026" s="15">
        <v>0</v>
      </c>
      <c r="F1026" s="15">
        <v>0</v>
      </c>
      <c r="S1026" s="2"/>
      <c r="T1026" s="2"/>
      <c r="U1026" s="2"/>
      <c r="V1026" s="2"/>
      <c r="AB1026" s="7"/>
      <c r="AC1026" s="7"/>
      <c r="AD1026" s="7"/>
      <c r="AE1026" s="7"/>
      <c r="AF1026" s="7"/>
      <c r="AG1026" s="7"/>
      <c r="AH1026" s="7"/>
      <c r="AI1026" s="7"/>
    </row>
    <row r="1027" spans="1:35" x14ac:dyDescent="0.2">
      <c r="A1027" s="5">
        <v>2022</v>
      </c>
      <c r="B1027" s="2" t="s">
        <v>751</v>
      </c>
      <c r="C1027" s="2" t="s">
        <v>727</v>
      </c>
      <c r="D1027" s="2" t="s">
        <v>679</v>
      </c>
      <c r="E1027" s="15">
        <v>0</v>
      </c>
      <c r="F1027" s="15">
        <v>1760511</v>
      </c>
      <c r="S1027" s="2"/>
      <c r="T1027" s="2"/>
      <c r="U1027" s="2"/>
      <c r="V1027" s="2"/>
      <c r="AB1027" s="7"/>
      <c r="AC1027" s="7"/>
      <c r="AD1027" s="7"/>
      <c r="AE1027" s="7"/>
      <c r="AF1027" s="7"/>
      <c r="AG1027" s="7"/>
      <c r="AH1027" s="7"/>
      <c r="AI1027" s="7"/>
    </row>
    <row r="1028" spans="1:35" x14ac:dyDescent="0.2">
      <c r="A1028" s="5">
        <v>2022</v>
      </c>
      <c r="B1028" s="2" t="s">
        <v>750</v>
      </c>
      <c r="C1028" s="2" t="s">
        <v>728</v>
      </c>
      <c r="D1028" s="2" t="s">
        <v>679</v>
      </c>
      <c r="E1028" s="15">
        <v>0</v>
      </c>
      <c r="F1028" s="15">
        <v>0</v>
      </c>
      <c r="S1028" s="2"/>
      <c r="T1028" s="2"/>
      <c r="U1028" s="2"/>
      <c r="V1028" s="2"/>
      <c r="AB1028" s="7"/>
      <c r="AC1028" s="7"/>
      <c r="AD1028" s="7"/>
      <c r="AE1028" s="7"/>
      <c r="AF1028" s="7"/>
      <c r="AG1028" s="7"/>
      <c r="AH1028" s="7"/>
      <c r="AI1028" s="7"/>
    </row>
    <row r="1029" spans="1:35" x14ac:dyDescent="0.2">
      <c r="A1029" s="5">
        <v>2022</v>
      </c>
      <c r="B1029" s="2" t="s">
        <v>752</v>
      </c>
      <c r="C1029" s="2" t="s">
        <v>729</v>
      </c>
      <c r="D1029" s="2" t="s">
        <v>679</v>
      </c>
      <c r="E1029" s="15">
        <v>0</v>
      </c>
      <c r="F1029" s="15">
        <v>0</v>
      </c>
      <c r="S1029" s="2"/>
      <c r="T1029" s="2"/>
      <c r="U1029" s="2"/>
      <c r="V1029" s="2"/>
      <c r="AB1029" s="7"/>
      <c r="AC1029" s="7"/>
      <c r="AD1029" s="7"/>
      <c r="AE1029" s="7"/>
      <c r="AF1029" s="7"/>
      <c r="AG1029" s="7"/>
      <c r="AH1029" s="7"/>
      <c r="AI1029" s="7"/>
    </row>
    <row r="1030" spans="1:35" x14ac:dyDescent="0.2">
      <c r="A1030" s="5">
        <v>2022</v>
      </c>
      <c r="B1030" s="2" t="s">
        <v>750</v>
      </c>
      <c r="C1030" s="2" t="s">
        <v>730</v>
      </c>
      <c r="D1030" s="2" t="s">
        <v>679</v>
      </c>
      <c r="E1030" s="15">
        <v>0</v>
      </c>
      <c r="F1030" s="15">
        <v>1730488</v>
      </c>
      <c r="S1030" s="2"/>
      <c r="T1030" s="2"/>
      <c r="U1030" s="2"/>
      <c r="V1030" s="2"/>
      <c r="AB1030" s="7"/>
      <c r="AC1030" s="7"/>
      <c r="AD1030" s="7"/>
      <c r="AE1030" s="7"/>
      <c r="AF1030" s="7"/>
      <c r="AG1030" s="7"/>
      <c r="AH1030" s="7"/>
      <c r="AI1030" s="7"/>
    </row>
    <row r="1031" spans="1:35" x14ac:dyDescent="0.2">
      <c r="A1031" s="5">
        <v>2022</v>
      </c>
      <c r="B1031" s="2" t="s">
        <v>752</v>
      </c>
      <c r="C1031" s="2" t="s">
        <v>731</v>
      </c>
      <c r="D1031" s="2" t="s">
        <v>679</v>
      </c>
      <c r="E1031" s="15">
        <v>0</v>
      </c>
      <c r="F1031" s="15">
        <v>0</v>
      </c>
      <c r="S1031" s="2"/>
      <c r="T1031" s="2"/>
      <c r="U1031" s="2"/>
      <c r="V1031" s="2"/>
      <c r="AB1031" s="7"/>
      <c r="AC1031" s="7"/>
      <c r="AD1031" s="7"/>
      <c r="AE1031" s="7"/>
      <c r="AF1031" s="7"/>
      <c r="AG1031" s="7"/>
      <c r="AH1031" s="7"/>
      <c r="AI1031" s="7"/>
    </row>
    <row r="1032" spans="1:35" x14ac:dyDescent="0.2">
      <c r="A1032" s="5">
        <v>2022</v>
      </c>
      <c r="B1032" s="2" t="s">
        <v>752</v>
      </c>
      <c r="C1032" s="2" t="s">
        <v>732</v>
      </c>
      <c r="D1032" s="2" t="s">
        <v>679</v>
      </c>
      <c r="E1032" s="15">
        <v>0</v>
      </c>
      <c r="F1032" s="15">
        <v>0</v>
      </c>
      <c r="S1032" s="2"/>
      <c r="T1032" s="2"/>
      <c r="U1032" s="2"/>
      <c r="V1032" s="2"/>
      <c r="AB1032" s="7"/>
      <c r="AC1032" s="7"/>
      <c r="AD1032" s="7"/>
      <c r="AE1032" s="7"/>
      <c r="AF1032" s="7"/>
      <c r="AG1032" s="7"/>
      <c r="AH1032" s="7"/>
      <c r="AI1032" s="7"/>
    </row>
    <row r="1033" spans="1:35" x14ac:dyDescent="0.2">
      <c r="A1033" s="5">
        <v>2022</v>
      </c>
      <c r="B1033" s="2" t="s">
        <v>750</v>
      </c>
      <c r="C1033" s="2" t="s">
        <v>733</v>
      </c>
      <c r="D1033" s="2" t="s">
        <v>679</v>
      </c>
      <c r="E1033" s="15">
        <v>0</v>
      </c>
      <c r="F1033" s="15">
        <v>0</v>
      </c>
      <c r="S1033" s="2"/>
      <c r="T1033" s="2"/>
      <c r="U1033" s="2"/>
      <c r="V1033" s="2"/>
      <c r="AB1033" s="7"/>
      <c r="AC1033" s="7"/>
      <c r="AD1033" s="7"/>
      <c r="AE1033" s="7"/>
      <c r="AF1033" s="7"/>
      <c r="AG1033" s="7"/>
      <c r="AH1033" s="7"/>
      <c r="AI1033" s="7"/>
    </row>
    <row r="1034" spans="1:35" x14ac:dyDescent="0.2">
      <c r="A1034" s="5">
        <v>2022</v>
      </c>
      <c r="B1034" s="2" t="s">
        <v>752</v>
      </c>
      <c r="C1034" s="2" t="s">
        <v>734</v>
      </c>
      <c r="D1034" s="2" t="s">
        <v>679</v>
      </c>
      <c r="E1034" s="15">
        <v>0</v>
      </c>
      <c r="F1034" s="15">
        <v>0</v>
      </c>
      <c r="S1034" s="2"/>
      <c r="T1034" s="2"/>
      <c r="U1034" s="2"/>
      <c r="V1034" s="2"/>
      <c r="AB1034" s="7"/>
      <c r="AC1034" s="7"/>
      <c r="AD1034" s="7"/>
      <c r="AE1034" s="7"/>
      <c r="AF1034" s="7"/>
      <c r="AG1034" s="7"/>
      <c r="AH1034" s="7"/>
      <c r="AI1034" s="7"/>
    </row>
    <row r="1035" spans="1:35" x14ac:dyDescent="0.2">
      <c r="A1035" s="5">
        <v>2022</v>
      </c>
      <c r="B1035" s="2" t="s">
        <v>752</v>
      </c>
      <c r="C1035" s="2" t="s">
        <v>735</v>
      </c>
      <c r="D1035" s="2" t="s">
        <v>679</v>
      </c>
      <c r="E1035" s="15">
        <v>0</v>
      </c>
      <c r="F1035" s="15">
        <v>1500000</v>
      </c>
      <c r="S1035" s="2"/>
      <c r="T1035" s="2"/>
      <c r="U1035" s="2"/>
      <c r="V1035" s="2"/>
      <c r="AB1035" s="7"/>
      <c r="AC1035" s="7"/>
      <c r="AD1035" s="7"/>
      <c r="AE1035" s="7"/>
      <c r="AF1035" s="7"/>
      <c r="AG1035" s="7"/>
      <c r="AH1035" s="7"/>
      <c r="AI1035" s="7"/>
    </row>
    <row r="1036" spans="1:35" x14ac:dyDescent="0.2">
      <c r="A1036" s="5">
        <v>2022</v>
      </c>
      <c r="B1036" s="2" t="s">
        <v>752</v>
      </c>
      <c r="C1036" s="2" t="s">
        <v>736</v>
      </c>
      <c r="D1036" s="2" t="s">
        <v>679</v>
      </c>
      <c r="E1036" s="15">
        <v>0</v>
      </c>
      <c r="F1036" s="15">
        <v>0</v>
      </c>
      <c r="S1036" s="2"/>
      <c r="T1036" s="2"/>
      <c r="U1036" s="2"/>
      <c r="V1036" s="2"/>
      <c r="AB1036" s="7"/>
      <c r="AC1036" s="7"/>
      <c r="AD1036" s="7"/>
      <c r="AE1036" s="7"/>
      <c r="AF1036" s="7"/>
      <c r="AG1036" s="7"/>
      <c r="AH1036" s="7"/>
      <c r="AI1036" s="7"/>
    </row>
    <row r="1037" spans="1:35" x14ac:dyDescent="0.2">
      <c r="A1037" s="5">
        <v>2022</v>
      </c>
      <c r="B1037" s="2" t="s">
        <v>752</v>
      </c>
      <c r="C1037" s="2" t="s">
        <v>737</v>
      </c>
      <c r="D1037" s="2" t="s">
        <v>679</v>
      </c>
      <c r="E1037" s="15">
        <v>0</v>
      </c>
      <c r="F1037" s="15">
        <v>0</v>
      </c>
      <c r="S1037" s="2"/>
      <c r="T1037" s="2"/>
      <c r="U1037" s="2"/>
      <c r="V1037" s="2"/>
      <c r="AB1037" s="7"/>
      <c r="AC1037" s="7"/>
      <c r="AD1037" s="7"/>
      <c r="AE1037" s="7"/>
      <c r="AF1037" s="7"/>
      <c r="AG1037" s="7"/>
      <c r="AH1037" s="7"/>
      <c r="AI1037" s="7"/>
    </row>
    <row r="1038" spans="1:35" x14ac:dyDescent="0.2">
      <c r="A1038" s="5">
        <v>2022</v>
      </c>
      <c r="B1038" s="2" t="s">
        <v>750</v>
      </c>
      <c r="C1038" s="2" t="s">
        <v>48</v>
      </c>
      <c r="D1038" s="2" t="s">
        <v>679</v>
      </c>
      <c r="E1038" s="15">
        <v>0</v>
      </c>
      <c r="F1038" s="15">
        <v>0</v>
      </c>
      <c r="S1038" s="2"/>
      <c r="T1038" s="2"/>
      <c r="U1038" s="2"/>
      <c r="V1038" s="2"/>
      <c r="AB1038" s="7"/>
      <c r="AC1038" s="7"/>
      <c r="AD1038" s="7"/>
      <c r="AE1038" s="7"/>
      <c r="AF1038" s="7"/>
      <c r="AG1038" s="7"/>
      <c r="AH1038" s="7"/>
      <c r="AI1038" s="7"/>
    </row>
    <row r="1039" spans="1:35" x14ac:dyDescent="0.2">
      <c r="A1039" s="5">
        <v>2022</v>
      </c>
      <c r="B1039" s="2" t="s">
        <v>751</v>
      </c>
      <c r="C1039" s="2" t="s">
        <v>49</v>
      </c>
      <c r="D1039" s="2" t="s">
        <v>679</v>
      </c>
      <c r="E1039" s="15">
        <v>0</v>
      </c>
      <c r="F1039" s="15">
        <v>0</v>
      </c>
      <c r="S1039" s="2"/>
      <c r="T1039" s="2"/>
      <c r="U1039" s="2"/>
      <c r="V1039" s="2"/>
      <c r="AB1039" s="7"/>
      <c r="AC1039" s="7"/>
      <c r="AD1039" s="7"/>
      <c r="AE1039" s="7"/>
      <c r="AF1039" s="7"/>
      <c r="AG1039" s="7"/>
      <c r="AH1039" s="7"/>
      <c r="AI1039" s="7"/>
    </row>
    <row r="1040" spans="1:35" x14ac:dyDescent="0.2">
      <c r="A1040" s="5">
        <v>2022</v>
      </c>
      <c r="B1040" s="2" t="s">
        <v>750</v>
      </c>
      <c r="C1040" s="2" t="s">
        <v>50</v>
      </c>
      <c r="D1040" s="2" t="s">
        <v>679</v>
      </c>
      <c r="E1040" s="15">
        <v>0</v>
      </c>
      <c r="F1040" s="15">
        <v>0</v>
      </c>
      <c r="S1040" s="2"/>
      <c r="T1040" s="2"/>
      <c r="U1040" s="2"/>
      <c r="V1040" s="2"/>
      <c r="AB1040" s="7"/>
      <c r="AC1040" s="7"/>
      <c r="AD1040" s="7"/>
      <c r="AE1040" s="7"/>
      <c r="AF1040" s="7"/>
      <c r="AG1040" s="7"/>
      <c r="AH1040" s="7"/>
      <c r="AI1040" s="7"/>
    </row>
    <row r="1041" spans="1:35" x14ac:dyDescent="0.2">
      <c r="A1041" s="5">
        <v>2022</v>
      </c>
      <c r="B1041" s="2" t="s">
        <v>752</v>
      </c>
      <c r="C1041" s="2" t="s">
        <v>51</v>
      </c>
      <c r="D1041" s="2" t="s">
        <v>679</v>
      </c>
      <c r="E1041" s="15">
        <v>0</v>
      </c>
      <c r="F1041" s="15">
        <v>0</v>
      </c>
      <c r="S1041" s="2"/>
      <c r="T1041" s="2"/>
      <c r="U1041" s="2"/>
      <c r="V1041" s="2"/>
      <c r="AB1041" s="7"/>
      <c r="AC1041" s="7"/>
      <c r="AD1041" s="7"/>
      <c r="AE1041" s="7"/>
      <c r="AF1041" s="7"/>
      <c r="AG1041" s="7"/>
      <c r="AH1041" s="7"/>
      <c r="AI1041" s="7"/>
    </row>
    <row r="1042" spans="1:35" x14ac:dyDescent="0.2">
      <c r="A1042" s="5">
        <v>2022</v>
      </c>
      <c r="B1042" s="2" t="s">
        <v>750</v>
      </c>
      <c r="C1042" s="2" t="s">
        <v>52</v>
      </c>
      <c r="D1042" s="2" t="s">
        <v>679</v>
      </c>
      <c r="E1042" s="15">
        <v>0</v>
      </c>
      <c r="F1042" s="15">
        <v>900000</v>
      </c>
      <c r="S1042" s="2"/>
      <c r="T1042" s="2"/>
      <c r="U1042" s="2"/>
      <c r="V1042" s="2"/>
      <c r="AB1042" s="7"/>
      <c r="AC1042" s="7"/>
      <c r="AD1042" s="7"/>
      <c r="AE1042" s="7"/>
      <c r="AF1042" s="7"/>
      <c r="AG1042" s="7"/>
      <c r="AH1042" s="7"/>
      <c r="AI1042" s="7"/>
    </row>
    <row r="1043" spans="1:35" x14ac:dyDescent="0.2">
      <c r="A1043" s="5">
        <v>2022</v>
      </c>
      <c r="B1043" s="2" t="s">
        <v>751</v>
      </c>
      <c r="C1043" s="2" t="s">
        <v>53</v>
      </c>
      <c r="D1043" s="2" t="s">
        <v>679</v>
      </c>
      <c r="E1043" s="15">
        <v>0</v>
      </c>
      <c r="F1043" s="15">
        <v>0</v>
      </c>
      <c r="S1043" s="2"/>
      <c r="T1043" s="2"/>
      <c r="U1043" s="2"/>
      <c r="V1043" s="2"/>
      <c r="AB1043" s="7"/>
      <c r="AC1043" s="7"/>
      <c r="AD1043" s="7"/>
      <c r="AE1043" s="7"/>
      <c r="AF1043" s="7"/>
      <c r="AG1043" s="7"/>
      <c r="AH1043" s="7"/>
      <c r="AI1043" s="7"/>
    </row>
    <row r="1044" spans="1:35" x14ac:dyDescent="0.2">
      <c r="A1044" s="5">
        <v>2022</v>
      </c>
      <c r="B1044" s="2" t="s">
        <v>752</v>
      </c>
      <c r="C1044" s="2" t="s">
        <v>54</v>
      </c>
      <c r="D1044" s="2" t="s">
        <v>679</v>
      </c>
      <c r="E1044" s="15">
        <v>0</v>
      </c>
      <c r="F1044" s="15">
        <v>0</v>
      </c>
      <c r="S1044" s="2"/>
      <c r="T1044" s="2"/>
      <c r="U1044" s="2"/>
      <c r="V1044" s="2"/>
      <c r="AB1044" s="7"/>
      <c r="AC1044" s="7"/>
      <c r="AD1044" s="7"/>
      <c r="AE1044" s="7"/>
      <c r="AF1044" s="7"/>
      <c r="AG1044" s="7"/>
      <c r="AH1044" s="7"/>
      <c r="AI1044" s="7"/>
    </row>
    <row r="1045" spans="1:35" x14ac:dyDescent="0.2">
      <c r="A1045" s="5">
        <v>2022</v>
      </c>
      <c r="B1045" s="2" t="s">
        <v>750</v>
      </c>
      <c r="C1045" s="2" t="s">
        <v>738</v>
      </c>
      <c r="D1045" s="2" t="s">
        <v>679</v>
      </c>
      <c r="E1045" s="15">
        <v>0</v>
      </c>
      <c r="F1045" s="15">
        <v>0</v>
      </c>
      <c r="S1045" s="2"/>
      <c r="T1045" s="2"/>
      <c r="U1045" s="2"/>
      <c r="V1045" s="2"/>
      <c r="AB1045" s="7"/>
      <c r="AC1045" s="7"/>
      <c r="AD1045" s="7"/>
      <c r="AE1045" s="7"/>
      <c r="AF1045" s="7"/>
      <c r="AG1045" s="7"/>
      <c r="AH1045" s="7"/>
      <c r="AI1045" s="7"/>
    </row>
    <row r="1046" spans="1:35" x14ac:dyDescent="0.2">
      <c r="A1046" s="5">
        <v>2022</v>
      </c>
      <c r="B1046" s="2" t="s">
        <v>752</v>
      </c>
      <c r="C1046" s="2" t="s">
        <v>739</v>
      </c>
      <c r="D1046" s="2" t="s">
        <v>679</v>
      </c>
      <c r="E1046" s="15">
        <v>0</v>
      </c>
      <c r="F1046" s="15">
        <v>0</v>
      </c>
      <c r="S1046" s="2"/>
      <c r="T1046" s="2"/>
      <c r="U1046" s="2"/>
      <c r="V1046" s="2"/>
      <c r="AB1046" s="7"/>
      <c r="AC1046" s="7"/>
      <c r="AD1046" s="7"/>
      <c r="AE1046" s="7"/>
      <c r="AF1046" s="7"/>
      <c r="AG1046" s="7"/>
      <c r="AH1046" s="7"/>
      <c r="AI1046" s="7"/>
    </row>
    <row r="1047" spans="1:35" x14ac:dyDescent="0.2">
      <c r="A1047" s="5">
        <v>2022</v>
      </c>
      <c r="B1047" s="2" t="s">
        <v>752</v>
      </c>
      <c r="C1047" s="2" t="s">
        <v>740</v>
      </c>
      <c r="D1047" s="2" t="s">
        <v>679</v>
      </c>
      <c r="E1047" s="15">
        <v>0</v>
      </c>
      <c r="F1047" s="15">
        <v>1276000</v>
      </c>
      <c r="S1047" s="2"/>
      <c r="T1047" s="2"/>
      <c r="U1047" s="2"/>
      <c r="V1047" s="2"/>
      <c r="AB1047" s="7"/>
      <c r="AC1047" s="7"/>
      <c r="AD1047" s="7"/>
      <c r="AE1047" s="7"/>
      <c r="AF1047" s="7"/>
      <c r="AG1047" s="7"/>
      <c r="AH1047" s="7"/>
      <c r="AI1047" s="7"/>
    </row>
    <row r="1048" spans="1:35" x14ac:dyDescent="0.2">
      <c r="A1048" s="5">
        <v>2022</v>
      </c>
      <c r="B1048" s="2" t="s">
        <v>751</v>
      </c>
      <c r="C1048" s="2" t="s">
        <v>741</v>
      </c>
      <c r="D1048" s="2" t="s">
        <v>679</v>
      </c>
      <c r="E1048" s="15">
        <v>0</v>
      </c>
      <c r="F1048" s="15">
        <v>1749962</v>
      </c>
      <c r="S1048" s="2"/>
      <c r="T1048" s="2"/>
      <c r="U1048" s="2"/>
      <c r="V1048" s="2"/>
      <c r="AB1048" s="7"/>
      <c r="AC1048" s="7"/>
      <c r="AD1048" s="7"/>
      <c r="AE1048" s="7"/>
      <c r="AF1048" s="7"/>
      <c r="AG1048" s="7"/>
      <c r="AH1048" s="7"/>
      <c r="AI1048" s="7"/>
    </row>
    <row r="1049" spans="1:35" x14ac:dyDescent="0.2">
      <c r="A1049" s="5">
        <v>2022</v>
      </c>
      <c r="B1049" s="2" t="s">
        <v>752</v>
      </c>
      <c r="C1049" s="2" t="s">
        <v>742</v>
      </c>
      <c r="D1049" s="2" t="s">
        <v>679</v>
      </c>
      <c r="E1049" s="15">
        <v>0</v>
      </c>
      <c r="F1049" s="15">
        <v>0</v>
      </c>
      <c r="S1049" s="2"/>
      <c r="T1049" s="2"/>
      <c r="U1049" s="2"/>
      <c r="V1049" s="2"/>
      <c r="AB1049" s="7"/>
      <c r="AC1049" s="7"/>
      <c r="AD1049" s="7"/>
      <c r="AE1049" s="7"/>
      <c r="AF1049" s="7"/>
      <c r="AG1049" s="7"/>
      <c r="AH1049" s="7"/>
      <c r="AI1049" s="7"/>
    </row>
    <row r="1050" spans="1:35" x14ac:dyDescent="0.2">
      <c r="A1050" s="5">
        <v>2022</v>
      </c>
      <c r="B1050" s="2" t="s">
        <v>750</v>
      </c>
      <c r="C1050" s="2" t="s">
        <v>743</v>
      </c>
      <c r="D1050" s="2" t="s">
        <v>679</v>
      </c>
      <c r="E1050" s="15">
        <v>0</v>
      </c>
      <c r="F1050" s="15">
        <v>2599800</v>
      </c>
      <c r="S1050" s="2"/>
      <c r="T1050" s="2"/>
      <c r="U1050" s="2"/>
      <c r="V1050" s="2"/>
      <c r="AB1050" s="7"/>
      <c r="AC1050" s="7"/>
      <c r="AD1050" s="7"/>
      <c r="AE1050" s="7"/>
      <c r="AF1050" s="7"/>
      <c r="AG1050" s="7"/>
      <c r="AH1050" s="7"/>
      <c r="AI1050" s="7"/>
    </row>
    <row r="1051" spans="1:35" x14ac:dyDescent="0.2">
      <c r="A1051" s="5">
        <v>2022</v>
      </c>
      <c r="B1051" s="2" t="s">
        <v>752</v>
      </c>
      <c r="C1051" s="2" t="s">
        <v>744</v>
      </c>
      <c r="D1051" s="2" t="s">
        <v>679</v>
      </c>
      <c r="E1051" s="15">
        <v>0</v>
      </c>
      <c r="F1051" s="15">
        <v>0</v>
      </c>
      <c r="S1051" s="2"/>
      <c r="T1051" s="2"/>
      <c r="U1051" s="2"/>
      <c r="V1051" s="2"/>
      <c r="AB1051" s="7"/>
      <c r="AC1051" s="7"/>
      <c r="AD1051" s="7"/>
      <c r="AE1051" s="7"/>
      <c r="AF1051" s="7"/>
      <c r="AG1051" s="7"/>
      <c r="AH1051" s="7"/>
      <c r="AI1051" s="7"/>
    </row>
    <row r="1052" spans="1:35" x14ac:dyDescent="0.2">
      <c r="A1052" s="5">
        <v>2022</v>
      </c>
      <c r="B1052" s="2" t="s">
        <v>752</v>
      </c>
      <c r="C1052" s="2" t="s">
        <v>745</v>
      </c>
      <c r="D1052" s="2" t="s">
        <v>679</v>
      </c>
      <c r="E1052" s="15">
        <v>0</v>
      </c>
      <c r="F1052" s="15">
        <v>0</v>
      </c>
      <c r="S1052" s="2"/>
      <c r="T1052" s="2"/>
      <c r="U1052" s="2"/>
      <c r="V1052" s="2"/>
      <c r="AB1052" s="7"/>
      <c r="AC1052" s="7"/>
      <c r="AD1052" s="7"/>
      <c r="AE1052" s="7"/>
      <c r="AF1052" s="7"/>
      <c r="AG1052" s="7"/>
      <c r="AH1052" s="7"/>
      <c r="AI1052" s="7"/>
    </row>
    <row r="1053" spans="1:35" x14ac:dyDescent="0.2">
      <c r="A1053" s="5">
        <v>2022</v>
      </c>
      <c r="B1053" s="2" t="s">
        <v>752</v>
      </c>
      <c r="C1053" s="2" t="s">
        <v>746</v>
      </c>
      <c r="D1053" s="2" t="s">
        <v>679</v>
      </c>
      <c r="E1053" s="15">
        <v>0</v>
      </c>
      <c r="F1053" s="15">
        <v>0</v>
      </c>
      <c r="S1053" s="2"/>
      <c r="T1053" s="2"/>
      <c r="U1053" s="2"/>
      <c r="V1053" s="2"/>
      <c r="AB1053" s="7"/>
      <c r="AC1053" s="7"/>
      <c r="AD1053" s="7"/>
      <c r="AE1053" s="7"/>
      <c r="AF1053" s="7"/>
      <c r="AG1053" s="7"/>
      <c r="AH1053" s="7"/>
      <c r="AI1053" s="7"/>
    </row>
    <row r="1054" spans="1:35" x14ac:dyDescent="0.2">
      <c r="A1054" s="5">
        <v>2022</v>
      </c>
      <c r="B1054" s="2" t="s">
        <v>752</v>
      </c>
      <c r="C1054" s="2" t="s">
        <v>747</v>
      </c>
      <c r="D1054" s="2" t="s">
        <v>679</v>
      </c>
      <c r="E1054" s="15">
        <v>0</v>
      </c>
      <c r="F1054" s="15">
        <v>0</v>
      </c>
      <c r="S1054" s="2"/>
      <c r="T1054" s="2"/>
      <c r="U1054" s="2"/>
      <c r="V1054" s="2"/>
      <c r="AB1054" s="7"/>
      <c r="AC1054" s="7"/>
      <c r="AD1054" s="7"/>
      <c r="AE1054" s="7"/>
      <c r="AF1054" s="7"/>
      <c r="AG1054" s="7"/>
      <c r="AH1054" s="7"/>
      <c r="AI1054" s="7"/>
    </row>
    <row r="1055" spans="1:35" x14ac:dyDescent="0.2">
      <c r="A1055" s="5">
        <v>2022</v>
      </c>
      <c r="B1055" s="2" t="s">
        <v>752</v>
      </c>
      <c r="C1055" s="2" t="s">
        <v>748</v>
      </c>
      <c r="D1055" s="2" t="s">
        <v>679</v>
      </c>
      <c r="E1055" s="15">
        <v>0</v>
      </c>
      <c r="F1055" s="15">
        <v>0</v>
      </c>
      <c r="S1055" s="2"/>
      <c r="T1055" s="2"/>
      <c r="U1055" s="2"/>
      <c r="V1055" s="2"/>
      <c r="AB1055" s="7"/>
      <c r="AC1055" s="7"/>
      <c r="AD1055" s="7"/>
      <c r="AE1055" s="7"/>
      <c r="AF1055" s="7"/>
      <c r="AG1055" s="7"/>
      <c r="AH1055" s="7"/>
      <c r="AI1055" s="7"/>
    </row>
    <row r="1056" spans="1:35" x14ac:dyDescent="0.2">
      <c r="A1056" s="5">
        <v>2022</v>
      </c>
      <c r="B1056" s="2" t="s">
        <v>752</v>
      </c>
      <c r="C1056" s="2" t="s">
        <v>749</v>
      </c>
      <c r="D1056" s="2" t="s">
        <v>679</v>
      </c>
      <c r="E1056" s="15">
        <v>0</v>
      </c>
      <c r="F1056" s="15">
        <v>0</v>
      </c>
      <c r="S1056" s="2"/>
      <c r="T1056" s="2"/>
      <c r="U1056" s="2"/>
      <c r="V1056" s="2"/>
      <c r="AB1056" s="7"/>
      <c r="AC1056" s="7"/>
      <c r="AD1056" s="7"/>
      <c r="AE1056" s="7"/>
      <c r="AF1056" s="7"/>
      <c r="AG1056" s="7"/>
      <c r="AH1056" s="7"/>
      <c r="AI1056" s="7"/>
    </row>
    <row r="1057" spans="1:35" x14ac:dyDescent="0.2">
      <c r="A1057" s="5">
        <v>2022</v>
      </c>
      <c r="B1057" s="2" t="s">
        <v>752</v>
      </c>
      <c r="C1057" s="2" t="s">
        <v>67</v>
      </c>
      <c r="D1057" s="2" t="s">
        <v>679</v>
      </c>
      <c r="E1057" s="15">
        <v>0</v>
      </c>
      <c r="F1057" s="15">
        <v>0</v>
      </c>
      <c r="S1057" s="2"/>
      <c r="T1057" s="2"/>
      <c r="U1057" s="2"/>
      <c r="V1057" s="2"/>
      <c r="AB1057" s="7"/>
      <c r="AC1057" s="7"/>
      <c r="AD1057" s="7"/>
      <c r="AE1057" s="7"/>
      <c r="AF1057" s="7"/>
      <c r="AG1057" s="7"/>
      <c r="AH1057" s="7"/>
      <c r="AI1057" s="7"/>
    </row>
    <row r="1058" spans="1:35" x14ac:dyDescent="0.2">
      <c r="A1058" s="5">
        <v>2022</v>
      </c>
      <c r="B1058" s="2" t="s">
        <v>750</v>
      </c>
      <c r="C1058" s="2" t="s">
        <v>725</v>
      </c>
      <c r="D1058" s="2" t="s">
        <v>680</v>
      </c>
      <c r="E1058" s="15">
        <v>0</v>
      </c>
      <c r="F1058" s="15">
        <v>0</v>
      </c>
      <c r="H1058" s="2">
        <v>0</v>
      </c>
      <c r="S1058" s="2"/>
      <c r="T1058" s="2"/>
      <c r="U1058" s="2"/>
      <c r="V1058" s="2"/>
      <c r="AB1058" s="7"/>
      <c r="AC1058" s="7"/>
      <c r="AD1058" s="7"/>
      <c r="AE1058" s="7"/>
      <c r="AF1058" s="7"/>
      <c r="AG1058" s="7"/>
      <c r="AH1058" s="7"/>
      <c r="AI1058" s="7"/>
    </row>
    <row r="1059" spans="1:35" x14ac:dyDescent="0.2">
      <c r="A1059" s="5">
        <v>2022</v>
      </c>
      <c r="B1059" s="2" t="s">
        <v>750</v>
      </c>
      <c r="C1059" s="2" t="s">
        <v>726</v>
      </c>
      <c r="D1059" s="2" t="s">
        <v>680</v>
      </c>
      <c r="E1059" s="15">
        <v>0</v>
      </c>
      <c r="F1059" s="15">
        <v>8681087</v>
      </c>
      <c r="H1059" s="2">
        <v>899777</v>
      </c>
      <c r="S1059" s="2"/>
      <c r="T1059" s="2"/>
      <c r="U1059" s="2"/>
      <c r="V1059" s="2"/>
      <c r="AB1059" s="7"/>
      <c r="AC1059" s="7"/>
      <c r="AD1059" s="7"/>
      <c r="AE1059" s="7"/>
      <c r="AF1059" s="7"/>
      <c r="AG1059" s="7"/>
      <c r="AH1059" s="7"/>
      <c r="AI1059" s="7"/>
    </row>
    <row r="1060" spans="1:35" x14ac:dyDescent="0.2">
      <c r="A1060" s="5">
        <v>2022</v>
      </c>
      <c r="B1060" s="2" t="s">
        <v>751</v>
      </c>
      <c r="C1060" s="2" t="s">
        <v>727</v>
      </c>
      <c r="D1060" s="2" t="s">
        <v>680</v>
      </c>
      <c r="E1060" s="15">
        <v>0</v>
      </c>
      <c r="F1060" s="15">
        <v>0</v>
      </c>
      <c r="H1060" s="2">
        <v>0</v>
      </c>
      <c r="S1060" s="2"/>
      <c r="T1060" s="2"/>
      <c r="U1060" s="2"/>
      <c r="V1060" s="2"/>
      <c r="AB1060" s="7"/>
      <c r="AC1060" s="7"/>
      <c r="AD1060" s="7"/>
      <c r="AE1060" s="7"/>
      <c r="AF1060" s="7"/>
      <c r="AG1060" s="7"/>
      <c r="AH1060" s="7"/>
      <c r="AI1060" s="7"/>
    </row>
    <row r="1061" spans="1:35" x14ac:dyDescent="0.2">
      <c r="A1061" s="5">
        <v>2022</v>
      </c>
      <c r="B1061" s="2" t="s">
        <v>750</v>
      </c>
      <c r="C1061" s="2" t="s">
        <v>728</v>
      </c>
      <c r="D1061" s="2" t="s">
        <v>680</v>
      </c>
      <c r="E1061" s="15">
        <v>0</v>
      </c>
      <c r="F1061" s="15">
        <v>7046628</v>
      </c>
      <c r="H1061" s="2">
        <v>899777</v>
      </c>
      <c r="S1061" s="2"/>
      <c r="T1061" s="2"/>
      <c r="U1061" s="2"/>
      <c r="V1061" s="2"/>
      <c r="AB1061" s="7"/>
      <c r="AC1061" s="7"/>
      <c r="AD1061" s="7"/>
      <c r="AE1061" s="7"/>
      <c r="AF1061" s="7"/>
      <c r="AG1061" s="7"/>
      <c r="AH1061" s="7"/>
      <c r="AI1061" s="7"/>
    </row>
    <row r="1062" spans="1:35" x14ac:dyDescent="0.2">
      <c r="A1062" s="5">
        <v>2022</v>
      </c>
      <c r="B1062" s="2" t="s">
        <v>752</v>
      </c>
      <c r="C1062" s="2" t="s">
        <v>729</v>
      </c>
      <c r="D1062" s="2" t="s">
        <v>680</v>
      </c>
      <c r="E1062" s="15">
        <v>0</v>
      </c>
      <c r="F1062" s="15">
        <v>0</v>
      </c>
      <c r="H1062" s="2">
        <v>0</v>
      </c>
      <c r="S1062" s="2"/>
      <c r="T1062" s="2"/>
      <c r="U1062" s="2"/>
      <c r="V1062" s="2"/>
      <c r="AB1062" s="7"/>
      <c r="AC1062" s="7"/>
      <c r="AD1062" s="7"/>
      <c r="AE1062" s="7"/>
      <c r="AF1062" s="7"/>
      <c r="AG1062" s="7"/>
      <c r="AH1062" s="7"/>
      <c r="AI1062" s="7"/>
    </row>
    <row r="1063" spans="1:35" x14ac:dyDescent="0.2">
      <c r="A1063" s="5">
        <v>2022</v>
      </c>
      <c r="B1063" s="2" t="s">
        <v>750</v>
      </c>
      <c r="C1063" s="2" t="s">
        <v>730</v>
      </c>
      <c r="D1063" s="2" t="s">
        <v>680</v>
      </c>
      <c r="E1063" s="15">
        <v>0</v>
      </c>
      <c r="F1063" s="15">
        <v>0</v>
      </c>
      <c r="H1063" s="2">
        <v>643555</v>
      </c>
      <c r="S1063" s="2"/>
      <c r="T1063" s="2"/>
      <c r="U1063" s="2"/>
      <c r="V1063" s="2"/>
      <c r="AB1063" s="7"/>
      <c r="AC1063" s="7"/>
      <c r="AD1063" s="7"/>
      <c r="AE1063" s="7"/>
      <c r="AF1063" s="7"/>
      <c r="AG1063" s="7"/>
      <c r="AH1063" s="7"/>
      <c r="AI1063" s="7"/>
    </row>
    <row r="1064" spans="1:35" x14ac:dyDescent="0.2">
      <c r="A1064" s="5">
        <v>2022</v>
      </c>
      <c r="B1064" s="2" t="s">
        <v>752</v>
      </c>
      <c r="C1064" s="2" t="s">
        <v>731</v>
      </c>
      <c r="D1064" s="2" t="s">
        <v>680</v>
      </c>
      <c r="E1064" s="15">
        <v>0</v>
      </c>
      <c r="F1064" s="15">
        <v>0</v>
      </c>
      <c r="H1064" s="2">
        <v>0</v>
      </c>
      <c r="S1064" s="2"/>
      <c r="T1064" s="2"/>
      <c r="U1064" s="2"/>
      <c r="V1064" s="2"/>
      <c r="AB1064" s="7"/>
      <c r="AC1064" s="7"/>
      <c r="AD1064" s="7"/>
      <c r="AE1064" s="7"/>
      <c r="AF1064" s="7"/>
      <c r="AG1064" s="7"/>
      <c r="AH1064" s="7"/>
      <c r="AI1064" s="7"/>
    </row>
    <row r="1065" spans="1:35" x14ac:dyDescent="0.2">
      <c r="A1065" s="5">
        <v>2022</v>
      </c>
      <c r="B1065" s="2" t="s">
        <v>752</v>
      </c>
      <c r="C1065" s="2" t="s">
        <v>732</v>
      </c>
      <c r="D1065" s="2" t="s">
        <v>680</v>
      </c>
      <c r="E1065" s="15">
        <v>0</v>
      </c>
      <c r="F1065" s="15">
        <v>0</v>
      </c>
      <c r="H1065" s="2">
        <v>0</v>
      </c>
      <c r="S1065" s="2"/>
      <c r="T1065" s="2"/>
      <c r="U1065" s="2"/>
      <c r="V1065" s="2"/>
      <c r="AB1065" s="7"/>
      <c r="AC1065" s="7"/>
      <c r="AD1065" s="7"/>
      <c r="AE1065" s="7"/>
      <c r="AF1065" s="7"/>
      <c r="AG1065" s="7"/>
      <c r="AH1065" s="7"/>
      <c r="AI1065" s="7"/>
    </row>
    <row r="1066" spans="1:35" x14ac:dyDescent="0.2">
      <c r="A1066" s="5">
        <v>2022</v>
      </c>
      <c r="B1066" s="2" t="s">
        <v>750</v>
      </c>
      <c r="C1066" s="2" t="s">
        <v>733</v>
      </c>
      <c r="D1066" s="2" t="s">
        <v>680</v>
      </c>
      <c r="E1066" s="15">
        <v>0</v>
      </c>
      <c r="F1066" s="15">
        <v>5562198</v>
      </c>
      <c r="H1066" s="2">
        <v>1070277</v>
      </c>
      <c r="S1066" s="2"/>
      <c r="T1066" s="2"/>
      <c r="U1066" s="2"/>
      <c r="V1066" s="2"/>
      <c r="AB1066" s="7"/>
      <c r="AC1066" s="7"/>
      <c r="AD1066" s="7"/>
      <c r="AE1066" s="7"/>
      <c r="AF1066" s="7"/>
      <c r="AG1066" s="7"/>
      <c r="AH1066" s="7"/>
      <c r="AI1066" s="7"/>
    </row>
    <row r="1067" spans="1:35" x14ac:dyDescent="0.2">
      <c r="A1067" s="5">
        <v>2022</v>
      </c>
      <c r="B1067" s="2" t="s">
        <v>752</v>
      </c>
      <c r="C1067" s="2" t="s">
        <v>734</v>
      </c>
      <c r="D1067" s="2" t="s">
        <v>680</v>
      </c>
      <c r="E1067" s="15">
        <v>0</v>
      </c>
      <c r="F1067" s="15">
        <v>0</v>
      </c>
      <c r="H1067" s="2">
        <v>0</v>
      </c>
      <c r="S1067" s="2"/>
      <c r="T1067" s="2"/>
      <c r="U1067" s="2"/>
      <c r="V1067" s="2"/>
      <c r="AB1067" s="7"/>
      <c r="AC1067" s="7"/>
      <c r="AD1067" s="7"/>
      <c r="AE1067" s="7"/>
      <c r="AF1067" s="7"/>
      <c r="AG1067" s="7"/>
      <c r="AH1067" s="7"/>
      <c r="AI1067" s="7"/>
    </row>
    <row r="1068" spans="1:35" x14ac:dyDescent="0.2">
      <c r="A1068" s="5">
        <v>2022</v>
      </c>
      <c r="B1068" s="2" t="s">
        <v>752</v>
      </c>
      <c r="C1068" s="2" t="s">
        <v>735</v>
      </c>
      <c r="D1068" s="2" t="s">
        <v>680</v>
      </c>
      <c r="E1068" s="15">
        <v>0</v>
      </c>
      <c r="F1068" s="15">
        <v>0</v>
      </c>
      <c r="H1068" s="2">
        <v>0</v>
      </c>
      <c r="S1068" s="2"/>
      <c r="T1068" s="2"/>
      <c r="U1068" s="2"/>
      <c r="V1068" s="2"/>
      <c r="AB1068" s="7"/>
      <c r="AC1068" s="7"/>
      <c r="AD1068" s="7"/>
      <c r="AE1068" s="7"/>
      <c r="AF1068" s="7"/>
      <c r="AG1068" s="7"/>
      <c r="AH1068" s="7"/>
      <c r="AI1068" s="7"/>
    </row>
    <row r="1069" spans="1:35" x14ac:dyDescent="0.2">
      <c r="A1069" s="5">
        <v>2022</v>
      </c>
      <c r="B1069" s="2" t="s">
        <v>752</v>
      </c>
      <c r="C1069" s="2" t="s">
        <v>736</v>
      </c>
      <c r="D1069" s="2" t="s">
        <v>680</v>
      </c>
      <c r="E1069" s="15">
        <v>0</v>
      </c>
      <c r="F1069" s="15">
        <v>3601100</v>
      </c>
      <c r="H1069" s="2">
        <v>899777</v>
      </c>
      <c r="S1069" s="2"/>
      <c r="T1069" s="2"/>
      <c r="U1069" s="2"/>
      <c r="V1069" s="2"/>
      <c r="AB1069" s="7"/>
      <c r="AC1069" s="7"/>
      <c r="AD1069" s="7"/>
      <c r="AE1069" s="7"/>
      <c r="AF1069" s="7"/>
      <c r="AG1069" s="7"/>
      <c r="AH1069" s="7"/>
      <c r="AI1069" s="7"/>
    </row>
    <row r="1070" spans="1:35" x14ac:dyDescent="0.2">
      <c r="A1070" s="5">
        <v>2022</v>
      </c>
      <c r="B1070" s="2" t="s">
        <v>752</v>
      </c>
      <c r="C1070" s="2" t="s">
        <v>737</v>
      </c>
      <c r="D1070" s="2" t="s">
        <v>680</v>
      </c>
      <c r="E1070" s="15">
        <v>0</v>
      </c>
      <c r="F1070" s="15">
        <v>6872599</v>
      </c>
      <c r="H1070" s="2">
        <v>899777</v>
      </c>
      <c r="S1070" s="2"/>
      <c r="T1070" s="2"/>
      <c r="U1070" s="2"/>
      <c r="V1070" s="2"/>
      <c r="AB1070" s="7"/>
      <c r="AC1070" s="7"/>
      <c r="AD1070" s="7"/>
      <c r="AE1070" s="7"/>
      <c r="AF1070" s="7"/>
      <c r="AG1070" s="7"/>
      <c r="AH1070" s="7"/>
      <c r="AI1070" s="7"/>
    </row>
    <row r="1071" spans="1:35" x14ac:dyDescent="0.2">
      <c r="A1071" s="5">
        <v>2022</v>
      </c>
      <c r="B1071" s="2" t="s">
        <v>750</v>
      </c>
      <c r="C1071" s="2" t="s">
        <v>48</v>
      </c>
      <c r="D1071" s="2" t="s">
        <v>680</v>
      </c>
      <c r="E1071" s="15">
        <v>0</v>
      </c>
      <c r="F1071" s="15">
        <v>0</v>
      </c>
      <c r="H1071" s="2">
        <v>0</v>
      </c>
      <c r="S1071" s="2"/>
      <c r="T1071" s="2"/>
      <c r="U1071" s="2"/>
      <c r="V1071" s="2"/>
      <c r="AB1071" s="7"/>
      <c r="AC1071" s="7"/>
      <c r="AD1071" s="7"/>
      <c r="AE1071" s="7"/>
      <c r="AF1071" s="7"/>
      <c r="AG1071" s="7"/>
      <c r="AH1071" s="7"/>
      <c r="AI1071" s="7"/>
    </row>
    <row r="1072" spans="1:35" x14ac:dyDescent="0.2">
      <c r="A1072" s="5">
        <v>2022</v>
      </c>
      <c r="B1072" s="2" t="s">
        <v>751</v>
      </c>
      <c r="C1072" s="2" t="s">
        <v>49</v>
      </c>
      <c r="D1072" s="2" t="s">
        <v>680</v>
      </c>
      <c r="E1072" s="15">
        <v>0</v>
      </c>
      <c r="F1072" s="15">
        <v>0</v>
      </c>
      <c r="H1072" s="2">
        <v>0</v>
      </c>
      <c r="S1072" s="2"/>
      <c r="T1072" s="2"/>
      <c r="U1072" s="2"/>
      <c r="V1072" s="2"/>
      <c r="AB1072" s="7"/>
      <c r="AC1072" s="7"/>
      <c r="AD1072" s="7"/>
      <c r="AE1072" s="7"/>
      <c r="AF1072" s="7"/>
      <c r="AG1072" s="7"/>
      <c r="AH1072" s="7"/>
      <c r="AI1072" s="7"/>
    </row>
    <row r="1073" spans="1:35" x14ac:dyDescent="0.2">
      <c r="A1073" s="5">
        <v>2022</v>
      </c>
      <c r="B1073" s="2" t="s">
        <v>750</v>
      </c>
      <c r="C1073" s="2" t="s">
        <v>50</v>
      </c>
      <c r="D1073" s="2" t="s">
        <v>680</v>
      </c>
      <c r="E1073" s="15">
        <v>0</v>
      </c>
      <c r="F1073" s="15">
        <v>0</v>
      </c>
      <c r="H1073" s="2">
        <v>0</v>
      </c>
      <c r="S1073" s="2"/>
      <c r="T1073" s="2"/>
      <c r="U1073" s="2"/>
      <c r="V1073" s="2"/>
      <c r="AB1073" s="7"/>
      <c r="AC1073" s="7"/>
      <c r="AD1073" s="7"/>
      <c r="AE1073" s="7"/>
      <c r="AF1073" s="7"/>
      <c r="AG1073" s="7"/>
      <c r="AH1073" s="7"/>
      <c r="AI1073" s="7"/>
    </row>
    <row r="1074" spans="1:35" x14ac:dyDescent="0.2">
      <c r="A1074" s="5">
        <v>2022</v>
      </c>
      <c r="B1074" s="2" t="s">
        <v>752</v>
      </c>
      <c r="C1074" s="2" t="s">
        <v>51</v>
      </c>
      <c r="D1074" s="2" t="s">
        <v>680</v>
      </c>
      <c r="E1074" s="15">
        <v>0</v>
      </c>
      <c r="F1074" s="15">
        <v>0</v>
      </c>
      <c r="H1074" s="2">
        <v>0</v>
      </c>
      <c r="S1074" s="2"/>
      <c r="T1074" s="2"/>
      <c r="U1074" s="2"/>
      <c r="V1074" s="2"/>
      <c r="AB1074" s="7"/>
      <c r="AC1074" s="7"/>
      <c r="AD1074" s="7"/>
      <c r="AE1074" s="7"/>
      <c r="AF1074" s="7"/>
      <c r="AG1074" s="7"/>
      <c r="AH1074" s="7"/>
      <c r="AI1074" s="7"/>
    </row>
    <row r="1075" spans="1:35" x14ac:dyDescent="0.2">
      <c r="A1075" s="5">
        <v>2022</v>
      </c>
      <c r="B1075" s="2" t="s">
        <v>750</v>
      </c>
      <c r="C1075" s="2" t="s">
        <v>52</v>
      </c>
      <c r="D1075" s="2" t="s">
        <v>680</v>
      </c>
      <c r="E1075" s="15">
        <v>0</v>
      </c>
      <c r="F1075" s="15">
        <v>0</v>
      </c>
      <c r="H1075" s="2">
        <v>0</v>
      </c>
      <c r="S1075" s="2"/>
      <c r="T1075" s="2"/>
      <c r="U1075" s="2"/>
      <c r="V1075" s="2"/>
      <c r="AB1075" s="7"/>
      <c r="AC1075" s="7"/>
      <c r="AD1075" s="7"/>
      <c r="AE1075" s="7"/>
      <c r="AF1075" s="7"/>
      <c r="AG1075" s="7"/>
      <c r="AH1075" s="7"/>
      <c r="AI1075" s="7"/>
    </row>
    <row r="1076" spans="1:35" x14ac:dyDescent="0.2">
      <c r="A1076" s="5">
        <v>2022</v>
      </c>
      <c r="B1076" s="2" t="s">
        <v>751</v>
      </c>
      <c r="C1076" s="2" t="s">
        <v>53</v>
      </c>
      <c r="D1076" s="2" t="s">
        <v>680</v>
      </c>
      <c r="E1076" s="15">
        <v>0</v>
      </c>
      <c r="F1076" s="15">
        <v>0</v>
      </c>
      <c r="H1076" s="2">
        <v>0</v>
      </c>
      <c r="S1076" s="2"/>
      <c r="T1076" s="2"/>
      <c r="U1076" s="2"/>
      <c r="V1076" s="2"/>
      <c r="AB1076" s="7"/>
      <c r="AC1076" s="7"/>
      <c r="AD1076" s="7"/>
      <c r="AE1076" s="7"/>
      <c r="AF1076" s="7"/>
      <c r="AG1076" s="7"/>
      <c r="AH1076" s="7"/>
      <c r="AI1076" s="7"/>
    </row>
    <row r="1077" spans="1:35" x14ac:dyDescent="0.2">
      <c r="A1077" s="5">
        <v>2022</v>
      </c>
      <c r="B1077" s="2" t="s">
        <v>752</v>
      </c>
      <c r="C1077" s="2" t="s">
        <v>54</v>
      </c>
      <c r="D1077" s="2" t="s">
        <v>680</v>
      </c>
      <c r="E1077" s="15">
        <v>0</v>
      </c>
      <c r="F1077" s="15">
        <v>0</v>
      </c>
      <c r="H1077" s="2">
        <v>0</v>
      </c>
      <c r="S1077" s="2"/>
      <c r="T1077" s="2"/>
      <c r="U1077" s="2"/>
      <c r="V1077" s="2"/>
      <c r="AB1077" s="7"/>
      <c r="AC1077" s="7"/>
      <c r="AD1077" s="7"/>
      <c r="AE1077" s="7"/>
      <c r="AF1077" s="7"/>
      <c r="AG1077" s="7"/>
      <c r="AH1077" s="7"/>
      <c r="AI1077" s="7"/>
    </row>
    <row r="1078" spans="1:35" x14ac:dyDescent="0.2">
      <c r="A1078" s="5">
        <v>2022</v>
      </c>
      <c r="B1078" s="2" t="s">
        <v>750</v>
      </c>
      <c r="C1078" s="2" t="s">
        <v>738</v>
      </c>
      <c r="D1078" s="2" t="s">
        <v>680</v>
      </c>
      <c r="E1078" s="15">
        <v>0</v>
      </c>
      <c r="F1078" s="15">
        <v>1180000</v>
      </c>
      <c r="H1078" s="2">
        <v>899777</v>
      </c>
      <c r="S1078" s="2"/>
      <c r="T1078" s="2"/>
      <c r="U1078" s="2"/>
      <c r="V1078" s="2"/>
      <c r="AB1078" s="7"/>
      <c r="AC1078" s="7"/>
      <c r="AD1078" s="7"/>
      <c r="AE1078" s="7"/>
      <c r="AF1078" s="7"/>
      <c r="AG1078" s="7"/>
      <c r="AH1078" s="7"/>
      <c r="AI1078" s="7"/>
    </row>
    <row r="1079" spans="1:35" x14ac:dyDescent="0.2">
      <c r="A1079" s="5">
        <v>2022</v>
      </c>
      <c r="B1079" s="2" t="s">
        <v>752</v>
      </c>
      <c r="C1079" s="2" t="s">
        <v>739</v>
      </c>
      <c r="D1079" s="2" t="s">
        <v>680</v>
      </c>
      <c r="E1079" s="15">
        <v>0</v>
      </c>
      <c r="F1079" s="15">
        <v>0</v>
      </c>
      <c r="H1079" s="2">
        <v>643555</v>
      </c>
      <c r="S1079" s="2"/>
      <c r="T1079" s="2"/>
      <c r="U1079" s="2"/>
      <c r="V1079" s="2"/>
      <c r="AB1079" s="7"/>
      <c r="AC1079" s="7"/>
      <c r="AD1079" s="7"/>
      <c r="AE1079" s="7"/>
      <c r="AF1079" s="7"/>
      <c r="AG1079" s="7"/>
      <c r="AH1079" s="7"/>
      <c r="AI1079" s="7"/>
    </row>
    <row r="1080" spans="1:35" x14ac:dyDescent="0.2">
      <c r="A1080" s="5">
        <v>2022</v>
      </c>
      <c r="B1080" s="2" t="s">
        <v>752</v>
      </c>
      <c r="C1080" s="2" t="s">
        <v>740</v>
      </c>
      <c r="D1080" s="2" t="s">
        <v>680</v>
      </c>
      <c r="E1080" s="15">
        <v>0</v>
      </c>
      <c r="F1080" s="15">
        <v>1250382</v>
      </c>
      <c r="H1080" s="2">
        <v>899777</v>
      </c>
      <c r="S1080" s="2"/>
      <c r="T1080" s="2"/>
      <c r="U1080" s="2"/>
      <c r="V1080" s="2"/>
      <c r="AB1080" s="7"/>
      <c r="AC1080" s="7"/>
      <c r="AD1080" s="7"/>
      <c r="AE1080" s="7"/>
      <c r="AF1080" s="7"/>
      <c r="AG1080" s="7"/>
      <c r="AH1080" s="7"/>
      <c r="AI1080" s="7"/>
    </row>
    <row r="1081" spans="1:35" x14ac:dyDescent="0.2">
      <c r="A1081" s="5">
        <v>2022</v>
      </c>
      <c r="B1081" s="2" t="s">
        <v>751</v>
      </c>
      <c r="C1081" s="2" t="s">
        <v>741</v>
      </c>
      <c r="D1081" s="2" t="s">
        <v>680</v>
      </c>
      <c r="E1081" s="15">
        <v>0</v>
      </c>
      <c r="F1081" s="15">
        <v>0</v>
      </c>
      <c r="H1081" s="2">
        <v>0</v>
      </c>
      <c r="S1081" s="2"/>
      <c r="T1081" s="2"/>
      <c r="U1081" s="2"/>
      <c r="V1081" s="2"/>
      <c r="AB1081" s="7"/>
      <c r="AC1081" s="7"/>
      <c r="AD1081" s="7"/>
      <c r="AE1081" s="7"/>
      <c r="AF1081" s="7"/>
      <c r="AG1081" s="7"/>
      <c r="AH1081" s="7"/>
      <c r="AI1081" s="7"/>
    </row>
    <row r="1082" spans="1:35" x14ac:dyDescent="0.2">
      <c r="A1082" s="5">
        <v>2022</v>
      </c>
      <c r="B1082" s="2" t="s">
        <v>752</v>
      </c>
      <c r="C1082" s="2" t="s">
        <v>742</v>
      </c>
      <c r="D1082" s="2" t="s">
        <v>680</v>
      </c>
      <c r="E1082" s="15">
        <v>0</v>
      </c>
      <c r="F1082" s="15">
        <v>4972018</v>
      </c>
      <c r="H1082" s="2">
        <v>899777</v>
      </c>
      <c r="S1082" s="2"/>
      <c r="T1082" s="2"/>
      <c r="U1082" s="2"/>
      <c r="V1082" s="2"/>
      <c r="AB1082" s="7"/>
      <c r="AC1082" s="7"/>
      <c r="AD1082" s="7"/>
      <c r="AE1082" s="7"/>
      <c r="AF1082" s="7"/>
      <c r="AG1082" s="7"/>
      <c r="AH1082" s="7"/>
      <c r="AI1082" s="7"/>
    </row>
    <row r="1083" spans="1:35" x14ac:dyDescent="0.2">
      <c r="A1083" s="5">
        <v>2022</v>
      </c>
      <c r="B1083" s="2" t="s">
        <v>750</v>
      </c>
      <c r="C1083" s="2" t="s">
        <v>743</v>
      </c>
      <c r="D1083" s="2" t="s">
        <v>680</v>
      </c>
      <c r="E1083" s="15">
        <v>0</v>
      </c>
      <c r="F1083" s="15">
        <v>0</v>
      </c>
      <c r="H1083" s="2">
        <v>0</v>
      </c>
      <c r="S1083" s="2"/>
      <c r="T1083" s="2"/>
      <c r="U1083" s="2"/>
      <c r="V1083" s="2"/>
      <c r="AB1083" s="7"/>
      <c r="AC1083" s="7"/>
      <c r="AD1083" s="7"/>
      <c r="AE1083" s="7"/>
      <c r="AF1083" s="7"/>
      <c r="AG1083" s="7"/>
      <c r="AH1083" s="7"/>
      <c r="AI1083" s="7"/>
    </row>
    <row r="1084" spans="1:35" x14ac:dyDescent="0.2">
      <c r="A1084" s="5">
        <v>2022</v>
      </c>
      <c r="B1084" s="2" t="s">
        <v>752</v>
      </c>
      <c r="C1084" s="2" t="s">
        <v>744</v>
      </c>
      <c r="D1084" s="2" t="s">
        <v>680</v>
      </c>
      <c r="E1084" s="15">
        <v>0</v>
      </c>
      <c r="F1084" s="15">
        <v>0</v>
      </c>
      <c r="H1084" s="2">
        <v>0</v>
      </c>
      <c r="S1084" s="2"/>
      <c r="T1084" s="2"/>
      <c r="U1084" s="2"/>
      <c r="V1084" s="2"/>
      <c r="AB1084" s="7"/>
      <c r="AC1084" s="7"/>
      <c r="AD1084" s="7"/>
      <c r="AE1084" s="7"/>
      <c r="AF1084" s="7"/>
      <c r="AG1084" s="7"/>
      <c r="AH1084" s="7"/>
      <c r="AI1084" s="7"/>
    </row>
    <row r="1085" spans="1:35" x14ac:dyDescent="0.2">
      <c r="A1085" s="5">
        <v>2022</v>
      </c>
      <c r="B1085" s="2" t="s">
        <v>752</v>
      </c>
      <c r="C1085" s="2" t="s">
        <v>745</v>
      </c>
      <c r="D1085" s="2" t="s">
        <v>680</v>
      </c>
      <c r="E1085" s="15">
        <v>0</v>
      </c>
      <c r="F1085" s="15">
        <v>0</v>
      </c>
      <c r="H1085" s="2">
        <v>0</v>
      </c>
      <c r="S1085" s="2"/>
      <c r="T1085" s="2"/>
      <c r="U1085" s="2"/>
      <c r="V1085" s="2"/>
      <c r="AB1085" s="7"/>
      <c r="AC1085" s="7"/>
      <c r="AD1085" s="7"/>
      <c r="AE1085" s="7"/>
      <c r="AF1085" s="7"/>
      <c r="AG1085" s="7"/>
      <c r="AH1085" s="7"/>
      <c r="AI1085" s="7"/>
    </row>
    <row r="1086" spans="1:35" x14ac:dyDescent="0.2">
      <c r="A1086" s="5">
        <v>2022</v>
      </c>
      <c r="B1086" s="2" t="s">
        <v>752</v>
      </c>
      <c r="C1086" s="2" t="s">
        <v>746</v>
      </c>
      <c r="D1086" s="2" t="s">
        <v>680</v>
      </c>
      <c r="E1086" s="15">
        <v>0</v>
      </c>
      <c r="F1086" s="15">
        <v>0</v>
      </c>
      <c r="H1086" s="2">
        <v>0</v>
      </c>
      <c r="S1086" s="2"/>
      <c r="T1086" s="2"/>
      <c r="U1086" s="2"/>
      <c r="V1086" s="2"/>
      <c r="AB1086" s="7"/>
      <c r="AC1086" s="7"/>
      <c r="AD1086" s="7"/>
      <c r="AE1086" s="7"/>
      <c r="AF1086" s="7"/>
      <c r="AG1086" s="7"/>
      <c r="AH1086" s="7"/>
      <c r="AI1086" s="7"/>
    </row>
    <row r="1087" spans="1:35" x14ac:dyDescent="0.2">
      <c r="A1087" s="5">
        <v>2022</v>
      </c>
      <c r="B1087" s="2" t="s">
        <v>752</v>
      </c>
      <c r="C1087" s="2" t="s">
        <v>747</v>
      </c>
      <c r="D1087" s="2" t="s">
        <v>680</v>
      </c>
      <c r="E1087" s="15">
        <v>0</v>
      </c>
      <c r="F1087" s="15">
        <v>0</v>
      </c>
      <c r="H1087" s="2">
        <v>0</v>
      </c>
      <c r="S1087" s="2"/>
      <c r="T1087" s="2"/>
      <c r="U1087" s="2"/>
      <c r="V1087" s="2"/>
      <c r="AB1087" s="7"/>
      <c r="AC1087" s="7"/>
      <c r="AD1087" s="7"/>
      <c r="AE1087" s="7"/>
      <c r="AF1087" s="7"/>
      <c r="AG1087" s="7"/>
      <c r="AH1087" s="7"/>
      <c r="AI1087" s="7"/>
    </row>
    <row r="1088" spans="1:35" x14ac:dyDescent="0.2">
      <c r="A1088" s="5">
        <v>2022</v>
      </c>
      <c r="B1088" s="2" t="s">
        <v>752</v>
      </c>
      <c r="C1088" s="2" t="s">
        <v>748</v>
      </c>
      <c r="D1088" s="2" t="s">
        <v>680</v>
      </c>
      <c r="E1088" s="15">
        <v>0</v>
      </c>
      <c r="F1088" s="15">
        <v>0</v>
      </c>
      <c r="H1088" s="2">
        <v>643555</v>
      </c>
      <c r="S1088" s="2"/>
      <c r="T1088" s="2"/>
      <c r="U1088" s="2"/>
      <c r="V1088" s="2"/>
      <c r="AB1088" s="7"/>
      <c r="AC1088" s="7"/>
      <c r="AD1088" s="7"/>
      <c r="AE1088" s="7"/>
      <c r="AF1088" s="7"/>
      <c r="AG1088" s="7"/>
      <c r="AH1088" s="7"/>
      <c r="AI1088" s="7"/>
    </row>
    <row r="1089" spans="1:35" x14ac:dyDescent="0.2">
      <c r="A1089" s="5">
        <v>2022</v>
      </c>
      <c r="B1089" s="2" t="s">
        <v>752</v>
      </c>
      <c r="C1089" s="2" t="s">
        <v>749</v>
      </c>
      <c r="D1089" s="2" t="s">
        <v>680</v>
      </c>
      <c r="E1089" s="15">
        <v>0</v>
      </c>
      <c r="F1089" s="15">
        <v>0</v>
      </c>
      <c r="H1089" s="2">
        <v>0</v>
      </c>
      <c r="S1089" s="2"/>
      <c r="T1089" s="2"/>
      <c r="U1089" s="2"/>
      <c r="V1089" s="2"/>
      <c r="AB1089" s="7"/>
      <c r="AC1089" s="7"/>
      <c r="AD1089" s="7"/>
      <c r="AE1089" s="7"/>
      <c r="AF1089" s="7"/>
      <c r="AG1089" s="7"/>
      <c r="AH1089" s="7"/>
      <c r="AI1089" s="7"/>
    </row>
    <row r="1090" spans="1:35" x14ac:dyDescent="0.2">
      <c r="A1090" s="5">
        <v>2022</v>
      </c>
      <c r="B1090" s="2" t="s">
        <v>752</v>
      </c>
      <c r="C1090" s="2" t="s">
        <v>67</v>
      </c>
      <c r="D1090" s="2" t="s">
        <v>680</v>
      </c>
      <c r="E1090" s="15">
        <v>0</v>
      </c>
      <c r="F1090" s="15">
        <v>0</v>
      </c>
      <c r="H1090" s="2">
        <v>0</v>
      </c>
      <c r="S1090" s="2"/>
      <c r="T1090" s="2"/>
      <c r="U1090" s="2"/>
      <c r="V1090" s="2"/>
      <c r="AB1090" s="7"/>
      <c r="AC1090" s="7"/>
      <c r="AD1090" s="7"/>
      <c r="AE1090" s="7"/>
      <c r="AF1090" s="7"/>
      <c r="AG1090" s="7"/>
      <c r="AH1090" s="7"/>
      <c r="AI1090" s="7"/>
    </row>
    <row r="1091" spans="1:35" x14ac:dyDescent="0.2">
      <c r="A1091" s="5">
        <v>2022</v>
      </c>
      <c r="B1091" s="2" t="s">
        <v>750</v>
      </c>
      <c r="C1091" s="2" t="s">
        <v>725</v>
      </c>
      <c r="D1091" s="2" t="s">
        <v>681</v>
      </c>
      <c r="E1091" s="15">
        <v>850000</v>
      </c>
      <c r="F1091" s="15">
        <v>1315553</v>
      </c>
      <c r="H1091" s="2">
        <v>0</v>
      </c>
      <c r="S1091" s="2"/>
      <c r="T1091" s="2"/>
      <c r="U1091" s="2"/>
      <c r="V1091" s="2"/>
      <c r="AB1091" s="7"/>
      <c r="AC1091" s="7"/>
      <c r="AD1091" s="7"/>
      <c r="AE1091" s="7"/>
      <c r="AF1091" s="7"/>
      <c r="AG1091" s="7"/>
      <c r="AH1091" s="7"/>
      <c r="AI1091" s="7"/>
    </row>
    <row r="1092" spans="1:35" x14ac:dyDescent="0.2">
      <c r="A1092" s="5">
        <v>2022</v>
      </c>
      <c r="B1092" s="2" t="s">
        <v>750</v>
      </c>
      <c r="C1092" s="2" t="s">
        <v>726</v>
      </c>
      <c r="D1092" s="2" t="s">
        <v>681</v>
      </c>
      <c r="E1092" s="15">
        <v>13972026</v>
      </c>
      <c r="F1092" s="15">
        <v>0</v>
      </c>
      <c r="H1092" s="2">
        <v>0</v>
      </c>
      <c r="S1092" s="2"/>
      <c r="T1092" s="2"/>
      <c r="U1092" s="2"/>
      <c r="V1092" s="2"/>
      <c r="AB1092" s="7"/>
      <c r="AC1092" s="7"/>
      <c r="AD1092" s="7"/>
      <c r="AE1092" s="7"/>
      <c r="AF1092" s="7"/>
      <c r="AG1092" s="7"/>
      <c r="AH1092" s="7"/>
      <c r="AI1092" s="7"/>
    </row>
    <row r="1093" spans="1:35" x14ac:dyDescent="0.2">
      <c r="A1093" s="5">
        <v>2022</v>
      </c>
      <c r="B1093" s="2" t="s">
        <v>751</v>
      </c>
      <c r="C1093" s="2" t="s">
        <v>727</v>
      </c>
      <c r="D1093" s="2" t="s">
        <v>681</v>
      </c>
      <c r="E1093" s="15">
        <v>7137078</v>
      </c>
      <c r="F1093" s="15">
        <v>1300000</v>
      </c>
      <c r="H1093" s="2">
        <v>0</v>
      </c>
      <c r="S1093" s="2"/>
      <c r="T1093" s="2"/>
      <c r="U1093" s="2"/>
      <c r="V1093" s="2"/>
      <c r="AB1093" s="7"/>
      <c r="AC1093" s="7"/>
      <c r="AD1093" s="7"/>
      <c r="AE1093" s="7"/>
      <c r="AF1093" s="7"/>
      <c r="AG1093" s="7"/>
      <c r="AH1093" s="7"/>
      <c r="AI1093" s="7"/>
    </row>
    <row r="1094" spans="1:35" x14ac:dyDescent="0.2">
      <c r="A1094" s="5">
        <v>2022</v>
      </c>
      <c r="B1094" s="2" t="s">
        <v>750</v>
      </c>
      <c r="C1094" s="2" t="s">
        <v>728</v>
      </c>
      <c r="D1094" s="2" t="s">
        <v>681</v>
      </c>
      <c r="E1094" s="15">
        <v>6093133</v>
      </c>
      <c r="F1094" s="15">
        <v>1100000</v>
      </c>
      <c r="H1094" s="2">
        <v>0</v>
      </c>
      <c r="S1094" s="2"/>
      <c r="T1094" s="2"/>
      <c r="U1094" s="2"/>
      <c r="V1094" s="2"/>
      <c r="AB1094" s="7"/>
      <c r="AC1094" s="7"/>
      <c r="AD1094" s="7"/>
      <c r="AE1094" s="7"/>
      <c r="AF1094" s="7"/>
      <c r="AG1094" s="7"/>
      <c r="AH1094" s="7"/>
      <c r="AI1094" s="7"/>
    </row>
    <row r="1095" spans="1:35" x14ac:dyDescent="0.2">
      <c r="A1095" s="5">
        <v>2022</v>
      </c>
      <c r="B1095" s="2" t="s">
        <v>752</v>
      </c>
      <c r="C1095" s="2" t="s">
        <v>729</v>
      </c>
      <c r="D1095" s="2" t="s">
        <v>681</v>
      </c>
      <c r="E1095" s="15">
        <v>4136040</v>
      </c>
      <c r="F1095" s="15">
        <v>0</v>
      </c>
      <c r="H1095" s="2">
        <v>0</v>
      </c>
      <c r="S1095" s="2"/>
      <c r="T1095" s="2"/>
      <c r="U1095" s="2"/>
      <c r="V1095" s="2"/>
      <c r="AB1095" s="7"/>
      <c r="AC1095" s="7"/>
      <c r="AD1095" s="7"/>
      <c r="AE1095" s="7"/>
      <c r="AF1095" s="7"/>
      <c r="AG1095" s="7"/>
      <c r="AH1095" s="7"/>
      <c r="AI1095" s="7"/>
    </row>
    <row r="1096" spans="1:35" x14ac:dyDescent="0.2">
      <c r="A1096" s="5">
        <v>2022</v>
      </c>
      <c r="B1096" s="2" t="s">
        <v>750</v>
      </c>
      <c r="C1096" s="2" t="s">
        <v>730</v>
      </c>
      <c r="D1096" s="2" t="s">
        <v>681</v>
      </c>
      <c r="E1096" s="15">
        <v>4124306</v>
      </c>
      <c r="F1096" s="15">
        <v>0</v>
      </c>
      <c r="H1096" s="2">
        <v>0</v>
      </c>
      <c r="S1096" s="2"/>
      <c r="T1096" s="2"/>
      <c r="U1096" s="2"/>
      <c r="V1096" s="2"/>
      <c r="AB1096" s="7"/>
      <c r="AC1096" s="7"/>
      <c r="AD1096" s="7"/>
      <c r="AE1096" s="7"/>
      <c r="AF1096" s="7"/>
      <c r="AG1096" s="7"/>
      <c r="AH1096" s="7"/>
      <c r="AI1096" s="7"/>
    </row>
    <row r="1097" spans="1:35" x14ac:dyDescent="0.2">
      <c r="A1097" s="5">
        <v>2022</v>
      </c>
      <c r="B1097" s="2" t="s">
        <v>752</v>
      </c>
      <c r="C1097" s="2" t="s">
        <v>731</v>
      </c>
      <c r="D1097" s="2" t="s">
        <v>681</v>
      </c>
      <c r="E1097" s="15">
        <v>11762498</v>
      </c>
      <c r="F1097" s="15">
        <v>0</v>
      </c>
      <c r="H1097" s="2">
        <v>0</v>
      </c>
      <c r="S1097" s="2"/>
      <c r="T1097" s="2"/>
      <c r="U1097" s="2"/>
      <c r="V1097" s="2"/>
      <c r="AB1097" s="7"/>
      <c r="AC1097" s="7"/>
      <c r="AD1097" s="7"/>
      <c r="AE1097" s="7"/>
      <c r="AF1097" s="7"/>
      <c r="AG1097" s="7"/>
      <c r="AH1097" s="7"/>
      <c r="AI1097" s="7"/>
    </row>
    <row r="1098" spans="1:35" x14ac:dyDescent="0.2">
      <c r="A1098" s="5">
        <v>2022</v>
      </c>
      <c r="B1098" s="2" t="s">
        <v>752</v>
      </c>
      <c r="C1098" s="2" t="s">
        <v>732</v>
      </c>
      <c r="D1098" s="2" t="s">
        <v>681</v>
      </c>
      <c r="E1098" s="15">
        <v>10716474</v>
      </c>
      <c r="F1098" s="15">
        <v>0</v>
      </c>
      <c r="H1098" s="2">
        <v>0</v>
      </c>
      <c r="S1098" s="2"/>
      <c r="T1098" s="2"/>
      <c r="U1098" s="2"/>
      <c r="V1098" s="2"/>
      <c r="AB1098" s="7"/>
      <c r="AC1098" s="7"/>
      <c r="AD1098" s="7"/>
      <c r="AE1098" s="7"/>
      <c r="AF1098" s="7"/>
      <c r="AG1098" s="7"/>
      <c r="AH1098" s="7"/>
      <c r="AI1098" s="7"/>
    </row>
    <row r="1099" spans="1:35" x14ac:dyDescent="0.2">
      <c r="A1099" s="5">
        <v>2022</v>
      </c>
      <c r="B1099" s="2" t="s">
        <v>750</v>
      </c>
      <c r="C1099" s="2" t="s">
        <v>733</v>
      </c>
      <c r="D1099" s="2" t="s">
        <v>681</v>
      </c>
      <c r="E1099" s="15">
        <v>8408980</v>
      </c>
      <c r="F1099" s="15">
        <v>5020792</v>
      </c>
      <c r="H1099" s="2">
        <v>0</v>
      </c>
      <c r="S1099" s="2"/>
      <c r="T1099" s="2"/>
      <c r="U1099" s="2"/>
      <c r="V1099" s="2"/>
      <c r="AB1099" s="7"/>
      <c r="AC1099" s="7"/>
      <c r="AD1099" s="7"/>
      <c r="AE1099" s="7"/>
      <c r="AF1099" s="7"/>
      <c r="AG1099" s="7"/>
      <c r="AH1099" s="7"/>
      <c r="AI1099" s="7"/>
    </row>
    <row r="1100" spans="1:35" x14ac:dyDescent="0.2">
      <c r="A1100" s="5">
        <v>2022</v>
      </c>
      <c r="B1100" s="2" t="s">
        <v>752</v>
      </c>
      <c r="C1100" s="2" t="s">
        <v>734</v>
      </c>
      <c r="D1100" s="2" t="s">
        <v>681</v>
      </c>
      <c r="E1100" s="15">
        <v>6501682</v>
      </c>
      <c r="F1100" s="15">
        <v>0</v>
      </c>
      <c r="H1100" s="2">
        <v>0</v>
      </c>
      <c r="S1100" s="2"/>
      <c r="T1100" s="2"/>
      <c r="U1100" s="2"/>
      <c r="V1100" s="2"/>
      <c r="AB1100" s="7"/>
      <c r="AC1100" s="7"/>
      <c r="AD1100" s="7"/>
      <c r="AE1100" s="7"/>
      <c r="AF1100" s="7"/>
      <c r="AG1100" s="7"/>
      <c r="AH1100" s="7"/>
      <c r="AI1100" s="7"/>
    </row>
    <row r="1101" spans="1:35" x14ac:dyDescent="0.2">
      <c r="A1101" s="5">
        <v>2022</v>
      </c>
      <c r="B1101" s="2" t="s">
        <v>752</v>
      </c>
      <c r="C1101" s="2" t="s">
        <v>735</v>
      </c>
      <c r="D1101" s="2" t="s">
        <v>681</v>
      </c>
      <c r="E1101" s="15">
        <v>14304765</v>
      </c>
      <c r="F1101" s="15">
        <v>0</v>
      </c>
      <c r="H1101" s="2">
        <v>0</v>
      </c>
      <c r="S1101" s="2"/>
      <c r="T1101" s="2"/>
      <c r="U1101" s="2"/>
      <c r="V1101" s="2"/>
      <c r="AB1101" s="7"/>
      <c r="AC1101" s="7"/>
      <c r="AD1101" s="7"/>
      <c r="AE1101" s="7"/>
      <c r="AF1101" s="7"/>
      <c r="AG1101" s="7"/>
      <c r="AH1101" s="7"/>
      <c r="AI1101" s="7"/>
    </row>
    <row r="1102" spans="1:35" x14ac:dyDescent="0.2">
      <c r="A1102" s="5">
        <v>2022</v>
      </c>
      <c r="B1102" s="2" t="s">
        <v>752</v>
      </c>
      <c r="C1102" s="2" t="s">
        <v>736</v>
      </c>
      <c r="D1102" s="2" t="s">
        <v>681</v>
      </c>
      <c r="E1102" s="15">
        <v>6191254</v>
      </c>
      <c r="F1102" s="15">
        <v>743051</v>
      </c>
      <c r="H1102" s="2">
        <v>0</v>
      </c>
      <c r="S1102" s="2"/>
      <c r="T1102" s="2"/>
      <c r="U1102" s="2"/>
      <c r="V1102" s="2"/>
      <c r="AB1102" s="7"/>
      <c r="AC1102" s="7"/>
      <c r="AD1102" s="7"/>
      <c r="AE1102" s="7"/>
      <c r="AF1102" s="7"/>
      <c r="AG1102" s="7"/>
      <c r="AH1102" s="7"/>
      <c r="AI1102" s="7"/>
    </row>
    <row r="1103" spans="1:35" x14ac:dyDescent="0.2">
      <c r="A1103" s="5">
        <v>2022</v>
      </c>
      <c r="B1103" s="2" t="s">
        <v>752</v>
      </c>
      <c r="C1103" s="2" t="s">
        <v>737</v>
      </c>
      <c r="D1103" s="2" t="s">
        <v>681</v>
      </c>
      <c r="E1103" s="15">
        <v>7402022</v>
      </c>
      <c r="F1103" s="15">
        <v>3204600</v>
      </c>
      <c r="H1103" s="2">
        <v>0</v>
      </c>
      <c r="S1103" s="2"/>
      <c r="T1103" s="2"/>
      <c r="U1103" s="2"/>
      <c r="V1103" s="2"/>
      <c r="AB1103" s="7"/>
      <c r="AC1103" s="7"/>
      <c r="AD1103" s="7"/>
      <c r="AE1103" s="7"/>
      <c r="AF1103" s="7"/>
      <c r="AG1103" s="7"/>
      <c r="AH1103" s="7"/>
      <c r="AI1103" s="7"/>
    </row>
    <row r="1104" spans="1:35" x14ac:dyDescent="0.2">
      <c r="A1104" s="5">
        <v>2022</v>
      </c>
      <c r="B1104" s="2" t="s">
        <v>750</v>
      </c>
      <c r="C1104" s="2" t="s">
        <v>48</v>
      </c>
      <c r="D1104" s="2" t="s">
        <v>681</v>
      </c>
      <c r="E1104" s="15">
        <v>0</v>
      </c>
      <c r="F1104" s="15">
        <v>0</v>
      </c>
      <c r="H1104" s="2">
        <v>0</v>
      </c>
      <c r="S1104" s="2"/>
      <c r="T1104" s="2"/>
      <c r="U1104" s="2"/>
      <c r="V1104" s="2"/>
      <c r="AB1104" s="7"/>
      <c r="AC1104" s="7"/>
      <c r="AD1104" s="7"/>
      <c r="AE1104" s="7"/>
      <c r="AF1104" s="7"/>
      <c r="AG1104" s="7"/>
      <c r="AH1104" s="7"/>
      <c r="AI1104" s="7"/>
    </row>
    <row r="1105" spans="1:35" x14ac:dyDescent="0.2">
      <c r="A1105" s="5">
        <v>2022</v>
      </c>
      <c r="B1105" s="2" t="s">
        <v>751</v>
      </c>
      <c r="C1105" s="2" t="s">
        <v>49</v>
      </c>
      <c r="D1105" s="2" t="s">
        <v>681</v>
      </c>
      <c r="E1105" s="15">
        <v>0</v>
      </c>
      <c r="F1105" s="15">
        <v>0</v>
      </c>
      <c r="H1105" s="2">
        <v>0</v>
      </c>
      <c r="S1105" s="2"/>
      <c r="T1105" s="2"/>
      <c r="U1105" s="2"/>
      <c r="V1105" s="2"/>
      <c r="AB1105" s="7"/>
      <c r="AC1105" s="7"/>
      <c r="AD1105" s="7"/>
      <c r="AE1105" s="7"/>
      <c r="AF1105" s="7"/>
      <c r="AG1105" s="7"/>
      <c r="AH1105" s="7"/>
      <c r="AI1105" s="7"/>
    </row>
    <row r="1106" spans="1:35" x14ac:dyDescent="0.2">
      <c r="A1106" s="5">
        <v>2022</v>
      </c>
      <c r="B1106" s="2" t="s">
        <v>750</v>
      </c>
      <c r="C1106" s="2" t="s">
        <v>50</v>
      </c>
      <c r="D1106" s="2" t="s">
        <v>681</v>
      </c>
      <c r="E1106" s="15">
        <v>1854121</v>
      </c>
      <c r="F1106" s="15">
        <v>0</v>
      </c>
      <c r="H1106" s="2">
        <v>0</v>
      </c>
      <c r="S1106" s="2"/>
      <c r="T1106" s="2"/>
      <c r="U1106" s="2"/>
      <c r="V1106" s="2"/>
      <c r="AB1106" s="7"/>
      <c r="AC1106" s="7"/>
      <c r="AD1106" s="7"/>
      <c r="AE1106" s="7"/>
      <c r="AF1106" s="7"/>
      <c r="AG1106" s="7"/>
      <c r="AH1106" s="7"/>
      <c r="AI1106" s="7"/>
    </row>
    <row r="1107" spans="1:35" x14ac:dyDescent="0.2">
      <c r="A1107" s="5">
        <v>2022</v>
      </c>
      <c r="B1107" s="2" t="s">
        <v>752</v>
      </c>
      <c r="C1107" s="2" t="s">
        <v>51</v>
      </c>
      <c r="D1107" s="2" t="s">
        <v>681</v>
      </c>
      <c r="E1107" s="15">
        <v>1649925</v>
      </c>
      <c r="F1107" s="15">
        <v>0</v>
      </c>
      <c r="H1107" s="2">
        <v>0</v>
      </c>
      <c r="S1107" s="2"/>
      <c r="T1107" s="2"/>
      <c r="U1107" s="2"/>
      <c r="V1107" s="2"/>
      <c r="AB1107" s="7"/>
      <c r="AC1107" s="7"/>
      <c r="AD1107" s="7"/>
      <c r="AE1107" s="7"/>
      <c r="AF1107" s="7"/>
      <c r="AG1107" s="7"/>
      <c r="AH1107" s="7"/>
      <c r="AI1107" s="7"/>
    </row>
    <row r="1108" spans="1:35" x14ac:dyDescent="0.2">
      <c r="A1108" s="5">
        <v>2022</v>
      </c>
      <c r="B1108" s="2" t="s">
        <v>750</v>
      </c>
      <c r="C1108" s="2" t="s">
        <v>52</v>
      </c>
      <c r="D1108" s="2" t="s">
        <v>681</v>
      </c>
      <c r="E1108" s="15">
        <v>7966165</v>
      </c>
      <c r="F1108" s="15">
        <v>1300000</v>
      </c>
      <c r="H1108" s="2">
        <v>0</v>
      </c>
      <c r="S1108" s="2"/>
      <c r="T1108" s="2"/>
      <c r="U1108" s="2"/>
      <c r="V1108" s="2"/>
      <c r="AB1108" s="7"/>
      <c r="AC1108" s="7"/>
      <c r="AD1108" s="7"/>
      <c r="AE1108" s="7"/>
      <c r="AF1108" s="7"/>
      <c r="AG1108" s="7"/>
      <c r="AH1108" s="7"/>
      <c r="AI1108" s="7"/>
    </row>
    <row r="1109" spans="1:35" x14ac:dyDescent="0.2">
      <c r="A1109" s="5">
        <v>2022</v>
      </c>
      <c r="B1109" s="2" t="s">
        <v>751</v>
      </c>
      <c r="C1109" s="2" t="s">
        <v>53</v>
      </c>
      <c r="D1109" s="2" t="s">
        <v>681</v>
      </c>
      <c r="E1109" s="15">
        <v>11113013</v>
      </c>
      <c r="F1109" s="15">
        <v>0</v>
      </c>
      <c r="H1109" s="2">
        <v>0</v>
      </c>
      <c r="S1109" s="2"/>
      <c r="T1109" s="2"/>
      <c r="U1109" s="2"/>
      <c r="V1109" s="2"/>
      <c r="AB1109" s="7"/>
      <c r="AC1109" s="7"/>
      <c r="AD1109" s="7"/>
      <c r="AE1109" s="7"/>
      <c r="AF1109" s="7"/>
      <c r="AG1109" s="7"/>
      <c r="AH1109" s="7"/>
      <c r="AI1109" s="7"/>
    </row>
    <row r="1110" spans="1:35" x14ac:dyDescent="0.2">
      <c r="A1110" s="5">
        <v>2022</v>
      </c>
      <c r="B1110" s="2" t="s">
        <v>752</v>
      </c>
      <c r="C1110" s="2" t="s">
        <v>54</v>
      </c>
      <c r="D1110" s="2" t="s">
        <v>681</v>
      </c>
      <c r="E1110" s="15">
        <v>2760000</v>
      </c>
      <c r="F1110" s="15">
        <v>0</v>
      </c>
      <c r="H1110" s="2">
        <v>0</v>
      </c>
      <c r="S1110" s="2"/>
      <c r="T1110" s="2"/>
      <c r="U1110" s="2"/>
      <c r="V1110" s="2"/>
      <c r="AB1110" s="7"/>
      <c r="AC1110" s="7"/>
      <c r="AD1110" s="7"/>
      <c r="AE1110" s="7"/>
      <c r="AF1110" s="7"/>
      <c r="AG1110" s="7"/>
      <c r="AH1110" s="7"/>
      <c r="AI1110" s="7"/>
    </row>
    <row r="1111" spans="1:35" x14ac:dyDescent="0.2">
      <c r="A1111" s="5">
        <v>2022</v>
      </c>
      <c r="B1111" s="2" t="s">
        <v>750</v>
      </c>
      <c r="C1111" s="2" t="s">
        <v>738</v>
      </c>
      <c r="D1111" s="2" t="s">
        <v>681</v>
      </c>
      <c r="E1111" s="15">
        <v>9152978</v>
      </c>
      <c r="F1111" s="15">
        <v>942000</v>
      </c>
      <c r="H1111" s="2">
        <v>0</v>
      </c>
      <c r="S1111" s="2"/>
      <c r="T1111" s="2"/>
      <c r="U1111" s="2"/>
      <c r="V1111" s="2"/>
      <c r="AB1111" s="7"/>
      <c r="AC1111" s="7"/>
      <c r="AD1111" s="7"/>
      <c r="AE1111" s="7"/>
      <c r="AF1111" s="7"/>
      <c r="AG1111" s="7"/>
      <c r="AH1111" s="7"/>
      <c r="AI1111" s="7"/>
    </row>
    <row r="1112" spans="1:35" x14ac:dyDescent="0.2">
      <c r="A1112" s="5">
        <v>2022</v>
      </c>
      <c r="B1112" s="2" t="s">
        <v>752</v>
      </c>
      <c r="C1112" s="2" t="s">
        <v>739</v>
      </c>
      <c r="D1112" s="2" t="s">
        <v>681</v>
      </c>
      <c r="E1112" s="15">
        <v>17537707</v>
      </c>
      <c r="F1112" s="15">
        <v>0</v>
      </c>
      <c r="H1112" s="2">
        <v>0</v>
      </c>
      <c r="S1112" s="2"/>
      <c r="T1112" s="2"/>
      <c r="U1112" s="2"/>
      <c r="V1112" s="2"/>
      <c r="AB1112" s="7"/>
      <c r="AC1112" s="7"/>
      <c r="AD1112" s="7"/>
      <c r="AE1112" s="7"/>
      <c r="AF1112" s="7"/>
      <c r="AG1112" s="7"/>
      <c r="AH1112" s="7"/>
      <c r="AI1112" s="7"/>
    </row>
    <row r="1113" spans="1:35" x14ac:dyDescent="0.2">
      <c r="A1113" s="5">
        <v>2022</v>
      </c>
      <c r="B1113" s="2" t="s">
        <v>752</v>
      </c>
      <c r="C1113" s="2" t="s">
        <v>740</v>
      </c>
      <c r="D1113" s="2" t="s">
        <v>681</v>
      </c>
      <c r="E1113" s="15">
        <v>13722380</v>
      </c>
      <c r="F1113" s="15">
        <v>1243000</v>
      </c>
      <c r="H1113" s="2">
        <v>0</v>
      </c>
      <c r="S1113" s="2"/>
      <c r="T1113" s="2"/>
      <c r="U1113" s="2"/>
      <c r="V1113" s="2"/>
      <c r="AB1113" s="7"/>
      <c r="AC1113" s="7"/>
      <c r="AD1113" s="7"/>
      <c r="AE1113" s="7"/>
      <c r="AF1113" s="7"/>
      <c r="AG1113" s="7"/>
      <c r="AH1113" s="7"/>
      <c r="AI1113" s="7"/>
    </row>
    <row r="1114" spans="1:35" x14ac:dyDescent="0.2">
      <c r="A1114" s="5">
        <v>2022</v>
      </c>
      <c r="B1114" s="2" t="s">
        <v>751</v>
      </c>
      <c r="C1114" s="2" t="s">
        <v>741</v>
      </c>
      <c r="D1114" s="2" t="s">
        <v>681</v>
      </c>
      <c r="E1114" s="15">
        <v>11911380</v>
      </c>
      <c r="F1114" s="15">
        <v>0</v>
      </c>
      <c r="H1114" s="2">
        <v>0</v>
      </c>
      <c r="S1114" s="2"/>
      <c r="T1114" s="2"/>
      <c r="U1114" s="2"/>
      <c r="V1114" s="2"/>
      <c r="AB1114" s="7"/>
      <c r="AC1114" s="7"/>
      <c r="AD1114" s="7"/>
      <c r="AE1114" s="7"/>
      <c r="AF1114" s="7"/>
      <c r="AG1114" s="7"/>
      <c r="AH1114" s="7"/>
      <c r="AI1114" s="7"/>
    </row>
    <row r="1115" spans="1:35" x14ac:dyDescent="0.2">
      <c r="A1115" s="5">
        <v>2022</v>
      </c>
      <c r="B1115" s="2" t="s">
        <v>752</v>
      </c>
      <c r="C1115" s="2" t="s">
        <v>742</v>
      </c>
      <c r="D1115" s="2" t="s">
        <v>681</v>
      </c>
      <c r="E1115" s="15">
        <v>6681206</v>
      </c>
      <c r="F1115" s="15">
        <v>1586200</v>
      </c>
      <c r="H1115" s="2">
        <v>0</v>
      </c>
      <c r="S1115" s="2"/>
      <c r="T1115" s="2"/>
      <c r="U1115" s="2"/>
      <c r="V1115" s="2"/>
      <c r="AB1115" s="7"/>
      <c r="AC1115" s="7"/>
      <c r="AD1115" s="7"/>
      <c r="AE1115" s="7"/>
      <c r="AF1115" s="7"/>
      <c r="AG1115" s="7"/>
      <c r="AH1115" s="7"/>
      <c r="AI1115" s="7"/>
    </row>
    <row r="1116" spans="1:35" x14ac:dyDescent="0.2">
      <c r="A1116" s="5">
        <v>2022</v>
      </c>
      <c r="B1116" s="2" t="s">
        <v>750</v>
      </c>
      <c r="C1116" s="2" t="s">
        <v>743</v>
      </c>
      <c r="D1116" s="2" t="s">
        <v>681</v>
      </c>
      <c r="E1116" s="15">
        <v>8003618</v>
      </c>
      <c r="F1116" s="15">
        <v>0</v>
      </c>
      <c r="H1116" s="2">
        <v>0</v>
      </c>
      <c r="S1116" s="2"/>
      <c r="T1116" s="2"/>
      <c r="U1116" s="2"/>
      <c r="V1116" s="2"/>
      <c r="AB1116" s="7"/>
      <c r="AC1116" s="7"/>
      <c r="AD1116" s="7"/>
      <c r="AE1116" s="7"/>
      <c r="AF1116" s="7"/>
      <c r="AG1116" s="7"/>
      <c r="AH1116" s="7"/>
      <c r="AI1116" s="7"/>
    </row>
    <row r="1117" spans="1:35" x14ac:dyDescent="0.2">
      <c r="A1117" s="5">
        <v>2022</v>
      </c>
      <c r="B1117" s="2" t="s">
        <v>752</v>
      </c>
      <c r="C1117" s="2" t="s">
        <v>744</v>
      </c>
      <c r="D1117" s="2" t="s">
        <v>681</v>
      </c>
      <c r="E1117" s="15">
        <v>8027750</v>
      </c>
      <c r="F1117" s="15">
        <v>0</v>
      </c>
      <c r="H1117" s="2">
        <v>0</v>
      </c>
      <c r="S1117" s="2"/>
      <c r="T1117" s="2"/>
      <c r="U1117" s="2"/>
      <c r="V1117" s="2"/>
      <c r="AB1117" s="7"/>
      <c r="AC1117" s="7"/>
      <c r="AD1117" s="7"/>
      <c r="AE1117" s="7"/>
      <c r="AF1117" s="7"/>
      <c r="AG1117" s="7"/>
      <c r="AH1117" s="7"/>
      <c r="AI1117" s="7"/>
    </row>
    <row r="1118" spans="1:35" x14ac:dyDescent="0.2">
      <c r="A1118" s="5">
        <v>2022</v>
      </c>
      <c r="B1118" s="2" t="s">
        <v>752</v>
      </c>
      <c r="C1118" s="2" t="s">
        <v>745</v>
      </c>
      <c r="D1118" s="2" t="s">
        <v>681</v>
      </c>
      <c r="E1118" s="15">
        <v>13957984</v>
      </c>
      <c r="F1118" s="15">
        <v>0</v>
      </c>
      <c r="H1118" s="2">
        <v>0</v>
      </c>
      <c r="S1118" s="2"/>
      <c r="T1118" s="2"/>
      <c r="U1118" s="2"/>
      <c r="V1118" s="2"/>
      <c r="AB1118" s="7"/>
      <c r="AC1118" s="7"/>
      <c r="AD1118" s="7"/>
      <c r="AE1118" s="7"/>
      <c r="AF1118" s="7"/>
      <c r="AG1118" s="7"/>
      <c r="AH1118" s="7"/>
      <c r="AI1118" s="7"/>
    </row>
    <row r="1119" spans="1:35" x14ac:dyDescent="0.2">
      <c r="A1119" s="5">
        <v>2022</v>
      </c>
      <c r="B1119" s="2" t="s">
        <v>752</v>
      </c>
      <c r="C1119" s="2" t="s">
        <v>746</v>
      </c>
      <c r="D1119" s="2" t="s">
        <v>681</v>
      </c>
      <c r="E1119" s="15">
        <v>12699125</v>
      </c>
      <c r="F1119" s="15">
        <v>0</v>
      </c>
      <c r="H1119" s="2">
        <v>0</v>
      </c>
      <c r="S1119" s="2"/>
      <c r="T1119" s="2"/>
      <c r="U1119" s="2"/>
      <c r="V1119" s="2"/>
      <c r="AB1119" s="7"/>
      <c r="AC1119" s="7"/>
      <c r="AD1119" s="7"/>
      <c r="AE1119" s="7"/>
      <c r="AF1119" s="7"/>
      <c r="AG1119" s="7"/>
      <c r="AH1119" s="7"/>
      <c r="AI1119" s="7"/>
    </row>
    <row r="1120" spans="1:35" x14ac:dyDescent="0.2">
      <c r="A1120" s="5">
        <v>2022</v>
      </c>
      <c r="B1120" s="2" t="s">
        <v>752</v>
      </c>
      <c r="C1120" s="2" t="s">
        <v>747</v>
      </c>
      <c r="D1120" s="2" t="s">
        <v>681</v>
      </c>
      <c r="E1120" s="15">
        <v>5156304</v>
      </c>
      <c r="F1120" s="15">
        <v>0</v>
      </c>
      <c r="H1120" s="2">
        <v>0</v>
      </c>
      <c r="S1120" s="2"/>
      <c r="T1120" s="2"/>
      <c r="U1120" s="2"/>
      <c r="V1120" s="2"/>
      <c r="AB1120" s="7"/>
      <c r="AC1120" s="7"/>
      <c r="AD1120" s="7"/>
      <c r="AE1120" s="7"/>
      <c r="AF1120" s="7"/>
      <c r="AG1120" s="7"/>
      <c r="AH1120" s="7"/>
      <c r="AI1120" s="7"/>
    </row>
    <row r="1121" spans="1:35" x14ac:dyDescent="0.2">
      <c r="A1121" s="5">
        <v>2022</v>
      </c>
      <c r="B1121" s="2" t="s">
        <v>752</v>
      </c>
      <c r="C1121" s="2" t="s">
        <v>748</v>
      </c>
      <c r="D1121" s="2" t="s">
        <v>681</v>
      </c>
      <c r="E1121" s="15">
        <v>14047761</v>
      </c>
      <c r="F1121" s="15">
        <v>0</v>
      </c>
      <c r="H1121" s="2">
        <v>0</v>
      </c>
      <c r="S1121" s="2"/>
      <c r="T1121" s="2"/>
      <c r="U1121" s="2"/>
      <c r="V1121" s="2"/>
      <c r="AB1121" s="7"/>
      <c r="AC1121" s="7"/>
      <c r="AD1121" s="7"/>
      <c r="AE1121" s="7"/>
      <c r="AF1121" s="7"/>
      <c r="AG1121" s="7"/>
      <c r="AH1121" s="7"/>
      <c r="AI1121" s="7"/>
    </row>
    <row r="1122" spans="1:35" x14ac:dyDescent="0.2">
      <c r="A1122" s="5">
        <v>2022</v>
      </c>
      <c r="B1122" s="2" t="s">
        <v>752</v>
      </c>
      <c r="C1122" s="2" t="s">
        <v>749</v>
      </c>
      <c r="D1122" s="2" t="s">
        <v>681</v>
      </c>
      <c r="E1122" s="15">
        <v>16645880</v>
      </c>
      <c r="F1122" s="15">
        <v>0</v>
      </c>
      <c r="H1122" s="2">
        <v>0</v>
      </c>
      <c r="S1122" s="2"/>
      <c r="T1122" s="2"/>
      <c r="U1122" s="2"/>
      <c r="V1122" s="2"/>
      <c r="AB1122" s="7"/>
      <c r="AC1122" s="7"/>
      <c r="AD1122" s="7"/>
      <c r="AE1122" s="7"/>
      <c r="AF1122" s="7"/>
      <c r="AG1122" s="7"/>
      <c r="AH1122" s="7"/>
      <c r="AI1122" s="7"/>
    </row>
    <row r="1123" spans="1:35" x14ac:dyDescent="0.2">
      <c r="A1123" s="5">
        <v>2022</v>
      </c>
      <c r="B1123" s="2" t="s">
        <v>752</v>
      </c>
      <c r="C1123" s="2" t="s">
        <v>67</v>
      </c>
      <c r="D1123" s="2" t="s">
        <v>681</v>
      </c>
      <c r="E1123" s="15">
        <v>10341786</v>
      </c>
      <c r="F1123" s="15">
        <v>0</v>
      </c>
      <c r="H1123" s="2">
        <v>0</v>
      </c>
      <c r="S1123" s="2"/>
      <c r="T1123" s="2"/>
      <c r="U1123" s="2"/>
      <c r="V1123" s="2"/>
      <c r="AB1123" s="7"/>
      <c r="AC1123" s="7"/>
      <c r="AD1123" s="7"/>
      <c r="AE1123" s="7"/>
      <c r="AF1123" s="7"/>
      <c r="AG1123" s="7"/>
      <c r="AH1123" s="7"/>
      <c r="AI1123" s="7"/>
    </row>
    <row r="1124" spans="1:35" x14ac:dyDescent="0.2">
      <c r="A1124" s="5">
        <v>2022</v>
      </c>
      <c r="B1124" s="2" t="s">
        <v>750</v>
      </c>
      <c r="C1124" s="2" t="s">
        <v>725</v>
      </c>
      <c r="D1124" s="2" t="s">
        <v>682</v>
      </c>
      <c r="E1124" s="15">
        <v>0</v>
      </c>
      <c r="F1124" s="15">
        <v>0</v>
      </c>
      <c r="H1124" s="2">
        <v>0</v>
      </c>
      <c r="S1124" s="2"/>
      <c r="T1124" s="2"/>
      <c r="U1124" s="2"/>
      <c r="V1124" s="2"/>
      <c r="AB1124" s="7"/>
      <c r="AC1124" s="7"/>
      <c r="AD1124" s="7"/>
      <c r="AE1124" s="7"/>
      <c r="AF1124" s="7"/>
      <c r="AG1124" s="7"/>
      <c r="AH1124" s="7"/>
      <c r="AI1124" s="7"/>
    </row>
    <row r="1125" spans="1:35" x14ac:dyDescent="0.2">
      <c r="A1125" s="5">
        <v>2022</v>
      </c>
      <c r="B1125" s="2" t="s">
        <v>750</v>
      </c>
      <c r="C1125" s="2" t="s">
        <v>726</v>
      </c>
      <c r="D1125" s="2" t="s">
        <v>682</v>
      </c>
      <c r="E1125" s="15">
        <v>0</v>
      </c>
      <c r="F1125" s="15">
        <v>0</v>
      </c>
      <c r="H1125" s="2">
        <v>0</v>
      </c>
      <c r="S1125" s="2"/>
      <c r="T1125" s="2"/>
      <c r="U1125" s="2"/>
      <c r="V1125" s="2"/>
      <c r="AB1125" s="7"/>
      <c r="AC1125" s="7"/>
      <c r="AD1125" s="7"/>
      <c r="AE1125" s="7"/>
      <c r="AF1125" s="7"/>
      <c r="AG1125" s="7"/>
      <c r="AH1125" s="7"/>
      <c r="AI1125" s="7"/>
    </row>
    <row r="1126" spans="1:35" x14ac:dyDescent="0.2">
      <c r="A1126" s="5">
        <v>2022</v>
      </c>
      <c r="B1126" s="2" t="s">
        <v>751</v>
      </c>
      <c r="C1126" s="2" t="s">
        <v>727</v>
      </c>
      <c r="D1126" s="2" t="s">
        <v>682</v>
      </c>
      <c r="E1126" s="15">
        <v>0</v>
      </c>
      <c r="F1126" s="15">
        <v>0</v>
      </c>
      <c r="H1126" s="2">
        <v>700000</v>
      </c>
      <c r="S1126" s="2"/>
      <c r="T1126" s="2"/>
      <c r="U1126" s="2"/>
      <c r="V1126" s="2"/>
      <c r="AB1126" s="7"/>
      <c r="AC1126" s="7"/>
      <c r="AD1126" s="7"/>
      <c r="AE1126" s="7"/>
      <c r="AF1126" s="7"/>
      <c r="AG1126" s="7"/>
      <c r="AH1126" s="7"/>
      <c r="AI1126" s="7"/>
    </row>
    <row r="1127" spans="1:35" x14ac:dyDescent="0.2">
      <c r="A1127" s="5">
        <v>2022</v>
      </c>
      <c r="B1127" s="2" t="s">
        <v>750</v>
      </c>
      <c r="C1127" s="2" t="s">
        <v>728</v>
      </c>
      <c r="D1127" s="2" t="s">
        <v>682</v>
      </c>
      <c r="E1127" s="15">
        <v>0</v>
      </c>
      <c r="F1127" s="15">
        <v>0</v>
      </c>
      <c r="H1127" s="2">
        <v>0</v>
      </c>
      <c r="S1127" s="2"/>
      <c r="T1127" s="2"/>
      <c r="U1127" s="2"/>
      <c r="V1127" s="2"/>
      <c r="AB1127" s="7"/>
      <c r="AC1127" s="7"/>
      <c r="AD1127" s="7"/>
      <c r="AE1127" s="7"/>
      <c r="AF1127" s="7"/>
      <c r="AG1127" s="7"/>
      <c r="AH1127" s="7"/>
      <c r="AI1127" s="7"/>
    </row>
    <row r="1128" spans="1:35" x14ac:dyDescent="0.2">
      <c r="A1128" s="5">
        <v>2022</v>
      </c>
      <c r="B1128" s="2" t="s">
        <v>752</v>
      </c>
      <c r="C1128" s="2" t="s">
        <v>729</v>
      </c>
      <c r="D1128" s="2" t="s">
        <v>682</v>
      </c>
      <c r="E1128" s="15">
        <v>0</v>
      </c>
      <c r="F1128" s="15">
        <v>0</v>
      </c>
      <c r="H1128" s="2">
        <v>0</v>
      </c>
      <c r="S1128" s="2"/>
      <c r="T1128" s="2"/>
      <c r="U1128" s="2"/>
      <c r="V1128" s="2"/>
      <c r="AB1128" s="7"/>
      <c r="AC1128" s="7"/>
      <c r="AD1128" s="7"/>
      <c r="AE1128" s="7"/>
      <c r="AF1128" s="7"/>
      <c r="AG1128" s="7"/>
      <c r="AH1128" s="7"/>
      <c r="AI1128" s="7"/>
    </row>
    <row r="1129" spans="1:35" x14ac:dyDescent="0.2">
      <c r="A1129" s="5">
        <v>2022</v>
      </c>
      <c r="B1129" s="2" t="s">
        <v>750</v>
      </c>
      <c r="C1129" s="2" t="s">
        <v>730</v>
      </c>
      <c r="D1129" s="2" t="s">
        <v>682</v>
      </c>
      <c r="E1129" s="15">
        <v>0</v>
      </c>
      <c r="F1129" s="15">
        <v>0</v>
      </c>
      <c r="H1129" s="2">
        <v>700000</v>
      </c>
      <c r="S1129" s="2"/>
      <c r="T1129" s="2"/>
      <c r="U1129" s="2"/>
      <c r="V1129" s="2"/>
      <c r="AB1129" s="7"/>
      <c r="AC1129" s="7"/>
      <c r="AD1129" s="7"/>
      <c r="AE1129" s="7"/>
      <c r="AF1129" s="7"/>
      <c r="AG1129" s="7"/>
      <c r="AH1129" s="7"/>
      <c r="AI1129" s="7"/>
    </row>
    <row r="1130" spans="1:35" x14ac:dyDescent="0.2">
      <c r="A1130" s="5">
        <v>2022</v>
      </c>
      <c r="B1130" s="2" t="s">
        <v>752</v>
      </c>
      <c r="C1130" s="2" t="s">
        <v>731</v>
      </c>
      <c r="D1130" s="2" t="s">
        <v>682</v>
      </c>
      <c r="E1130" s="15">
        <v>0</v>
      </c>
      <c r="F1130" s="15">
        <v>0</v>
      </c>
      <c r="H1130" s="2">
        <v>0</v>
      </c>
      <c r="S1130" s="2"/>
      <c r="T1130" s="2"/>
      <c r="U1130" s="2"/>
      <c r="V1130" s="2"/>
      <c r="AB1130" s="7"/>
      <c r="AC1130" s="7"/>
      <c r="AD1130" s="7"/>
      <c r="AE1130" s="7"/>
      <c r="AF1130" s="7"/>
      <c r="AG1130" s="7"/>
      <c r="AH1130" s="7"/>
      <c r="AI1130" s="7"/>
    </row>
    <row r="1131" spans="1:35" x14ac:dyDescent="0.2">
      <c r="A1131" s="5">
        <v>2022</v>
      </c>
      <c r="B1131" s="2" t="s">
        <v>752</v>
      </c>
      <c r="C1131" s="2" t="s">
        <v>732</v>
      </c>
      <c r="D1131" s="2" t="s">
        <v>682</v>
      </c>
      <c r="E1131" s="15">
        <v>0</v>
      </c>
      <c r="F1131" s="15">
        <v>0</v>
      </c>
      <c r="H1131" s="2">
        <v>0</v>
      </c>
      <c r="S1131" s="2"/>
      <c r="T1131" s="2"/>
      <c r="U1131" s="2"/>
      <c r="V1131" s="2"/>
      <c r="AB1131" s="7"/>
      <c r="AC1131" s="7"/>
      <c r="AD1131" s="7"/>
      <c r="AE1131" s="7"/>
      <c r="AF1131" s="7"/>
      <c r="AG1131" s="7"/>
      <c r="AH1131" s="7"/>
      <c r="AI1131" s="7"/>
    </row>
    <row r="1132" spans="1:35" x14ac:dyDescent="0.2">
      <c r="A1132" s="5">
        <v>2022</v>
      </c>
      <c r="B1132" s="2" t="s">
        <v>750</v>
      </c>
      <c r="C1132" s="2" t="s">
        <v>733</v>
      </c>
      <c r="D1132" s="2" t="s">
        <v>682</v>
      </c>
      <c r="E1132" s="15">
        <v>0</v>
      </c>
      <c r="F1132" s="15">
        <v>0</v>
      </c>
      <c r="H1132" s="2">
        <v>0</v>
      </c>
      <c r="S1132" s="2"/>
      <c r="T1132" s="2"/>
      <c r="U1132" s="2"/>
      <c r="V1132" s="2"/>
      <c r="AB1132" s="7"/>
      <c r="AC1132" s="7"/>
      <c r="AD1132" s="7"/>
      <c r="AE1132" s="7"/>
      <c r="AF1132" s="7"/>
      <c r="AG1132" s="7"/>
      <c r="AH1132" s="7"/>
      <c r="AI1132" s="7"/>
    </row>
    <row r="1133" spans="1:35" x14ac:dyDescent="0.2">
      <c r="A1133" s="5">
        <v>2022</v>
      </c>
      <c r="B1133" s="2" t="s">
        <v>752</v>
      </c>
      <c r="C1133" s="2" t="s">
        <v>734</v>
      </c>
      <c r="D1133" s="2" t="s">
        <v>682</v>
      </c>
      <c r="E1133" s="15">
        <v>0</v>
      </c>
      <c r="F1133" s="15">
        <v>0</v>
      </c>
      <c r="H1133" s="2">
        <v>0</v>
      </c>
      <c r="S1133" s="2"/>
      <c r="T1133" s="2"/>
      <c r="U1133" s="2"/>
      <c r="V1133" s="2"/>
      <c r="AB1133" s="7"/>
      <c r="AC1133" s="7"/>
      <c r="AD1133" s="7"/>
      <c r="AE1133" s="7"/>
      <c r="AF1133" s="7"/>
      <c r="AG1133" s="7"/>
      <c r="AH1133" s="7"/>
      <c r="AI1133" s="7"/>
    </row>
    <row r="1134" spans="1:35" x14ac:dyDescent="0.2">
      <c r="A1134" s="5">
        <v>2022</v>
      </c>
      <c r="B1134" s="2" t="s">
        <v>752</v>
      </c>
      <c r="C1134" s="2" t="s">
        <v>735</v>
      </c>
      <c r="D1134" s="2" t="s">
        <v>682</v>
      </c>
      <c r="E1134" s="15">
        <v>0</v>
      </c>
      <c r="F1134" s="15">
        <v>0</v>
      </c>
      <c r="H1134" s="2">
        <v>0</v>
      </c>
      <c r="S1134" s="2"/>
      <c r="T1134" s="2"/>
      <c r="U1134" s="2"/>
      <c r="V1134" s="2"/>
      <c r="AB1134" s="7"/>
      <c r="AC1134" s="7"/>
      <c r="AD1134" s="7"/>
      <c r="AE1134" s="7"/>
      <c r="AF1134" s="7"/>
      <c r="AG1134" s="7"/>
      <c r="AH1134" s="7"/>
      <c r="AI1134" s="7"/>
    </row>
    <row r="1135" spans="1:35" x14ac:dyDescent="0.2">
      <c r="A1135" s="5">
        <v>2022</v>
      </c>
      <c r="B1135" s="2" t="s">
        <v>752</v>
      </c>
      <c r="C1135" s="2" t="s">
        <v>736</v>
      </c>
      <c r="D1135" s="2" t="s">
        <v>682</v>
      </c>
      <c r="E1135" s="15">
        <v>0</v>
      </c>
      <c r="F1135" s="15">
        <v>0</v>
      </c>
      <c r="H1135" s="2">
        <v>0</v>
      </c>
      <c r="S1135" s="2"/>
      <c r="T1135" s="2"/>
      <c r="U1135" s="2"/>
      <c r="V1135" s="2"/>
      <c r="AB1135" s="7"/>
      <c r="AC1135" s="7"/>
      <c r="AD1135" s="7"/>
      <c r="AE1135" s="7"/>
      <c r="AF1135" s="7"/>
      <c r="AG1135" s="7"/>
      <c r="AH1135" s="7"/>
      <c r="AI1135" s="7"/>
    </row>
    <row r="1136" spans="1:35" x14ac:dyDescent="0.2">
      <c r="A1136" s="5">
        <v>2022</v>
      </c>
      <c r="B1136" s="2" t="s">
        <v>752</v>
      </c>
      <c r="C1136" s="2" t="s">
        <v>737</v>
      </c>
      <c r="D1136" s="2" t="s">
        <v>682</v>
      </c>
      <c r="E1136" s="15">
        <v>0</v>
      </c>
      <c r="F1136" s="15">
        <v>0</v>
      </c>
      <c r="H1136" s="2">
        <v>0</v>
      </c>
      <c r="S1136" s="2"/>
      <c r="T1136" s="2"/>
      <c r="U1136" s="2"/>
      <c r="V1136" s="2"/>
      <c r="AB1136" s="7"/>
      <c r="AC1136" s="7"/>
      <c r="AD1136" s="7"/>
      <c r="AE1136" s="7"/>
      <c r="AF1136" s="7"/>
      <c r="AG1136" s="7"/>
      <c r="AH1136" s="7"/>
      <c r="AI1136" s="7"/>
    </row>
    <row r="1137" spans="1:35" x14ac:dyDescent="0.2">
      <c r="A1137" s="5">
        <v>2022</v>
      </c>
      <c r="B1137" s="2" t="s">
        <v>750</v>
      </c>
      <c r="C1137" s="2" t="s">
        <v>48</v>
      </c>
      <c r="D1137" s="2" t="s">
        <v>682</v>
      </c>
      <c r="E1137" s="15">
        <v>0</v>
      </c>
      <c r="F1137" s="15">
        <v>0</v>
      </c>
      <c r="H1137" s="2">
        <v>0</v>
      </c>
      <c r="S1137" s="2"/>
      <c r="T1137" s="2"/>
      <c r="U1137" s="2"/>
      <c r="V1137" s="2"/>
      <c r="AB1137" s="7"/>
      <c r="AC1137" s="7"/>
      <c r="AD1137" s="7"/>
      <c r="AE1137" s="7"/>
      <c r="AF1137" s="7"/>
      <c r="AG1137" s="7"/>
      <c r="AH1137" s="7"/>
      <c r="AI1137" s="7"/>
    </row>
    <row r="1138" spans="1:35" x14ac:dyDescent="0.2">
      <c r="A1138" s="5">
        <v>2022</v>
      </c>
      <c r="B1138" s="2" t="s">
        <v>751</v>
      </c>
      <c r="C1138" s="2" t="s">
        <v>49</v>
      </c>
      <c r="D1138" s="2" t="s">
        <v>682</v>
      </c>
      <c r="E1138" s="15">
        <v>0</v>
      </c>
      <c r="F1138" s="15">
        <v>0</v>
      </c>
      <c r="H1138" s="2">
        <v>0</v>
      </c>
      <c r="S1138" s="2"/>
      <c r="T1138" s="2"/>
      <c r="U1138" s="2"/>
      <c r="V1138" s="2"/>
      <c r="AB1138" s="7"/>
      <c r="AC1138" s="7"/>
      <c r="AD1138" s="7"/>
      <c r="AE1138" s="7"/>
      <c r="AF1138" s="7"/>
      <c r="AG1138" s="7"/>
      <c r="AH1138" s="7"/>
      <c r="AI1138" s="7"/>
    </row>
    <row r="1139" spans="1:35" x14ac:dyDescent="0.2">
      <c r="A1139" s="5">
        <v>2022</v>
      </c>
      <c r="B1139" s="2" t="s">
        <v>750</v>
      </c>
      <c r="C1139" s="2" t="s">
        <v>50</v>
      </c>
      <c r="D1139" s="2" t="s">
        <v>682</v>
      </c>
      <c r="E1139" s="15">
        <v>0</v>
      </c>
      <c r="F1139" s="15">
        <v>0</v>
      </c>
      <c r="H1139" s="2">
        <v>0</v>
      </c>
      <c r="S1139" s="2"/>
      <c r="T1139" s="2"/>
      <c r="U1139" s="2"/>
      <c r="V1139" s="2"/>
      <c r="AB1139" s="7"/>
      <c r="AC1139" s="7"/>
      <c r="AD1139" s="7"/>
      <c r="AE1139" s="7"/>
      <c r="AF1139" s="7"/>
      <c r="AG1139" s="7"/>
      <c r="AH1139" s="7"/>
      <c r="AI1139" s="7"/>
    </row>
    <row r="1140" spans="1:35" x14ac:dyDescent="0.2">
      <c r="A1140" s="5">
        <v>2022</v>
      </c>
      <c r="B1140" s="2" t="s">
        <v>752</v>
      </c>
      <c r="C1140" s="2" t="s">
        <v>51</v>
      </c>
      <c r="D1140" s="2" t="s">
        <v>682</v>
      </c>
      <c r="E1140" s="15">
        <v>0</v>
      </c>
      <c r="F1140" s="15">
        <v>0</v>
      </c>
      <c r="H1140" s="2">
        <v>0</v>
      </c>
      <c r="S1140" s="2"/>
      <c r="T1140" s="2"/>
      <c r="U1140" s="2"/>
      <c r="V1140" s="2"/>
      <c r="AB1140" s="7"/>
      <c r="AC1140" s="7"/>
      <c r="AD1140" s="7"/>
      <c r="AE1140" s="7"/>
      <c r="AF1140" s="7"/>
      <c r="AG1140" s="7"/>
      <c r="AH1140" s="7"/>
      <c r="AI1140" s="7"/>
    </row>
    <row r="1141" spans="1:35" x14ac:dyDescent="0.2">
      <c r="A1141" s="5">
        <v>2022</v>
      </c>
      <c r="B1141" s="2" t="s">
        <v>750</v>
      </c>
      <c r="C1141" s="2" t="s">
        <v>52</v>
      </c>
      <c r="D1141" s="2" t="s">
        <v>682</v>
      </c>
      <c r="E1141" s="15">
        <v>0</v>
      </c>
      <c r="F1141" s="15">
        <v>0</v>
      </c>
      <c r="H1141" s="2">
        <v>0</v>
      </c>
      <c r="S1141" s="2"/>
      <c r="T1141" s="2"/>
      <c r="U1141" s="2"/>
      <c r="V1141" s="2"/>
      <c r="AB1141" s="7"/>
      <c r="AC1141" s="7"/>
      <c r="AD1141" s="7"/>
      <c r="AE1141" s="7"/>
      <c r="AF1141" s="7"/>
      <c r="AG1141" s="7"/>
      <c r="AH1141" s="7"/>
      <c r="AI1141" s="7"/>
    </row>
    <row r="1142" spans="1:35" x14ac:dyDescent="0.2">
      <c r="A1142" s="5">
        <v>2022</v>
      </c>
      <c r="B1142" s="2" t="s">
        <v>751</v>
      </c>
      <c r="C1142" s="2" t="s">
        <v>53</v>
      </c>
      <c r="D1142" s="2" t="s">
        <v>682</v>
      </c>
      <c r="E1142" s="15">
        <v>0</v>
      </c>
      <c r="F1142" s="15">
        <v>0</v>
      </c>
      <c r="H1142" s="2">
        <v>0</v>
      </c>
      <c r="S1142" s="2"/>
      <c r="T1142" s="2"/>
      <c r="U1142" s="2"/>
      <c r="V1142" s="2"/>
      <c r="AB1142" s="7"/>
      <c r="AC1142" s="7"/>
      <c r="AD1142" s="7"/>
      <c r="AE1142" s="7"/>
      <c r="AF1142" s="7"/>
      <c r="AG1142" s="7"/>
      <c r="AH1142" s="7"/>
      <c r="AI1142" s="7"/>
    </row>
    <row r="1143" spans="1:35" x14ac:dyDescent="0.2">
      <c r="A1143" s="5">
        <v>2022</v>
      </c>
      <c r="B1143" s="2" t="s">
        <v>752</v>
      </c>
      <c r="C1143" s="2" t="s">
        <v>54</v>
      </c>
      <c r="D1143" s="2" t="s">
        <v>682</v>
      </c>
      <c r="E1143" s="15">
        <v>0</v>
      </c>
      <c r="F1143" s="15">
        <v>0</v>
      </c>
      <c r="H1143" s="2">
        <v>0</v>
      </c>
      <c r="S1143" s="2"/>
      <c r="T1143" s="2"/>
      <c r="U1143" s="2"/>
      <c r="V1143" s="2"/>
      <c r="AB1143" s="7"/>
      <c r="AC1143" s="7"/>
      <c r="AD1143" s="7"/>
      <c r="AE1143" s="7"/>
      <c r="AF1143" s="7"/>
      <c r="AG1143" s="7"/>
      <c r="AH1143" s="7"/>
      <c r="AI1143" s="7"/>
    </row>
    <row r="1144" spans="1:35" x14ac:dyDescent="0.2">
      <c r="A1144" s="5">
        <v>2022</v>
      </c>
      <c r="B1144" s="2" t="s">
        <v>750</v>
      </c>
      <c r="C1144" s="2" t="s">
        <v>738</v>
      </c>
      <c r="D1144" s="2" t="s">
        <v>682</v>
      </c>
      <c r="E1144" s="15">
        <v>0</v>
      </c>
      <c r="F1144" s="15">
        <v>0</v>
      </c>
      <c r="H1144" s="2">
        <v>0</v>
      </c>
      <c r="S1144" s="2"/>
      <c r="T1144" s="2"/>
      <c r="U1144" s="2"/>
      <c r="V1144" s="2"/>
      <c r="AB1144" s="7"/>
      <c r="AC1144" s="7"/>
      <c r="AD1144" s="7"/>
      <c r="AE1144" s="7"/>
      <c r="AF1144" s="7"/>
      <c r="AG1144" s="7"/>
      <c r="AH1144" s="7"/>
      <c r="AI1144" s="7"/>
    </row>
    <row r="1145" spans="1:35" x14ac:dyDescent="0.2">
      <c r="A1145" s="5">
        <v>2022</v>
      </c>
      <c r="B1145" s="2" t="s">
        <v>752</v>
      </c>
      <c r="C1145" s="2" t="s">
        <v>739</v>
      </c>
      <c r="D1145" s="2" t="s">
        <v>682</v>
      </c>
      <c r="E1145" s="15">
        <v>0</v>
      </c>
      <c r="F1145" s="15">
        <v>0</v>
      </c>
      <c r="H1145" s="2">
        <v>0</v>
      </c>
      <c r="S1145" s="2"/>
      <c r="T1145" s="2"/>
      <c r="U1145" s="2"/>
      <c r="V1145" s="2"/>
      <c r="AB1145" s="7"/>
      <c r="AC1145" s="7"/>
      <c r="AD1145" s="7"/>
      <c r="AE1145" s="7"/>
      <c r="AF1145" s="7"/>
      <c r="AG1145" s="7"/>
      <c r="AH1145" s="7"/>
      <c r="AI1145" s="7"/>
    </row>
    <row r="1146" spans="1:35" x14ac:dyDescent="0.2">
      <c r="A1146" s="5">
        <v>2022</v>
      </c>
      <c r="B1146" s="2" t="s">
        <v>752</v>
      </c>
      <c r="C1146" s="2" t="s">
        <v>740</v>
      </c>
      <c r="D1146" s="2" t="s">
        <v>682</v>
      </c>
      <c r="E1146" s="15">
        <v>0</v>
      </c>
      <c r="F1146" s="15">
        <v>0</v>
      </c>
      <c r="H1146" s="2">
        <v>0</v>
      </c>
      <c r="S1146" s="2"/>
      <c r="T1146" s="2"/>
      <c r="U1146" s="2"/>
      <c r="V1146" s="2"/>
      <c r="AB1146" s="7"/>
      <c r="AC1146" s="7"/>
      <c r="AD1146" s="7"/>
      <c r="AE1146" s="7"/>
      <c r="AF1146" s="7"/>
      <c r="AG1146" s="7"/>
      <c r="AH1146" s="7"/>
      <c r="AI1146" s="7"/>
    </row>
    <row r="1147" spans="1:35" x14ac:dyDescent="0.2">
      <c r="A1147" s="5">
        <v>2022</v>
      </c>
      <c r="B1147" s="2" t="s">
        <v>751</v>
      </c>
      <c r="C1147" s="2" t="s">
        <v>741</v>
      </c>
      <c r="D1147" s="2" t="s">
        <v>682</v>
      </c>
      <c r="E1147" s="15">
        <v>0</v>
      </c>
      <c r="F1147" s="15">
        <v>0</v>
      </c>
      <c r="H1147" s="2">
        <v>0</v>
      </c>
      <c r="S1147" s="2"/>
      <c r="T1147" s="2"/>
      <c r="U1147" s="2"/>
      <c r="V1147" s="2"/>
      <c r="AB1147" s="7"/>
      <c r="AC1147" s="7"/>
      <c r="AD1147" s="7"/>
      <c r="AE1147" s="7"/>
      <c r="AF1147" s="7"/>
      <c r="AG1147" s="7"/>
      <c r="AH1147" s="7"/>
      <c r="AI1147" s="7"/>
    </row>
    <row r="1148" spans="1:35" x14ac:dyDescent="0.2">
      <c r="A1148" s="5">
        <v>2022</v>
      </c>
      <c r="B1148" s="2" t="s">
        <v>752</v>
      </c>
      <c r="C1148" s="2" t="s">
        <v>742</v>
      </c>
      <c r="D1148" s="2" t="s">
        <v>682</v>
      </c>
      <c r="E1148" s="15">
        <v>0</v>
      </c>
      <c r="F1148" s="15">
        <v>0</v>
      </c>
      <c r="H1148" s="2">
        <v>0</v>
      </c>
      <c r="S1148" s="2"/>
      <c r="T1148" s="2"/>
      <c r="U1148" s="2"/>
      <c r="V1148" s="2"/>
      <c r="AB1148" s="7"/>
      <c r="AC1148" s="7"/>
      <c r="AD1148" s="7"/>
      <c r="AE1148" s="7"/>
      <c r="AF1148" s="7"/>
      <c r="AG1148" s="7"/>
      <c r="AH1148" s="7"/>
      <c r="AI1148" s="7"/>
    </row>
    <row r="1149" spans="1:35" x14ac:dyDescent="0.2">
      <c r="A1149" s="5">
        <v>2022</v>
      </c>
      <c r="B1149" s="2" t="s">
        <v>750</v>
      </c>
      <c r="C1149" s="2" t="s">
        <v>743</v>
      </c>
      <c r="D1149" s="2" t="s">
        <v>682</v>
      </c>
      <c r="E1149" s="15">
        <v>0</v>
      </c>
      <c r="F1149" s="15">
        <v>0</v>
      </c>
      <c r="H1149" s="2">
        <v>0</v>
      </c>
      <c r="S1149" s="2"/>
      <c r="T1149" s="2"/>
      <c r="U1149" s="2"/>
      <c r="V1149" s="2"/>
      <c r="AB1149" s="7"/>
      <c r="AC1149" s="7"/>
      <c r="AD1149" s="7"/>
      <c r="AE1149" s="7"/>
      <c r="AF1149" s="7"/>
      <c r="AG1149" s="7"/>
      <c r="AH1149" s="7"/>
      <c r="AI1149" s="7"/>
    </row>
    <row r="1150" spans="1:35" x14ac:dyDescent="0.2">
      <c r="A1150" s="5">
        <v>2022</v>
      </c>
      <c r="B1150" s="2" t="s">
        <v>752</v>
      </c>
      <c r="C1150" s="2" t="s">
        <v>744</v>
      </c>
      <c r="D1150" s="2" t="s">
        <v>682</v>
      </c>
      <c r="E1150" s="15">
        <v>0</v>
      </c>
      <c r="F1150" s="15">
        <v>0</v>
      </c>
      <c r="H1150" s="2">
        <v>0</v>
      </c>
      <c r="S1150" s="2"/>
      <c r="T1150" s="2"/>
      <c r="U1150" s="2"/>
      <c r="V1150" s="2"/>
      <c r="AB1150" s="7"/>
      <c r="AC1150" s="7"/>
      <c r="AD1150" s="7"/>
      <c r="AE1150" s="7"/>
      <c r="AF1150" s="7"/>
      <c r="AG1150" s="7"/>
      <c r="AH1150" s="7"/>
      <c r="AI1150" s="7"/>
    </row>
    <row r="1151" spans="1:35" x14ac:dyDescent="0.2">
      <c r="A1151" s="5">
        <v>2022</v>
      </c>
      <c r="B1151" s="2" t="s">
        <v>752</v>
      </c>
      <c r="C1151" s="2" t="s">
        <v>745</v>
      </c>
      <c r="D1151" s="2" t="s">
        <v>682</v>
      </c>
      <c r="E1151" s="15">
        <v>0</v>
      </c>
      <c r="F1151" s="15">
        <v>0</v>
      </c>
      <c r="H1151" s="2">
        <v>0</v>
      </c>
      <c r="S1151" s="2"/>
      <c r="T1151" s="2"/>
      <c r="U1151" s="2"/>
      <c r="V1151" s="2"/>
      <c r="AB1151" s="7"/>
      <c r="AC1151" s="7"/>
      <c r="AD1151" s="7"/>
      <c r="AE1151" s="7"/>
      <c r="AF1151" s="7"/>
      <c r="AG1151" s="7"/>
      <c r="AH1151" s="7"/>
      <c r="AI1151" s="7"/>
    </row>
    <row r="1152" spans="1:35" x14ac:dyDescent="0.2">
      <c r="A1152" s="5">
        <v>2022</v>
      </c>
      <c r="B1152" s="2" t="s">
        <v>752</v>
      </c>
      <c r="C1152" s="2" t="s">
        <v>746</v>
      </c>
      <c r="D1152" s="2" t="s">
        <v>682</v>
      </c>
      <c r="E1152" s="15">
        <v>0</v>
      </c>
      <c r="F1152" s="15">
        <v>0</v>
      </c>
      <c r="H1152" s="2">
        <v>0</v>
      </c>
      <c r="S1152" s="2"/>
      <c r="T1152" s="2"/>
      <c r="U1152" s="2"/>
      <c r="V1152" s="2"/>
      <c r="AB1152" s="7"/>
      <c r="AC1152" s="7"/>
      <c r="AD1152" s="7"/>
      <c r="AE1152" s="7"/>
      <c r="AF1152" s="7"/>
      <c r="AG1152" s="7"/>
      <c r="AH1152" s="7"/>
      <c r="AI1152" s="7"/>
    </row>
    <row r="1153" spans="1:35" x14ac:dyDescent="0.2">
      <c r="A1153" s="5">
        <v>2022</v>
      </c>
      <c r="B1153" s="2" t="s">
        <v>752</v>
      </c>
      <c r="C1153" s="2" t="s">
        <v>747</v>
      </c>
      <c r="D1153" s="2" t="s">
        <v>682</v>
      </c>
      <c r="E1153" s="15">
        <v>0</v>
      </c>
      <c r="F1153" s="15">
        <v>0</v>
      </c>
      <c r="H1153" s="2">
        <v>0</v>
      </c>
      <c r="S1153" s="2"/>
      <c r="T1153" s="2"/>
      <c r="U1153" s="2"/>
      <c r="V1153" s="2"/>
      <c r="AB1153" s="7"/>
      <c r="AC1153" s="7"/>
      <c r="AD1153" s="7"/>
      <c r="AE1153" s="7"/>
      <c r="AF1153" s="7"/>
      <c r="AG1153" s="7"/>
      <c r="AH1153" s="7"/>
      <c r="AI1153" s="7"/>
    </row>
    <row r="1154" spans="1:35" x14ac:dyDescent="0.2">
      <c r="A1154" s="5">
        <v>2022</v>
      </c>
      <c r="B1154" s="2" t="s">
        <v>752</v>
      </c>
      <c r="C1154" s="2" t="s">
        <v>748</v>
      </c>
      <c r="D1154" s="2" t="s">
        <v>682</v>
      </c>
      <c r="E1154" s="15">
        <v>0</v>
      </c>
      <c r="F1154" s="15">
        <v>0</v>
      </c>
      <c r="H1154" s="2">
        <v>0</v>
      </c>
      <c r="S1154" s="2"/>
      <c r="T1154" s="2"/>
      <c r="U1154" s="2"/>
      <c r="V1154" s="2"/>
      <c r="AB1154" s="7"/>
      <c r="AC1154" s="7"/>
      <c r="AD1154" s="7"/>
      <c r="AE1154" s="7"/>
      <c r="AF1154" s="7"/>
      <c r="AG1154" s="7"/>
      <c r="AH1154" s="7"/>
      <c r="AI1154" s="7"/>
    </row>
    <row r="1155" spans="1:35" x14ac:dyDescent="0.2">
      <c r="A1155" s="5">
        <v>2022</v>
      </c>
      <c r="B1155" s="2" t="s">
        <v>752</v>
      </c>
      <c r="C1155" s="2" t="s">
        <v>749</v>
      </c>
      <c r="D1155" s="2" t="s">
        <v>682</v>
      </c>
      <c r="E1155" s="15">
        <v>0</v>
      </c>
      <c r="F1155" s="15">
        <v>0</v>
      </c>
      <c r="H1155" s="2">
        <v>0</v>
      </c>
      <c r="S1155" s="2"/>
      <c r="T1155" s="2"/>
      <c r="U1155" s="2"/>
      <c r="V1155" s="2"/>
      <c r="AB1155" s="7"/>
      <c r="AC1155" s="7"/>
      <c r="AD1155" s="7"/>
      <c r="AE1155" s="7"/>
      <c r="AF1155" s="7"/>
      <c r="AG1155" s="7"/>
      <c r="AH1155" s="7"/>
      <c r="AI1155" s="7"/>
    </row>
    <row r="1156" spans="1:35" x14ac:dyDescent="0.2">
      <c r="A1156" s="5">
        <v>2022</v>
      </c>
      <c r="B1156" s="2" t="s">
        <v>752</v>
      </c>
      <c r="C1156" s="2" t="s">
        <v>67</v>
      </c>
      <c r="D1156" s="2" t="s">
        <v>682</v>
      </c>
      <c r="E1156" s="15">
        <v>0</v>
      </c>
      <c r="F1156" s="15">
        <v>0</v>
      </c>
      <c r="H1156" s="2">
        <v>0</v>
      </c>
      <c r="S1156" s="2"/>
      <c r="T1156" s="2"/>
      <c r="U1156" s="2"/>
      <c r="V1156" s="2"/>
      <c r="AB1156" s="7"/>
      <c r="AC1156" s="7"/>
      <c r="AD1156" s="7"/>
      <c r="AE1156" s="7"/>
      <c r="AF1156" s="7"/>
      <c r="AG1156" s="7"/>
      <c r="AH1156" s="7"/>
      <c r="AI1156" s="7"/>
    </row>
    <row r="1157" spans="1:35" x14ac:dyDescent="0.2">
      <c r="A1157" s="5">
        <v>2022</v>
      </c>
      <c r="B1157" s="2" t="s">
        <v>750</v>
      </c>
      <c r="C1157" s="2" t="s">
        <v>725</v>
      </c>
      <c r="D1157" s="2" t="s">
        <v>692</v>
      </c>
      <c r="E1157" s="15">
        <v>0</v>
      </c>
      <c r="F1157" s="15">
        <v>0</v>
      </c>
      <c r="S1157" s="2"/>
      <c r="T1157" s="2"/>
      <c r="U1157" s="2"/>
      <c r="V1157" s="2"/>
      <c r="AB1157" s="7"/>
      <c r="AC1157" s="7"/>
      <c r="AD1157" s="7"/>
      <c r="AE1157" s="7"/>
      <c r="AF1157" s="7"/>
      <c r="AG1157" s="7"/>
      <c r="AH1157" s="7"/>
      <c r="AI1157" s="7"/>
    </row>
    <row r="1158" spans="1:35" x14ac:dyDescent="0.2">
      <c r="A1158" s="5">
        <v>2022</v>
      </c>
      <c r="B1158" s="2" t="s">
        <v>750</v>
      </c>
      <c r="C1158" s="2" t="s">
        <v>726</v>
      </c>
      <c r="D1158" s="2" t="s">
        <v>692</v>
      </c>
      <c r="E1158" s="15">
        <v>0</v>
      </c>
      <c r="F1158" s="15">
        <v>0</v>
      </c>
      <c r="S1158" s="2"/>
      <c r="T1158" s="2"/>
      <c r="U1158" s="2"/>
      <c r="V1158" s="2"/>
      <c r="AB1158" s="7"/>
      <c r="AC1158" s="7"/>
      <c r="AD1158" s="7"/>
      <c r="AE1158" s="7"/>
      <c r="AF1158" s="7"/>
      <c r="AG1158" s="7"/>
      <c r="AH1158" s="7"/>
      <c r="AI1158" s="7"/>
    </row>
    <row r="1159" spans="1:35" x14ac:dyDescent="0.2">
      <c r="A1159" s="5">
        <v>2022</v>
      </c>
      <c r="B1159" s="2" t="s">
        <v>751</v>
      </c>
      <c r="C1159" s="2" t="s">
        <v>727</v>
      </c>
      <c r="D1159" s="2" t="s">
        <v>692</v>
      </c>
      <c r="E1159" s="15">
        <v>0</v>
      </c>
      <c r="F1159" s="15">
        <v>0</v>
      </c>
      <c r="S1159" s="2"/>
      <c r="T1159" s="2"/>
      <c r="U1159" s="2"/>
      <c r="V1159" s="2"/>
      <c r="AB1159" s="7"/>
      <c r="AC1159" s="7"/>
      <c r="AD1159" s="7"/>
      <c r="AE1159" s="7"/>
      <c r="AF1159" s="7"/>
      <c r="AG1159" s="7"/>
      <c r="AH1159" s="7"/>
      <c r="AI1159" s="7"/>
    </row>
    <row r="1160" spans="1:35" x14ac:dyDescent="0.2">
      <c r="A1160" s="5">
        <v>2022</v>
      </c>
      <c r="B1160" s="2" t="s">
        <v>750</v>
      </c>
      <c r="C1160" s="2" t="s">
        <v>728</v>
      </c>
      <c r="D1160" s="2" t="s">
        <v>692</v>
      </c>
      <c r="E1160" s="15">
        <v>0</v>
      </c>
      <c r="F1160" s="15">
        <v>0</v>
      </c>
      <c r="S1160" s="2"/>
      <c r="T1160" s="2"/>
      <c r="U1160" s="2"/>
      <c r="V1160" s="2"/>
      <c r="AB1160" s="7"/>
      <c r="AC1160" s="7"/>
      <c r="AD1160" s="7"/>
      <c r="AE1160" s="7"/>
      <c r="AF1160" s="7"/>
      <c r="AG1160" s="7"/>
      <c r="AH1160" s="7"/>
      <c r="AI1160" s="7"/>
    </row>
    <row r="1161" spans="1:35" x14ac:dyDescent="0.2">
      <c r="A1161" s="5">
        <v>2022</v>
      </c>
      <c r="B1161" s="2" t="s">
        <v>752</v>
      </c>
      <c r="C1161" s="2" t="s">
        <v>729</v>
      </c>
      <c r="D1161" s="2" t="s">
        <v>692</v>
      </c>
      <c r="E1161" s="15">
        <v>0</v>
      </c>
      <c r="F1161" s="15">
        <v>0</v>
      </c>
      <c r="S1161" s="2"/>
      <c r="T1161" s="2"/>
      <c r="U1161" s="2"/>
      <c r="V1161" s="2"/>
      <c r="AB1161" s="7"/>
      <c r="AC1161" s="7"/>
      <c r="AD1161" s="7"/>
      <c r="AE1161" s="7"/>
      <c r="AF1161" s="7"/>
      <c r="AG1161" s="7"/>
      <c r="AH1161" s="7"/>
      <c r="AI1161" s="7"/>
    </row>
    <row r="1162" spans="1:35" x14ac:dyDescent="0.2">
      <c r="A1162" s="5">
        <v>2022</v>
      </c>
      <c r="B1162" s="2" t="s">
        <v>750</v>
      </c>
      <c r="C1162" s="2" t="s">
        <v>730</v>
      </c>
      <c r="D1162" s="2" t="s">
        <v>692</v>
      </c>
      <c r="E1162" s="15">
        <v>0</v>
      </c>
      <c r="F1162" s="15">
        <v>0</v>
      </c>
      <c r="S1162" s="2"/>
      <c r="T1162" s="2"/>
      <c r="U1162" s="2"/>
      <c r="V1162" s="2"/>
      <c r="AB1162" s="7"/>
      <c r="AC1162" s="7"/>
      <c r="AD1162" s="7"/>
      <c r="AE1162" s="7"/>
      <c r="AF1162" s="7"/>
      <c r="AG1162" s="7"/>
      <c r="AH1162" s="7"/>
      <c r="AI1162" s="7"/>
    </row>
    <row r="1163" spans="1:35" x14ac:dyDescent="0.2">
      <c r="A1163" s="5">
        <v>2022</v>
      </c>
      <c r="B1163" s="2" t="s">
        <v>752</v>
      </c>
      <c r="C1163" s="2" t="s">
        <v>731</v>
      </c>
      <c r="D1163" s="2" t="s">
        <v>692</v>
      </c>
      <c r="E1163" s="15">
        <v>0</v>
      </c>
      <c r="F1163" s="15">
        <v>0</v>
      </c>
      <c r="S1163" s="2"/>
      <c r="T1163" s="2"/>
      <c r="U1163" s="2"/>
      <c r="V1163" s="2"/>
      <c r="AB1163" s="7"/>
      <c r="AC1163" s="7"/>
      <c r="AD1163" s="7"/>
      <c r="AE1163" s="7"/>
      <c r="AF1163" s="7"/>
      <c r="AG1163" s="7"/>
      <c r="AH1163" s="7"/>
      <c r="AI1163" s="7"/>
    </row>
    <row r="1164" spans="1:35" x14ac:dyDescent="0.2">
      <c r="A1164" s="5">
        <v>2022</v>
      </c>
      <c r="B1164" s="2" t="s">
        <v>752</v>
      </c>
      <c r="C1164" s="2" t="s">
        <v>732</v>
      </c>
      <c r="D1164" s="2" t="s">
        <v>692</v>
      </c>
      <c r="E1164" s="15">
        <v>0</v>
      </c>
      <c r="F1164" s="15">
        <v>0</v>
      </c>
      <c r="S1164" s="2"/>
      <c r="T1164" s="2"/>
      <c r="U1164" s="2"/>
      <c r="V1164" s="2"/>
      <c r="AB1164" s="7"/>
      <c r="AC1164" s="7"/>
      <c r="AD1164" s="7"/>
      <c r="AE1164" s="7"/>
      <c r="AF1164" s="7"/>
      <c r="AG1164" s="7"/>
      <c r="AH1164" s="7"/>
      <c r="AI1164" s="7"/>
    </row>
    <row r="1165" spans="1:35" x14ac:dyDescent="0.2">
      <c r="A1165" s="5">
        <v>2022</v>
      </c>
      <c r="B1165" s="2" t="s">
        <v>750</v>
      </c>
      <c r="C1165" s="2" t="s">
        <v>733</v>
      </c>
      <c r="D1165" s="2" t="s">
        <v>692</v>
      </c>
      <c r="E1165" s="15">
        <v>0</v>
      </c>
      <c r="F1165" s="15">
        <v>0</v>
      </c>
      <c r="S1165" s="2"/>
      <c r="T1165" s="2"/>
      <c r="U1165" s="2"/>
      <c r="V1165" s="2"/>
      <c r="AB1165" s="7"/>
      <c r="AC1165" s="7"/>
      <c r="AD1165" s="7"/>
      <c r="AE1165" s="7"/>
      <c r="AF1165" s="7"/>
      <c r="AG1165" s="7"/>
      <c r="AH1165" s="7"/>
      <c r="AI1165" s="7"/>
    </row>
    <row r="1166" spans="1:35" x14ac:dyDescent="0.2">
      <c r="A1166" s="5">
        <v>2022</v>
      </c>
      <c r="B1166" s="2" t="s">
        <v>752</v>
      </c>
      <c r="C1166" s="2" t="s">
        <v>734</v>
      </c>
      <c r="D1166" s="2" t="s">
        <v>692</v>
      </c>
      <c r="E1166" s="15">
        <v>0</v>
      </c>
      <c r="F1166" s="15">
        <v>0</v>
      </c>
      <c r="S1166" s="2"/>
      <c r="T1166" s="2"/>
      <c r="U1166" s="2"/>
      <c r="V1166" s="2"/>
      <c r="AB1166" s="7"/>
      <c r="AC1166" s="7"/>
      <c r="AD1166" s="7"/>
      <c r="AE1166" s="7"/>
      <c r="AF1166" s="7"/>
      <c r="AG1166" s="7"/>
      <c r="AH1166" s="7"/>
      <c r="AI1166" s="7"/>
    </row>
    <row r="1167" spans="1:35" x14ac:dyDescent="0.2">
      <c r="A1167" s="5">
        <v>2022</v>
      </c>
      <c r="B1167" s="2" t="s">
        <v>752</v>
      </c>
      <c r="C1167" s="2" t="s">
        <v>735</v>
      </c>
      <c r="D1167" s="2" t="s">
        <v>692</v>
      </c>
      <c r="E1167" s="15">
        <v>0</v>
      </c>
      <c r="F1167" s="15">
        <v>0</v>
      </c>
      <c r="S1167" s="2"/>
      <c r="T1167" s="2"/>
      <c r="U1167" s="2"/>
      <c r="V1167" s="2"/>
      <c r="AB1167" s="7"/>
      <c r="AC1167" s="7"/>
      <c r="AD1167" s="7"/>
      <c r="AE1167" s="7"/>
      <c r="AF1167" s="7"/>
      <c r="AG1167" s="7"/>
      <c r="AH1167" s="7"/>
      <c r="AI1167" s="7"/>
    </row>
    <row r="1168" spans="1:35" x14ac:dyDescent="0.2">
      <c r="A1168" s="5">
        <v>2022</v>
      </c>
      <c r="B1168" s="2" t="s">
        <v>752</v>
      </c>
      <c r="C1168" s="2" t="s">
        <v>736</v>
      </c>
      <c r="D1168" s="2" t="s">
        <v>692</v>
      </c>
      <c r="E1168" s="15">
        <v>0</v>
      </c>
      <c r="F1168" s="15">
        <v>0</v>
      </c>
      <c r="S1168" s="2"/>
      <c r="T1168" s="2"/>
      <c r="U1168" s="2"/>
      <c r="V1168" s="2"/>
      <c r="AB1168" s="7"/>
      <c r="AC1168" s="7"/>
      <c r="AD1168" s="7"/>
      <c r="AE1168" s="7"/>
      <c r="AF1168" s="7"/>
      <c r="AG1168" s="7"/>
      <c r="AH1168" s="7"/>
      <c r="AI1168" s="7"/>
    </row>
    <row r="1169" spans="1:35" x14ac:dyDescent="0.2">
      <c r="A1169" s="5">
        <v>2022</v>
      </c>
      <c r="B1169" s="2" t="s">
        <v>752</v>
      </c>
      <c r="C1169" s="2" t="s">
        <v>737</v>
      </c>
      <c r="D1169" s="2" t="s">
        <v>692</v>
      </c>
      <c r="E1169" s="15">
        <v>0</v>
      </c>
      <c r="F1169" s="15">
        <v>0</v>
      </c>
      <c r="S1169" s="2"/>
      <c r="T1169" s="2"/>
      <c r="U1169" s="2"/>
      <c r="V1169" s="2"/>
      <c r="AB1169" s="7"/>
      <c r="AC1169" s="7"/>
      <c r="AD1169" s="7"/>
      <c r="AE1169" s="7"/>
      <c r="AF1169" s="7"/>
      <c r="AG1169" s="7"/>
      <c r="AH1169" s="7"/>
      <c r="AI1169" s="7"/>
    </row>
    <row r="1170" spans="1:35" x14ac:dyDescent="0.2">
      <c r="A1170" s="5">
        <v>2022</v>
      </c>
      <c r="B1170" s="2" t="s">
        <v>750</v>
      </c>
      <c r="C1170" s="2" t="s">
        <v>48</v>
      </c>
      <c r="D1170" s="2" t="s">
        <v>692</v>
      </c>
      <c r="E1170" s="15">
        <v>0</v>
      </c>
      <c r="F1170" s="15">
        <v>0</v>
      </c>
      <c r="S1170" s="2"/>
      <c r="T1170" s="2"/>
      <c r="U1170" s="2"/>
      <c r="V1170" s="2"/>
      <c r="AB1170" s="7"/>
      <c r="AC1170" s="7"/>
      <c r="AD1170" s="7"/>
      <c r="AE1170" s="7"/>
      <c r="AF1170" s="7"/>
      <c r="AG1170" s="7"/>
      <c r="AH1170" s="7"/>
      <c r="AI1170" s="7"/>
    </row>
    <row r="1171" spans="1:35" x14ac:dyDescent="0.2">
      <c r="A1171" s="5">
        <v>2022</v>
      </c>
      <c r="B1171" s="2" t="s">
        <v>751</v>
      </c>
      <c r="C1171" s="2" t="s">
        <v>49</v>
      </c>
      <c r="D1171" s="2" t="s">
        <v>692</v>
      </c>
      <c r="E1171" s="15">
        <v>0</v>
      </c>
      <c r="F1171" s="15">
        <v>0</v>
      </c>
      <c r="S1171" s="2"/>
      <c r="T1171" s="2"/>
      <c r="U1171" s="2"/>
      <c r="V1171" s="2"/>
      <c r="AB1171" s="7"/>
      <c r="AC1171" s="7"/>
      <c r="AD1171" s="7"/>
      <c r="AE1171" s="7"/>
      <c r="AF1171" s="7"/>
      <c r="AG1171" s="7"/>
      <c r="AH1171" s="7"/>
      <c r="AI1171" s="7"/>
    </row>
    <row r="1172" spans="1:35" x14ac:dyDescent="0.2">
      <c r="A1172" s="5">
        <v>2022</v>
      </c>
      <c r="B1172" s="2" t="s">
        <v>750</v>
      </c>
      <c r="C1172" s="2" t="s">
        <v>50</v>
      </c>
      <c r="D1172" s="2" t="s">
        <v>692</v>
      </c>
      <c r="E1172" s="15">
        <v>0</v>
      </c>
      <c r="F1172" s="15">
        <v>0</v>
      </c>
      <c r="S1172" s="2"/>
      <c r="T1172" s="2"/>
      <c r="U1172" s="2"/>
      <c r="V1172" s="2"/>
      <c r="AB1172" s="7"/>
      <c r="AC1172" s="7"/>
      <c r="AD1172" s="7"/>
      <c r="AE1172" s="7"/>
      <c r="AF1172" s="7"/>
      <c r="AG1172" s="7"/>
      <c r="AH1172" s="7"/>
      <c r="AI1172" s="7"/>
    </row>
    <row r="1173" spans="1:35" x14ac:dyDescent="0.2">
      <c r="A1173" s="5">
        <v>2022</v>
      </c>
      <c r="B1173" s="2" t="s">
        <v>752</v>
      </c>
      <c r="C1173" s="2" t="s">
        <v>51</v>
      </c>
      <c r="D1173" s="2" t="s">
        <v>692</v>
      </c>
      <c r="E1173" s="15">
        <v>0</v>
      </c>
      <c r="F1173" s="15">
        <v>0</v>
      </c>
      <c r="S1173" s="2"/>
      <c r="T1173" s="2"/>
      <c r="U1173" s="2"/>
      <c r="V1173" s="2"/>
      <c r="AB1173" s="7"/>
      <c r="AC1173" s="7"/>
      <c r="AD1173" s="7"/>
      <c r="AE1173" s="7"/>
      <c r="AF1173" s="7"/>
      <c r="AG1173" s="7"/>
      <c r="AH1173" s="7"/>
      <c r="AI1173" s="7"/>
    </row>
    <row r="1174" spans="1:35" x14ac:dyDescent="0.2">
      <c r="A1174" s="5">
        <v>2022</v>
      </c>
      <c r="B1174" s="2" t="s">
        <v>750</v>
      </c>
      <c r="C1174" s="2" t="s">
        <v>52</v>
      </c>
      <c r="D1174" s="2" t="s">
        <v>692</v>
      </c>
      <c r="E1174" s="15">
        <v>0</v>
      </c>
      <c r="F1174" s="15">
        <v>0</v>
      </c>
      <c r="S1174" s="2"/>
      <c r="T1174" s="2"/>
      <c r="U1174" s="2"/>
      <c r="V1174" s="2"/>
      <c r="AB1174" s="7"/>
      <c r="AC1174" s="7"/>
      <c r="AD1174" s="7"/>
      <c r="AE1174" s="7"/>
      <c r="AF1174" s="7"/>
      <c r="AG1174" s="7"/>
      <c r="AH1174" s="7"/>
      <c r="AI1174" s="7"/>
    </row>
    <row r="1175" spans="1:35" x14ac:dyDescent="0.2">
      <c r="A1175" s="5">
        <v>2022</v>
      </c>
      <c r="B1175" s="2" t="s">
        <v>751</v>
      </c>
      <c r="C1175" s="2" t="s">
        <v>53</v>
      </c>
      <c r="D1175" s="2" t="s">
        <v>692</v>
      </c>
      <c r="E1175" s="15">
        <v>0</v>
      </c>
      <c r="F1175" s="15">
        <v>0</v>
      </c>
      <c r="S1175" s="2"/>
      <c r="T1175" s="2"/>
      <c r="U1175" s="2"/>
      <c r="V1175" s="2"/>
      <c r="AB1175" s="7"/>
      <c r="AC1175" s="7"/>
      <c r="AD1175" s="7"/>
      <c r="AE1175" s="7"/>
      <c r="AF1175" s="7"/>
      <c r="AG1175" s="7"/>
      <c r="AH1175" s="7"/>
      <c r="AI1175" s="7"/>
    </row>
    <row r="1176" spans="1:35" x14ac:dyDescent="0.2">
      <c r="A1176" s="5">
        <v>2022</v>
      </c>
      <c r="B1176" s="2" t="s">
        <v>752</v>
      </c>
      <c r="C1176" s="2" t="s">
        <v>54</v>
      </c>
      <c r="D1176" s="2" t="s">
        <v>692</v>
      </c>
      <c r="E1176" s="15">
        <v>0</v>
      </c>
      <c r="F1176" s="15">
        <v>0</v>
      </c>
      <c r="S1176" s="2"/>
      <c r="T1176" s="2"/>
      <c r="U1176" s="2"/>
      <c r="V1176" s="2"/>
      <c r="AB1176" s="7"/>
      <c r="AC1176" s="7"/>
      <c r="AD1176" s="7"/>
      <c r="AE1176" s="7"/>
      <c r="AF1176" s="7"/>
      <c r="AG1176" s="7"/>
      <c r="AH1176" s="7"/>
      <c r="AI1176" s="7"/>
    </row>
    <row r="1177" spans="1:35" x14ac:dyDescent="0.2">
      <c r="A1177" s="5">
        <v>2022</v>
      </c>
      <c r="B1177" s="2" t="s">
        <v>750</v>
      </c>
      <c r="C1177" s="2" t="s">
        <v>738</v>
      </c>
      <c r="D1177" s="2" t="s">
        <v>692</v>
      </c>
      <c r="E1177" s="15">
        <v>0</v>
      </c>
      <c r="F1177" s="15">
        <v>0</v>
      </c>
      <c r="S1177" s="2"/>
      <c r="T1177" s="2"/>
      <c r="U1177" s="2"/>
      <c r="V1177" s="2"/>
      <c r="AB1177" s="7"/>
      <c r="AC1177" s="7"/>
      <c r="AD1177" s="7"/>
      <c r="AE1177" s="7"/>
      <c r="AF1177" s="7"/>
      <c r="AG1177" s="7"/>
      <c r="AH1177" s="7"/>
      <c r="AI1177" s="7"/>
    </row>
    <row r="1178" spans="1:35" x14ac:dyDescent="0.2">
      <c r="A1178" s="5">
        <v>2022</v>
      </c>
      <c r="B1178" s="2" t="s">
        <v>752</v>
      </c>
      <c r="C1178" s="2" t="s">
        <v>739</v>
      </c>
      <c r="D1178" s="2" t="s">
        <v>692</v>
      </c>
      <c r="E1178" s="15">
        <v>0</v>
      </c>
      <c r="F1178" s="15">
        <v>0</v>
      </c>
      <c r="S1178" s="2"/>
      <c r="T1178" s="2"/>
      <c r="U1178" s="2"/>
      <c r="V1178" s="2"/>
      <c r="AB1178" s="7"/>
      <c r="AC1178" s="7"/>
      <c r="AD1178" s="7"/>
      <c r="AE1178" s="7"/>
      <c r="AF1178" s="7"/>
      <c r="AG1178" s="7"/>
      <c r="AH1178" s="7"/>
      <c r="AI1178" s="7"/>
    </row>
    <row r="1179" spans="1:35" x14ac:dyDescent="0.2">
      <c r="A1179" s="5">
        <v>2022</v>
      </c>
      <c r="B1179" s="2" t="s">
        <v>752</v>
      </c>
      <c r="C1179" s="2" t="s">
        <v>740</v>
      </c>
      <c r="D1179" s="2" t="s">
        <v>692</v>
      </c>
      <c r="E1179" s="15">
        <v>0</v>
      </c>
      <c r="F1179" s="15">
        <v>0</v>
      </c>
      <c r="S1179" s="2"/>
      <c r="T1179" s="2"/>
      <c r="U1179" s="2"/>
      <c r="V1179" s="2"/>
      <c r="AB1179" s="7"/>
      <c r="AC1179" s="7"/>
      <c r="AD1179" s="7"/>
      <c r="AE1179" s="7"/>
      <c r="AF1179" s="7"/>
      <c r="AG1179" s="7"/>
      <c r="AH1179" s="7"/>
      <c r="AI1179" s="7"/>
    </row>
    <row r="1180" spans="1:35" x14ac:dyDescent="0.2">
      <c r="A1180" s="5">
        <v>2022</v>
      </c>
      <c r="B1180" s="2" t="s">
        <v>751</v>
      </c>
      <c r="C1180" s="2" t="s">
        <v>741</v>
      </c>
      <c r="D1180" s="2" t="s">
        <v>692</v>
      </c>
      <c r="E1180" s="15">
        <v>0</v>
      </c>
      <c r="F1180" s="15">
        <v>0</v>
      </c>
      <c r="S1180" s="2"/>
      <c r="T1180" s="2"/>
      <c r="U1180" s="2"/>
      <c r="V1180" s="2"/>
      <c r="AB1180" s="7"/>
      <c r="AC1180" s="7"/>
      <c r="AD1180" s="7"/>
      <c r="AE1180" s="7"/>
      <c r="AF1180" s="7"/>
      <c r="AG1180" s="7"/>
      <c r="AH1180" s="7"/>
      <c r="AI1180" s="7"/>
    </row>
    <row r="1181" spans="1:35" x14ac:dyDescent="0.2">
      <c r="A1181" s="5">
        <v>2022</v>
      </c>
      <c r="B1181" s="2" t="s">
        <v>752</v>
      </c>
      <c r="C1181" s="2" t="s">
        <v>742</v>
      </c>
      <c r="D1181" s="2" t="s">
        <v>692</v>
      </c>
      <c r="E1181" s="15">
        <v>0</v>
      </c>
      <c r="F1181" s="15">
        <v>0</v>
      </c>
      <c r="S1181" s="2"/>
      <c r="T1181" s="2"/>
      <c r="U1181" s="2"/>
      <c r="V1181" s="2"/>
      <c r="AB1181" s="7"/>
      <c r="AC1181" s="7"/>
      <c r="AD1181" s="7"/>
      <c r="AE1181" s="7"/>
      <c r="AF1181" s="7"/>
      <c r="AG1181" s="7"/>
      <c r="AH1181" s="7"/>
      <c r="AI1181" s="7"/>
    </row>
    <row r="1182" spans="1:35" x14ac:dyDescent="0.2">
      <c r="A1182" s="5">
        <v>2022</v>
      </c>
      <c r="B1182" s="2" t="s">
        <v>750</v>
      </c>
      <c r="C1182" s="2" t="s">
        <v>743</v>
      </c>
      <c r="D1182" s="2" t="s">
        <v>692</v>
      </c>
      <c r="E1182" s="15">
        <v>0</v>
      </c>
      <c r="F1182" s="15">
        <v>0</v>
      </c>
      <c r="S1182" s="2"/>
      <c r="T1182" s="2"/>
      <c r="U1182" s="2"/>
      <c r="V1182" s="2"/>
      <c r="AB1182" s="7"/>
      <c r="AC1182" s="7"/>
      <c r="AD1182" s="7"/>
      <c r="AE1182" s="7"/>
      <c r="AF1182" s="7"/>
      <c r="AG1182" s="7"/>
      <c r="AH1182" s="7"/>
      <c r="AI1182" s="7"/>
    </row>
    <row r="1183" spans="1:35" x14ac:dyDescent="0.2">
      <c r="A1183" s="5">
        <v>2022</v>
      </c>
      <c r="B1183" s="2" t="s">
        <v>752</v>
      </c>
      <c r="C1183" s="2" t="s">
        <v>744</v>
      </c>
      <c r="D1183" s="2" t="s">
        <v>692</v>
      </c>
      <c r="E1183" s="15">
        <v>0</v>
      </c>
      <c r="F1183" s="15">
        <v>0</v>
      </c>
      <c r="S1183" s="2"/>
      <c r="T1183" s="2"/>
      <c r="U1183" s="2"/>
      <c r="V1183" s="2"/>
      <c r="AB1183" s="7"/>
      <c r="AC1183" s="7"/>
      <c r="AD1183" s="7"/>
      <c r="AE1183" s="7"/>
      <c r="AF1183" s="7"/>
      <c r="AG1183" s="7"/>
      <c r="AH1183" s="7"/>
      <c r="AI1183" s="7"/>
    </row>
    <row r="1184" spans="1:35" x14ac:dyDescent="0.2">
      <c r="A1184" s="5">
        <v>2022</v>
      </c>
      <c r="B1184" s="2" t="s">
        <v>752</v>
      </c>
      <c r="C1184" s="2" t="s">
        <v>745</v>
      </c>
      <c r="D1184" s="2" t="s">
        <v>692</v>
      </c>
      <c r="E1184" s="15">
        <v>0</v>
      </c>
      <c r="F1184" s="15">
        <v>0</v>
      </c>
      <c r="S1184" s="2"/>
      <c r="T1184" s="2"/>
      <c r="U1184" s="2"/>
      <c r="V1184" s="2"/>
      <c r="AB1184" s="7"/>
      <c r="AC1184" s="7"/>
      <c r="AD1184" s="7"/>
      <c r="AE1184" s="7"/>
      <c r="AF1184" s="7"/>
      <c r="AG1184" s="7"/>
      <c r="AH1184" s="7"/>
      <c r="AI1184" s="7"/>
    </row>
    <row r="1185" spans="1:35" x14ac:dyDescent="0.2">
      <c r="A1185" s="5">
        <v>2022</v>
      </c>
      <c r="B1185" s="2" t="s">
        <v>752</v>
      </c>
      <c r="C1185" s="2" t="s">
        <v>746</v>
      </c>
      <c r="D1185" s="2" t="s">
        <v>692</v>
      </c>
      <c r="E1185" s="15">
        <v>0</v>
      </c>
      <c r="F1185" s="15">
        <v>0</v>
      </c>
      <c r="S1185" s="2"/>
      <c r="T1185" s="2"/>
      <c r="U1185" s="2"/>
      <c r="V1185" s="2"/>
      <c r="AB1185" s="7"/>
      <c r="AC1185" s="7"/>
      <c r="AD1185" s="7"/>
      <c r="AE1185" s="7"/>
      <c r="AF1185" s="7"/>
      <c r="AG1185" s="7"/>
      <c r="AH1185" s="7"/>
      <c r="AI1185" s="7"/>
    </row>
    <row r="1186" spans="1:35" x14ac:dyDescent="0.2">
      <c r="A1186" s="5">
        <v>2022</v>
      </c>
      <c r="B1186" s="2" t="s">
        <v>752</v>
      </c>
      <c r="C1186" s="2" t="s">
        <v>747</v>
      </c>
      <c r="D1186" s="2" t="s">
        <v>692</v>
      </c>
      <c r="E1186" s="15">
        <v>0</v>
      </c>
      <c r="F1186" s="15">
        <v>0</v>
      </c>
      <c r="S1186" s="2"/>
      <c r="T1186" s="2"/>
      <c r="U1186" s="2"/>
      <c r="V1186" s="2"/>
      <c r="AB1186" s="7"/>
      <c r="AC1186" s="7"/>
      <c r="AD1186" s="7"/>
      <c r="AE1186" s="7"/>
      <c r="AF1186" s="7"/>
      <c r="AG1186" s="7"/>
      <c r="AH1186" s="7"/>
      <c r="AI1186" s="7"/>
    </row>
    <row r="1187" spans="1:35" x14ac:dyDescent="0.2">
      <c r="A1187" s="5">
        <v>2022</v>
      </c>
      <c r="B1187" s="2" t="s">
        <v>752</v>
      </c>
      <c r="C1187" s="2" t="s">
        <v>748</v>
      </c>
      <c r="D1187" s="2" t="s">
        <v>692</v>
      </c>
      <c r="E1187" s="15">
        <v>0</v>
      </c>
      <c r="F1187" s="15">
        <v>0</v>
      </c>
      <c r="S1187" s="2"/>
      <c r="T1187" s="2"/>
      <c r="U1187" s="2"/>
      <c r="V1187" s="2"/>
      <c r="AB1187" s="7"/>
      <c r="AC1187" s="7"/>
      <c r="AD1187" s="7"/>
      <c r="AE1187" s="7"/>
      <c r="AF1187" s="7"/>
      <c r="AG1187" s="7"/>
      <c r="AH1187" s="7"/>
      <c r="AI1187" s="7"/>
    </row>
    <row r="1188" spans="1:35" x14ac:dyDescent="0.2">
      <c r="A1188" s="5">
        <v>2022</v>
      </c>
      <c r="B1188" s="2" t="s">
        <v>752</v>
      </c>
      <c r="C1188" s="2" t="s">
        <v>749</v>
      </c>
      <c r="D1188" s="2" t="s">
        <v>692</v>
      </c>
      <c r="E1188" s="15">
        <v>0</v>
      </c>
      <c r="F1188" s="15">
        <v>0</v>
      </c>
      <c r="S1188" s="2"/>
      <c r="T1188" s="2"/>
      <c r="U1188" s="2"/>
      <c r="V1188" s="2"/>
      <c r="AB1188" s="7"/>
      <c r="AC1188" s="7"/>
      <c r="AD1188" s="7"/>
      <c r="AE1188" s="7"/>
      <c r="AF1188" s="7"/>
      <c r="AG1188" s="7"/>
      <c r="AH1188" s="7"/>
      <c r="AI1188" s="7"/>
    </row>
    <row r="1189" spans="1:35" x14ac:dyDescent="0.2">
      <c r="A1189" s="5">
        <v>2022</v>
      </c>
      <c r="B1189" s="2" t="s">
        <v>752</v>
      </c>
      <c r="C1189" s="2" t="s">
        <v>67</v>
      </c>
      <c r="D1189" s="2" t="s">
        <v>692</v>
      </c>
      <c r="E1189" s="15">
        <v>0</v>
      </c>
      <c r="F1189" s="15">
        <v>0</v>
      </c>
      <c r="S1189" s="2"/>
      <c r="T1189" s="2"/>
      <c r="U1189" s="2"/>
      <c r="V1189" s="2"/>
      <c r="AB1189" s="7"/>
      <c r="AC1189" s="7"/>
      <c r="AD1189" s="7"/>
      <c r="AE1189" s="7"/>
      <c r="AF1189" s="7"/>
      <c r="AG1189" s="7"/>
      <c r="AH1189" s="7"/>
      <c r="AI1189" s="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23"/>
  <sheetViews>
    <sheetView workbookViewId="0">
      <selection activeCell="F8" sqref="F8"/>
    </sheetView>
  </sheetViews>
  <sheetFormatPr defaultRowHeight="15" x14ac:dyDescent="0.25"/>
  <cols>
    <col min="1" max="1" width="23.42578125" bestFit="1" customWidth="1"/>
    <col min="2" max="2" width="16.28515625" bestFit="1" customWidth="1"/>
    <col min="3"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8" t="s">
        <v>695</v>
      </c>
      <c r="B2" s="8" t="s">
        <v>709</v>
      </c>
    </row>
    <row r="3" spans="1:5" x14ac:dyDescent="0.25">
      <c r="A3" s="8" t="s">
        <v>693</v>
      </c>
      <c r="B3">
        <v>2020</v>
      </c>
      <c r="C3">
        <v>2021</v>
      </c>
      <c r="D3">
        <v>2022</v>
      </c>
      <c r="E3" t="s">
        <v>694</v>
      </c>
    </row>
    <row r="4" spans="1:5" x14ac:dyDescent="0.25">
      <c r="A4" s="9" t="s">
        <v>51</v>
      </c>
      <c r="B4" s="10">
        <v>32933837</v>
      </c>
      <c r="C4" s="10">
        <v>26518904</v>
      </c>
      <c r="D4" s="10">
        <v>32997474</v>
      </c>
      <c r="E4" s="10">
        <v>92450215</v>
      </c>
    </row>
    <row r="5" spans="1:5" x14ac:dyDescent="0.25">
      <c r="A5" s="9" t="s">
        <v>54</v>
      </c>
      <c r="B5" s="10">
        <v>38733642</v>
      </c>
      <c r="C5" s="10">
        <v>51574583</v>
      </c>
      <c r="D5" s="10">
        <v>22355125</v>
      </c>
      <c r="E5" s="10">
        <v>112663350</v>
      </c>
    </row>
    <row r="6" spans="1:5" x14ac:dyDescent="0.25">
      <c r="A6" s="9" t="s">
        <v>67</v>
      </c>
      <c r="B6" s="10">
        <v>45257750</v>
      </c>
      <c r="C6" s="10">
        <v>48366694</v>
      </c>
      <c r="D6" s="10">
        <v>43076695</v>
      </c>
      <c r="E6" s="10">
        <v>136701139</v>
      </c>
    </row>
    <row r="7" spans="1:5" x14ac:dyDescent="0.25">
      <c r="A7" s="9" t="s">
        <v>729</v>
      </c>
      <c r="B7" s="10">
        <v>30554523</v>
      </c>
      <c r="C7" s="10">
        <v>49812866</v>
      </c>
      <c r="D7" s="10">
        <v>51320716</v>
      </c>
      <c r="E7" s="10">
        <v>131688105</v>
      </c>
    </row>
    <row r="8" spans="1:5" x14ac:dyDescent="0.25">
      <c r="A8" s="9" t="s">
        <v>731</v>
      </c>
      <c r="B8" s="10">
        <v>37367307</v>
      </c>
      <c r="C8" s="10">
        <v>57023448</v>
      </c>
      <c r="D8" s="10">
        <v>96805300</v>
      </c>
      <c r="E8" s="10">
        <v>191196055</v>
      </c>
    </row>
    <row r="9" spans="1:5" x14ac:dyDescent="0.25">
      <c r="A9" s="9" t="s">
        <v>732</v>
      </c>
      <c r="B9" s="10">
        <v>9776024</v>
      </c>
      <c r="C9" s="10">
        <v>49352258</v>
      </c>
      <c r="D9" s="10">
        <v>117583048</v>
      </c>
      <c r="E9" s="10">
        <v>176711330</v>
      </c>
    </row>
    <row r="10" spans="1:5" x14ac:dyDescent="0.25">
      <c r="A10" s="9" t="s">
        <v>734</v>
      </c>
      <c r="B10" s="10">
        <v>48654990</v>
      </c>
      <c r="C10" s="10">
        <v>55029597</v>
      </c>
      <c r="D10" s="10">
        <v>56200778</v>
      </c>
      <c r="E10" s="10">
        <v>159885365</v>
      </c>
    </row>
    <row r="11" spans="1:5" x14ac:dyDescent="0.25">
      <c r="A11" s="9" t="s">
        <v>735</v>
      </c>
      <c r="B11" s="10">
        <v>82007798</v>
      </c>
      <c r="C11" s="10">
        <v>67870267</v>
      </c>
      <c r="D11" s="10">
        <v>94863005</v>
      </c>
      <c r="E11" s="10">
        <v>244741070</v>
      </c>
    </row>
    <row r="12" spans="1:5" x14ac:dyDescent="0.25">
      <c r="A12" s="9" t="s">
        <v>736</v>
      </c>
      <c r="B12" s="10">
        <v>50372790</v>
      </c>
      <c r="C12" s="10">
        <v>60230244</v>
      </c>
      <c r="D12" s="10">
        <v>46026788</v>
      </c>
      <c r="E12" s="10">
        <v>156629822</v>
      </c>
    </row>
    <row r="13" spans="1:5" x14ac:dyDescent="0.25">
      <c r="A13" s="9" t="s">
        <v>737</v>
      </c>
      <c r="B13" s="10">
        <v>29621884</v>
      </c>
      <c r="C13" s="10">
        <v>62311997</v>
      </c>
      <c r="D13" s="10">
        <v>62866197</v>
      </c>
      <c r="E13" s="10">
        <v>154800078</v>
      </c>
    </row>
    <row r="14" spans="1:5" x14ac:dyDescent="0.25">
      <c r="A14" s="9" t="s">
        <v>739</v>
      </c>
      <c r="B14" s="10">
        <v>148328122</v>
      </c>
      <c r="C14" s="10">
        <v>109911967</v>
      </c>
      <c r="D14" s="10">
        <v>125390426</v>
      </c>
      <c r="E14" s="10">
        <v>383630515</v>
      </c>
    </row>
    <row r="15" spans="1:5" x14ac:dyDescent="0.25">
      <c r="A15" s="9" t="s">
        <v>740</v>
      </c>
      <c r="B15" s="10">
        <v>64069082</v>
      </c>
      <c r="C15" s="10">
        <v>43086377</v>
      </c>
      <c r="D15" s="10">
        <v>43747744</v>
      </c>
      <c r="E15" s="10">
        <v>150903203</v>
      </c>
    </row>
    <row r="16" spans="1:5" x14ac:dyDescent="0.25">
      <c r="A16" s="9" t="s">
        <v>742</v>
      </c>
      <c r="B16" s="10">
        <v>61274416</v>
      </c>
      <c r="C16" s="10">
        <v>64539851</v>
      </c>
      <c r="D16" s="10">
        <v>59936327</v>
      </c>
      <c r="E16" s="10">
        <v>185750594</v>
      </c>
    </row>
    <row r="17" spans="1:5" x14ac:dyDescent="0.25">
      <c r="A17" s="9" t="s">
        <v>744</v>
      </c>
      <c r="B17" s="10">
        <v>65550573</v>
      </c>
      <c r="C17" s="10">
        <v>44110855</v>
      </c>
      <c r="D17" s="10">
        <v>57730080</v>
      </c>
      <c r="E17" s="10">
        <v>167391508</v>
      </c>
    </row>
    <row r="18" spans="1:5" x14ac:dyDescent="0.25">
      <c r="A18" s="9" t="s">
        <v>745</v>
      </c>
      <c r="B18" s="10">
        <v>68269073</v>
      </c>
      <c r="C18" s="10">
        <v>52772600</v>
      </c>
      <c r="D18" s="10">
        <v>69985530</v>
      </c>
      <c r="E18" s="10">
        <v>191027203</v>
      </c>
    </row>
    <row r="19" spans="1:5" x14ac:dyDescent="0.25">
      <c r="A19" s="9" t="s">
        <v>746</v>
      </c>
      <c r="B19" s="10">
        <v>58442347</v>
      </c>
      <c r="C19" s="10">
        <v>87690423</v>
      </c>
      <c r="D19" s="10">
        <v>65189319</v>
      </c>
      <c r="E19" s="10">
        <v>211322089</v>
      </c>
    </row>
    <row r="20" spans="1:5" x14ac:dyDescent="0.25">
      <c r="A20" s="9" t="s">
        <v>747</v>
      </c>
      <c r="B20" s="10">
        <v>31790975</v>
      </c>
      <c r="C20" s="10">
        <v>78092050</v>
      </c>
      <c r="D20" s="10">
        <v>44783253</v>
      </c>
      <c r="E20" s="10">
        <v>154666278</v>
      </c>
    </row>
    <row r="21" spans="1:5" x14ac:dyDescent="0.25">
      <c r="A21" s="9" t="s">
        <v>748</v>
      </c>
      <c r="B21" s="10">
        <v>75247367</v>
      </c>
      <c r="C21" s="10">
        <v>61945316</v>
      </c>
      <c r="D21" s="10">
        <v>76661686</v>
      </c>
      <c r="E21" s="10">
        <v>213854369</v>
      </c>
    </row>
    <row r="22" spans="1:5" x14ac:dyDescent="0.25">
      <c r="A22" s="9" t="s">
        <v>749</v>
      </c>
      <c r="B22" s="10">
        <v>46141992</v>
      </c>
      <c r="C22" s="10">
        <v>35057778</v>
      </c>
      <c r="D22" s="10">
        <v>154989032</v>
      </c>
      <c r="E22" s="10">
        <v>236188802</v>
      </c>
    </row>
    <row r="23" spans="1:5" x14ac:dyDescent="0.25">
      <c r="A23" s="9" t="s">
        <v>694</v>
      </c>
      <c r="B23" s="10">
        <v>1024394492</v>
      </c>
      <c r="C23" s="10">
        <v>1105298075</v>
      </c>
      <c r="D23" s="10">
        <v>1322508523</v>
      </c>
      <c r="E23" s="10">
        <v>3452201090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24"/>
  <sheetViews>
    <sheetView workbookViewId="0">
      <selection activeCell="C10" sqref="C10"/>
    </sheetView>
  </sheetViews>
  <sheetFormatPr defaultRowHeight="15" x14ac:dyDescent="0.25"/>
  <cols>
    <col min="1" max="1" width="26.28515625" bestFit="1" customWidth="1"/>
    <col min="2" max="2" width="16.28515625" bestFit="1" customWidth="1"/>
    <col min="3" max="5" width="12.5703125" bestFit="1" customWidth="1"/>
    <col min="6" max="6" width="20.28515625" bestFit="1" customWidth="1"/>
    <col min="7" max="7" width="23.42578125" bestFit="1" customWidth="1"/>
    <col min="8" max="8" width="24" bestFit="1" customWidth="1"/>
    <col min="9" max="9" width="26.28515625" bestFit="1" customWidth="1"/>
    <col min="10" max="10" width="25.28515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696</v>
      </c>
      <c r="B3" s="8" t="s">
        <v>709</v>
      </c>
    </row>
    <row r="4" spans="1:5" x14ac:dyDescent="0.25">
      <c r="A4" s="8" t="s">
        <v>693</v>
      </c>
      <c r="B4">
        <v>2020</v>
      </c>
      <c r="C4">
        <v>2021</v>
      </c>
      <c r="D4">
        <v>2022</v>
      </c>
      <c r="E4" t="s">
        <v>694</v>
      </c>
    </row>
    <row r="5" spans="1:5" x14ac:dyDescent="0.25">
      <c r="A5" s="9" t="s">
        <v>51</v>
      </c>
      <c r="B5" s="10">
        <v>2031258</v>
      </c>
      <c r="C5" s="10">
        <v>10256611</v>
      </c>
      <c r="D5" s="10">
        <v>0</v>
      </c>
      <c r="E5" s="10">
        <v>12287869</v>
      </c>
    </row>
    <row r="6" spans="1:5" x14ac:dyDescent="0.25">
      <c r="A6" s="9" t="s">
        <v>54</v>
      </c>
      <c r="B6" s="10">
        <v>6884531</v>
      </c>
      <c r="C6" s="10">
        <v>9076979</v>
      </c>
      <c r="D6" s="10">
        <v>0</v>
      </c>
      <c r="E6" s="10">
        <v>15961510</v>
      </c>
    </row>
    <row r="7" spans="1:5" x14ac:dyDescent="0.25">
      <c r="A7" s="9" t="s">
        <v>67</v>
      </c>
      <c r="B7" s="10">
        <v>8991173</v>
      </c>
      <c r="C7" s="10">
        <v>15697318</v>
      </c>
      <c r="D7" s="10">
        <v>0</v>
      </c>
      <c r="E7" s="10">
        <v>24688491</v>
      </c>
    </row>
    <row r="8" spans="1:5" x14ac:dyDescent="0.25">
      <c r="A8" s="9" t="s">
        <v>729</v>
      </c>
      <c r="B8" s="10">
        <v>8641440</v>
      </c>
      <c r="C8" s="10">
        <v>22496253</v>
      </c>
      <c r="D8" s="10">
        <v>0</v>
      </c>
      <c r="E8" s="10">
        <v>31137693</v>
      </c>
    </row>
    <row r="9" spans="1:5" x14ac:dyDescent="0.25">
      <c r="A9" s="9" t="s">
        <v>731</v>
      </c>
      <c r="B9" s="10">
        <v>20682936</v>
      </c>
      <c r="C9" s="10">
        <v>94189611</v>
      </c>
      <c r="D9" s="10">
        <v>0</v>
      </c>
      <c r="E9" s="10">
        <v>114872547</v>
      </c>
    </row>
    <row r="10" spans="1:5" x14ac:dyDescent="0.25">
      <c r="A10" s="9" t="s">
        <v>732</v>
      </c>
      <c r="B10" s="10">
        <v>46797983</v>
      </c>
      <c r="C10" s="10">
        <v>22751376</v>
      </c>
      <c r="D10" s="10">
        <v>0</v>
      </c>
      <c r="E10" s="10">
        <v>69549359</v>
      </c>
    </row>
    <row r="11" spans="1:5" x14ac:dyDescent="0.25">
      <c r="A11" s="9" t="s">
        <v>734</v>
      </c>
      <c r="B11" s="10">
        <v>9337377</v>
      </c>
      <c r="C11" s="10">
        <v>15269658</v>
      </c>
      <c r="D11" s="10">
        <v>0</v>
      </c>
      <c r="E11" s="10">
        <v>24607035</v>
      </c>
    </row>
    <row r="12" spans="1:5" x14ac:dyDescent="0.25">
      <c r="A12" s="9" t="s">
        <v>735</v>
      </c>
      <c r="B12" s="10">
        <v>13476791</v>
      </c>
      <c r="C12" s="10">
        <v>19874879</v>
      </c>
      <c r="D12" s="10">
        <v>16127270</v>
      </c>
      <c r="E12" s="10">
        <v>49478940</v>
      </c>
    </row>
    <row r="13" spans="1:5" x14ac:dyDescent="0.25">
      <c r="A13" s="9" t="s">
        <v>736</v>
      </c>
      <c r="B13" s="10">
        <v>14715717</v>
      </c>
      <c r="C13" s="10">
        <v>35081579</v>
      </c>
      <c r="D13" s="10">
        <v>23135410</v>
      </c>
      <c r="E13" s="10">
        <v>72932706</v>
      </c>
    </row>
    <row r="14" spans="1:5" x14ac:dyDescent="0.25">
      <c r="A14" s="9" t="s">
        <v>737</v>
      </c>
      <c r="B14" s="10">
        <v>6373525</v>
      </c>
      <c r="C14" s="10">
        <v>34839641</v>
      </c>
      <c r="D14" s="10">
        <v>32774382</v>
      </c>
      <c r="E14" s="10">
        <v>73987548</v>
      </c>
    </row>
    <row r="15" spans="1:5" x14ac:dyDescent="0.25">
      <c r="A15" s="9" t="s">
        <v>739</v>
      </c>
      <c r="B15" s="10">
        <v>27812882</v>
      </c>
      <c r="C15" s="10">
        <v>54868976</v>
      </c>
      <c r="D15" s="10">
        <v>0</v>
      </c>
      <c r="E15" s="10">
        <v>82681858</v>
      </c>
    </row>
    <row r="16" spans="1:5" x14ac:dyDescent="0.25">
      <c r="A16" s="9" t="s">
        <v>740</v>
      </c>
      <c r="B16" s="10">
        <v>3512860</v>
      </c>
      <c r="C16" s="10">
        <v>24220841</v>
      </c>
      <c r="D16" s="10">
        <v>87385998</v>
      </c>
      <c r="E16" s="10">
        <v>115119699</v>
      </c>
    </row>
    <row r="17" spans="1:5" x14ac:dyDescent="0.25">
      <c r="A17" s="9" t="s">
        <v>742</v>
      </c>
      <c r="B17" s="10">
        <v>15628441</v>
      </c>
      <c r="C17" s="10">
        <v>20163972</v>
      </c>
      <c r="D17" s="10">
        <v>23172843</v>
      </c>
      <c r="E17" s="10">
        <v>58965256</v>
      </c>
    </row>
    <row r="18" spans="1:5" x14ac:dyDescent="0.25">
      <c r="A18" s="9" t="s">
        <v>744</v>
      </c>
      <c r="B18" s="10">
        <v>2263265</v>
      </c>
      <c r="C18" s="10">
        <v>14238647</v>
      </c>
      <c r="D18" s="10">
        <v>0</v>
      </c>
      <c r="E18" s="10">
        <v>16501912</v>
      </c>
    </row>
    <row r="19" spans="1:5" x14ac:dyDescent="0.25">
      <c r="A19" s="9" t="s">
        <v>745</v>
      </c>
      <c r="B19" s="10">
        <v>6451578</v>
      </c>
      <c r="C19" s="10">
        <v>20147695</v>
      </c>
      <c r="D19" s="10">
        <v>0</v>
      </c>
      <c r="E19" s="10">
        <v>26599273</v>
      </c>
    </row>
    <row r="20" spans="1:5" x14ac:dyDescent="0.25">
      <c r="A20" s="9" t="s">
        <v>746</v>
      </c>
      <c r="B20" s="10">
        <v>4953812</v>
      </c>
      <c r="C20" s="10">
        <v>9544150</v>
      </c>
      <c r="D20" s="10">
        <v>0</v>
      </c>
      <c r="E20" s="10">
        <v>14497962</v>
      </c>
    </row>
    <row r="21" spans="1:5" x14ac:dyDescent="0.25">
      <c r="A21" s="9" t="s">
        <v>747</v>
      </c>
      <c r="B21" s="10">
        <v>5464668</v>
      </c>
      <c r="C21" s="10">
        <v>8488578</v>
      </c>
      <c r="D21" s="10">
        <v>0</v>
      </c>
      <c r="E21" s="10">
        <v>13953246</v>
      </c>
    </row>
    <row r="22" spans="1:5" x14ac:dyDescent="0.25">
      <c r="A22" s="9" t="s">
        <v>748</v>
      </c>
      <c r="B22" s="10">
        <v>10071018</v>
      </c>
      <c r="C22" s="10">
        <v>16146828</v>
      </c>
      <c r="D22" s="10">
        <v>0</v>
      </c>
      <c r="E22" s="10">
        <v>26217846</v>
      </c>
    </row>
    <row r="23" spans="1:5" x14ac:dyDescent="0.25">
      <c r="A23" s="9" t="s">
        <v>749</v>
      </c>
      <c r="B23" s="10">
        <v>10292440</v>
      </c>
      <c r="C23" s="10">
        <v>24711865</v>
      </c>
      <c r="D23" s="10">
        <v>0</v>
      </c>
      <c r="E23" s="10">
        <v>35004305</v>
      </c>
    </row>
    <row r="24" spans="1:5" x14ac:dyDescent="0.25">
      <c r="A24" s="9" t="s">
        <v>694</v>
      </c>
      <c r="B24" s="10">
        <v>224383695</v>
      </c>
      <c r="C24" s="10">
        <v>472065457</v>
      </c>
      <c r="D24" s="10">
        <v>182595903</v>
      </c>
      <c r="E24" s="10">
        <v>879045055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24"/>
  <sheetViews>
    <sheetView topLeftCell="A21" workbookViewId="0">
      <selection activeCell="B8" sqref="B8"/>
    </sheetView>
  </sheetViews>
  <sheetFormatPr defaultRowHeight="15" x14ac:dyDescent="0.25"/>
  <cols>
    <col min="1" max="1" width="24" bestFit="1" customWidth="1"/>
    <col min="2" max="2" width="16.28515625" bestFit="1" customWidth="1"/>
    <col min="3" max="3" width="5.140625" bestFit="1" customWidth="1"/>
    <col min="4" max="4" width="5" bestFit="1" customWidth="1"/>
    <col min="5" max="5" width="12.5703125" bestFit="1" customWidth="1"/>
    <col min="6" max="6" width="20.28515625" bestFit="1" customWidth="1"/>
    <col min="7" max="7" width="23.42578125" bestFit="1" customWidth="1"/>
    <col min="8" max="8" width="24" bestFit="1" customWidth="1"/>
    <col min="9" max="9" width="26.28515625" bestFit="1" customWidth="1"/>
    <col min="10" max="10" width="25.28515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697</v>
      </c>
      <c r="B3" s="8" t="s">
        <v>709</v>
      </c>
    </row>
    <row r="4" spans="1:5" x14ac:dyDescent="0.25">
      <c r="A4" s="8" t="s">
        <v>693</v>
      </c>
      <c r="B4">
        <v>2020</v>
      </c>
      <c r="C4">
        <v>2021</v>
      </c>
      <c r="D4">
        <v>2022</v>
      </c>
      <c r="E4" t="s">
        <v>694</v>
      </c>
    </row>
    <row r="5" spans="1:5" x14ac:dyDescent="0.25">
      <c r="A5" s="9" t="s">
        <v>51</v>
      </c>
      <c r="B5" s="10">
        <v>0</v>
      </c>
      <c r="C5" s="10">
        <v>0</v>
      </c>
      <c r="D5" s="10"/>
      <c r="E5" s="10">
        <v>0</v>
      </c>
    </row>
    <row r="6" spans="1:5" x14ac:dyDescent="0.25">
      <c r="A6" s="9" t="s">
        <v>54</v>
      </c>
      <c r="B6" s="10">
        <v>0</v>
      </c>
      <c r="C6" s="10">
        <v>0</v>
      </c>
      <c r="D6" s="10"/>
      <c r="E6" s="10">
        <v>0</v>
      </c>
    </row>
    <row r="7" spans="1:5" x14ac:dyDescent="0.25">
      <c r="A7" s="9" t="s">
        <v>67</v>
      </c>
      <c r="B7" s="10">
        <v>0</v>
      </c>
      <c r="C7" s="10">
        <v>0</v>
      </c>
      <c r="D7" s="10"/>
      <c r="E7" s="10">
        <v>0</v>
      </c>
    </row>
    <row r="8" spans="1:5" x14ac:dyDescent="0.25">
      <c r="A8" s="9" t="s">
        <v>729</v>
      </c>
      <c r="B8" s="10">
        <v>0</v>
      </c>
      <c r="C8" s="10">
        <v>0</v>
      </c>
      <c r="D8" s="10"/>
      <c r="E8" s="10">
        <v>0</v>
      </c>
    </row>
    <row r="9" spans="1:5" x14ac:dyDescent="0.25">
      <c r="A9" s="9" t="s">
        <v>731</v>
      </c>
      <c r="B9" s="10">
        <v>0</v>
      </c>
      <c r="C9" s="10">
        <v>0</v>
      </c>
      <c r="D9" s="10"/>
      <c r="E9" s="10">
        <v>0</v>
      </c>
    </row>
    <row r="10" spans="1:5" x14ac:dyDescent="0.25">
      <c r="A10" s="9" t="s">
        <v>732</v>
      </c>
      <c r="B10" s="10">
        <v>6213482</v>
      </c>
      <c r="C10" s="10">
        <v>0</v>
      </c>
      <c r="D10" s="10"/>
      <c r="E10" s="10">
        <v>6213482</v>
      </c>
    </row>
    <row r="11" spans="1:5" x14ac:dyDescent="0.25">
      <c r="A11" s="9" t="s">
        <v>734</v>
      </c>
      <c r="B11" s="10">
        <v>0</v>
      </c>
      <c r="C11" s="10">
        <v>0</v>
      </c>
      <c r="D11" s="10"/>
      <c r="E11" s="10">
        <v>0</v>
      </c>
    </row>
    <row r="12" spans="1:5" x14ac:dyDescent="0.25">
      <c r="A12" s="9" t="s">
        <v>735</v>
      </c>
      <c r="B12" s="10">
        <v>0</v>
      </c>
      <c r="C12" s="10">
        <v>0</v>
      </c>
      <c r="D12" s="10"/>
      <c r="E12" s="10">
        <v>0</v>
      </c>
    </row>
    <row r="13" spans="1:5" x14ac:dyDescent="0.25">
      <c r="A13" s="9" t="s">
        <v>736</v>
      </c>
      <c r="B13" s="10">
        <v>0</v>
      </c>
      <c r="C13" s="10">
        <v>0</v>
      </c>
      <c r="D13" s="10"/>
      <c r="E13" s="10">
        <v>0</v>
      </c>
    </row>
    <row r="14" spans="1:5" x14ac:dyDescent="0.25">
      <c r="A14" s="9" t="s">
        <v>737</v>
      </c>
      <c r="B14" s="10">
        <v>0</v>
      </c>
      <c r="C14" s="10">
        <v>0</v>
      </c>
      <c r="D14" s="10"/>
      <c r="E14" s="10">
        <v>0</v>
      </c>
    </row>
    <row r="15" spans="1:5" x14ac:dyDescent="0.25">
      <c r="A15" s="9" t="s">
        <v>739</v>
      </c>
      <c r="B15" s="10">
        <v>60418542</v>
      </c>
      <c r="C15" s="10">
        <v>0</v>
      </c>
      <c r="D15" s="10"/>
      <c r="E15" s="10">
        <v>60418542</v>
      </c>
    </row>
    <row r="16" spans="1:5" x14ac:dyDescent="0.25">
      <c r="A16" s="9" t="s">
        <v>740</v>
      </c>
      <c r="B16" s="10">
        <v>0</v>
      </c>
      <c r="C16" s="10">
        <v>0</v>
      </c>
      <c r="D16" s="10"/>
      <c r="E16" s="10">
        <v>0</v>
      </c>
    </row>
    <row r="17" spans="1:5" x14ac:dyDescent="0.25">
      <c r="A17" s="9" t="s">
        <v>742</v>
      </c>
      <c r="B17" s="10">
        <v>0</v>
      </c>
      <c r="C17" s="10">
        <v>0</v>
      </c>
      <c r="D17" s="10"/>
      <c r="E17" s="10">
        <v>0</v>
      </c>
    </row>
    <row r="18" spans="1:5" x14ac:dyDescent="0.25">
      <c r="A18" s="9" t="s">
        <v>744</v>
      </c>
      <c r="B18" s="10">
        <v>0</v>
      </c>
      <c r="C18" s="10">
        <v>0</v>
      </c>
      <c r="D18" s="10"/>
      <c r="E18" s="10">
        <v>0</v>
      </c>
    </row>
    <row r="19" spans="1:5" x14ac:dyDescent="0.25">
      <c r="A19" s="9" t="s">
        <v>745</v>
      </c>
      <c r="B19" s="10">
        <v>0</v>
      </c>
      <c r="C19" s="10">
        <v>0</v>
      </c>
      <c r="D19" s="10"/>
      <c r="E19" s="10">
        <v>0</v>
      </c>
    </row>
    <row r="20" spans="1:5" x14ac:dyDescent="0.25">
      <c r="A20" s="9" t="s">
        <v>746</v>
      </c>
      <c r="B20" s="10">
        <v>0</v>
      </c>
      <c r="C20" s="10">
        <v>0</v>
      </c>
      <c r="D20" s="10"/>
      <c r="E20" s="10">
        <v>0</v>
      </c>
    </row>
    <row r="21" spans="1:5" x14ac:dyDescent="0.25">
      <c r="A21" s="9" t="s">
        <v>747</v>
      </c>
      <c r="B21" s="10">
        <v>0</v>
      </c>
      <c r="C21" s="10">
        <v>0</v>
      </c>
      <c r="D21" s="10"/>
      <c r="E21" s="10">
        <v>0</v>
      </c>
    </row>
    <row r="22" spans="1:5" x14ac:dyDescent="0.25">
      <c r="A22" s="9" t="s">
        <v>748</v>
      </c>
      <c r="B22" s="10">
        <v>12476470</v>
      </c>
      <c r="C22" s="10">
        <v>0</v>
      </c>
      <c r="D22" s="10"/>
      <c r="E22" s="10">
        <v>12476470</v>
      </c>
    </row>
    <row r="23" spans="1:5" x14ac:dyDescent="0.25">
      <c r="A23" s="9" t="s">
        <v>749</v>
      </c>
      <c r="B23" s="10">
        <v>45506992</v>
      </c>
      <c r="C23" s="10">
        <v>0</v>
      </c>
      <c r="D23" s="10"/>
      <c r="E23" s="10">
        <v>45506992</v>
      </c>
    </row>
    <row r="24" spans="1:5" x14ac:dyDescent="0.25">
      <c r="A24" s="9" t="s">
        <v>694</v>
      </c>
      <c r="B24" s="10">
        <v>124615486</v>
      </c>
      <c r="C24" s="10">
        <v>0</v>
      </c>
      <c r="D24" s="10"/>
      <c r="E24" s="10">
        <v>124615486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24"/>
  <sheetViews>
    <sheetView workbookViewId="0">
      <selection activeCell="B5" sqref="B5"/>
    </sheetView>
  </sheetViews>
  <sheetFormatPr defaultRowHeight="15" x14ac:dyDescent="0.25"/>
  <cols>
    <col min="1" max="1" width="22.7109375" bestFit="1" customWidth="1"/>
    <col min="2" max="2" width="16.28515625" bestFit="1" customWidth="1"/>
    <col min="3" max="5" width="14.28515625" bestFit="1" customWidth="1"/>
    <col min="6" max="6" width="20.28515625" bestFit="1" customWidth="1"/>
    <col min="7" max="7" width="23.42578125" bestFit="1" customWidth="1"/>
    <col min="8" max="8" width="24" bestFit="1" customWidth="1"/>
    <col min="9" max="9" width="26.28515625" bestFit="1" customWidth="1"/>
    <col min="10" max="10" width="25.28515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698</v>
      </c>
      <c r="B3" s="8" t="s">
        <v>709</v>
      </c>
    </row>
    <row r="4" spans="1:5" x14ac:dyDescent="0.25">
      <c r="A4" s="8" t="s">
        <v>693</v>
      </c>
      <c r="B4">
        <v>2020</v>
      </c>
      <c r="C4">
        <v>2021</v>
      </c>
      <c r="D4">
        <v>2022</v>
      </c>
      <c r="E4" t="s">
        <v>694</v>
      </c>
    </row>
    <row r="5" spans="1:5" x14ac:dyDescent="0.25">
      <c r="A5" s="9" t="s">
        <v>51</v>
      </c>
      <c r="B5" s="10">
        <v>25020458</v>
      </c>
      <c r="C5" s="10">
        <v>30820503</v>
      </c>
      <c r="D5" s="10">
        <v>54292749</v>
      </c>
      <c r="E5" s="10">
        <v>110133710</v>
      </c>
    </row>
    <row r="6" spans="1:5" x14ac:dyDescent="0.25">
      <c r="A6" s="9" t="s">
        <v>54</v>
      </c>
      <c r="B6" s="10">
        <v>65791596</v>
      </c>
      <c r="C6" s="10">
        <v>75530195</v>
      </c>
      <c r="D6" s="10">
        <v>100397912</v>
      </c>
      <c r="E6" s="10">
        <v>241719703</v>
      </c>
    </row>
    <row r="7" spans="1:5" x14ac:dyDescent="0.25">
      <c r="A7" s="9" t="s">
        <v>67</v>
      </c>
      <c r="B7" s="10">
        <v>54644680</v>
      </c>
      <c r="C7" s="10">
        <v>56190653</v>
      </c>
      <c r="D7" s="10">
        <v>78279936</v>
      </c>
      <c r="E7" s="10">
        <v>189115269</v>
      </c>
    </row>
    <row r="8" spans="1:5" x14ac:dyDescent="0.25">
      <c r="A8" s="9" t="s">
        <v>729</v>
      </c>
      <c r="B8" s="10">
        <v>102331755</v>
      </c>
      <c r="C8" s="10">
        <v>110104823</v>
      </c>
      <c r="D8" s="10">
        <v>177578113</v>
      </c>
      <c r="E8" s="10">
        <v>390014691</v>
      </c>
    </row>
    <row r="9" spans="1:5" x14ac:dyDescent="0.25">
      <c r="A9" s="9" t="s">
        <v>731</v>
      </c>
      <c r="B9" s="10">
        <v>162708040</v>
      </c>
      <c r="C9" s="10">
        <v>196749420</v>
      </c>
      <c r="D9" s="10">
        <v>260877197</v>
      </c>
      <c r="E9" s="10">
        <v>620334657</v>
      </c>
    </row>
    <row r="10" spans="1:5" x14ac:dyDescent="0.25">
      <c r="A10" s="9" t="s">
        <v>732</v>
      </c>
      <c r="B10" s="10">
        <v>57712230</v>
      </c>
      <c r="C10" s="10">
        <v>64095721</v>
      </c>
      <c r="D10" s="10">
        <v>106718739</v>
      </c>
      <c r="E10" s="10">
        <v>228526690</v>
      </c>
    </row>
    <row r="11" spans="1:5" x14ac:dyDescent="0.25">
      <c r="A11" s="9" t="s">
        <v>734</v>
      </c>
      <c r="B11" s="10">
        <v>98774748</v>
      </c>
      <c r="C11" s="10">
        <v>112064938</v>
      </c>
      <c r="D11" s="10">
        <v>154402634</v>
      </c>
      <c r="E11" s="10">
        <v>365242320</v>
      </c>
    </row>
    <row r="12" spans="1:5" x14ac:dyDescent="0.25">
      <c r="A12" s="9" t="s">
        <v>735</v>
      </c>
      <c r="B12" s="10">
        <v>120220282</v>
      </c>
      <c r="C12" s="10">
        <v>119740590</v>
      </c>
      <c r="D12" s="10">
        <v>154360649</v>
      </c>
      <c r="E12" s="10">
        <v>394321521</v>
      </c>
    </row>
    <row r="13" spans="1:5" x14ac:dyDescent="0.25">
      <c r="A13" s="9" t="s">
        <v>736</v>
      </c>
      <c r="B13" s="10">
        <v>109507218</v>
      </c>
      <c r="C13" s="10">
        <v>124541737</v>
      </c>
      <c r="D13" s="10">
        <v>190227815</v>
      </c>
      <c r="E13" s="10">
        <v>424276770</v>
      </c>
    </row>
    <row r="14" spans="1:5" x14ac:dyDescent="0.25">
      <c r="A14" s="9" t="s">
        <v>737</v>
      </c>
      <c r="B14" s="10">
        <v>87258502</v>
      </c>
      <c r="C14" s="10">
        <v>100899831</v>
      </c>
      <c r="D14" s="10">
        <v>133509899</v>
      </c>
      <c r="E14" s="10">
        <v>321668232</v>
      </c>
    </row>
    <row r="15" spans="1:5" x14ac:dyDescent="0.25">
      <c r="A15" s="9" t="s">
        <v>739</v>
      </c>
      <c r="B15" s="10">
        <v>110617192</v>
      </c>
      <c r="C15" s="10">
        <v>125578178</v>
      </c>
      <c r="D15" s="10">
        <v>200878685</v>
      </c>
      <c r="E15" s="10">
        <v>437074055</v>
      </c>
    </row>
    <row r="16" spans="1:5" x14ac:dyDescent="0.25">
      <c r="A16" s="9" t="s">
        <v>740</v>
      </c>
      <c r="B16" s="10">
        <v>83591672</v>
      </c>
      <c r="C16" s="10">
        <v>92554503</v>
      </c>
      <c r="D16" s="10">
        <v>126590330</v>
      </c>
      <c r="E16" s="10">
        <v>302736505</v>
      </c>
    </row>
    <row r="17" spans="1:5" x14ac:dyDescent="0.25">
      <c r="A17" s="9" t="s">
        <v>742</v>
      </c>
      <c r="B17" s="10">
        <v>64490690</v>
      </c>
      <c r="C17" s="10">
        <v>71372153</v>
      </c>
      <c r="D17" s="10">
        <v>95756533</v>
      </c>
      <c r="E17" s="10">
        <v>231619376</v>
      </c>
    </row>
    <row r="18" spans="1:5" x14ac:dyDescent="0.25">
      <c r="A18" s="9" t="s">
        <v>744</v>
      </c>
      <c r="B18" s="10">
        <v>84678950</v>
      </c>
      <c r="C18" s="10">
        <v>93756725</v>
      </c>
      <c r="D18" s="10">
        <v>124204419</v>
      </c>
      <c r="E18" s="10">
        <v>302640094</v>
      </c>
    </row>
    <row r="19" spans="1:5" x14ac:dyDescent="0.25">
      <c r="A19" s="9" t="s">
        <v>745</v>
      </c>
      <c r="B19" s="10">
        <v>81514915</v>
      </c>
      <c r="C19" s="10">
        <v>96135120</v>
      </c>
      <c r="D19" s="10">
        <v>137375977</v>
      </c>
      <c r="E19" s="10">
        <v>315026012</v>
      </c>
    </row>
    <row r="20" spans="1:5" x14ac:dyDescent="0.25">
      <c r="A20" s="9" t="s">
        <v>746</v>
      </c>
      <c r="B20" s="10">
        <v>64195925</v>
      </c>
      <c r="C20" s="10">
        <v>72931212</v>
      </c>
      <c r="D20" s="10">
        <v>111530796</v>
      </c>
      <c r="E20" s="10">
        <v>248657933</v>
      </c>
    </row>
    <row r="21" spans="1:5" x14ac:dyDescent="0.25">
      <c r="A21" s="9" t="s">
        <v>747</v>
      </c>
      <c r="B21" s="10">
        <v>95497366</v>
      </c>
      <c r="C21" s="10">
        <v>106871956</v>
      </c>
      <c r="D21" s="10">
        <v>151731911</v>
      </c>
      <c r="E21" s="10">
        <v>354101233</v>
      </c>
    </row>
    <row r="22" spans="1:5" x14ac:dyDescent="0.25">
      <c r="A22" s="9" t="s">
        <v>748</v>
      </c>
      <c r="B22" s="10">
        <v>63661875</v>
      </c>
      <c r="C22" s="10">
        <v>64947612</v>
      </c>
      <c r="D22" s="10">
        <v>96816358</v>
      </c>
      <c r="E22" s="10">
        <v>225425845</v>
      </c>
    </row>
    <row r="23" spans="1:5" x14ac:dyDescent="0.25">
      <c r="A23" s="9" t="s">
        <v>749</v>
      </c>
      <c r="B23" s="10">
        <v>42168763</v>
      </c>
      <c r="C23" s="10">
        <v>56549832</v>
      </c>
      <c r="D23" s="10">
        <v>85173823</v>
      </c>
      <c r="E23" s="10">
        <v>183892418</v>
      </c>
    </row>
    <row r="24" spans="1:5" x14ac:dyDescent="0.25">
      <c r="A24" s="9" t="s">
        <v>694</v>
      </c>
      <c r="B24" s="10">
        <v>1574386857</v>
      </c>
      <c r="C24" s="10">
        <v>1771435702</v>
      </c>
      <c r="D24" s="10">
        <v>2540704475</v>
      </c>
      <c r="E24" s="10">
        <v>5886527034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topLeftCell="A12" workbookViewId="0">
      <selection activeCell="B15" sqref="B15"/>
    </sheetView>
  </sheetViews>
  <sheetFormatPr defaultRowHeight="15" x14ac:dyDescent="0.25"/>
  <cols>
    <col min="1" max="1" width="22.7109375" bestFit="1" customWidth="1"/>
    <col min="2" max="2" width="16.28515625" style="11" bestFit="1" customWidth="1"/>
    <col min="3" max="4" width="14.28515625" bestFit="1" customWidth="1"/>
    <col min="5" max="5" width="15.28515625" bestFit="1" customWidth="1"/>
  </cols>
  <sheetData>
    <row r="1" spans="1:5" x14ac:dyDescent="0.25">
      <c r="B1"/>
    </row>
    <row r="2" spans="1:5" x14ac:dyDescent="0.25">
      <c r="B2"/>
    </row>
    <row r="3" spans="1:5" x14ac:dyDescent="0.25">
      <c r="A3" s="8" t="s">
        <v>699</v>
      </c>
      <c r="B3" s="8" t="s">
        <v>709</v>
      </c>
    </row>
    <row r="4" spans="1:5" x14ac:dyDescent="0.25">
      <c r="A4" s="8" t="s">
        <v>693</v>
      </c>
      <c r="B4">
        <v>2020</v>
      </c>
      <c r="C4">
        <v>2021</v>
      </c>
      <c r="D4">
        <v>2022</v>
      </c>
      <c r="E4" t="s">
        <v>694</v>
      </c>
    </row>
    <row r="5" spans="1:5" x14ac:dyDescent="0.25">
      <c r="A5" s="9" t="s">
        <v>51</v>
      </c>
      <c r="B5" s="10">
        <v>393325325</v>
      </c>
      <c r="C5" s="10">
        <v>397258578</v>
      </c>
      <c r="D5" s="10">
        <v>384535437</v>
      </c>
      <c r="E5" s="10">
        <v>1175119340</v>
      </c>
    </row>
    <row r="6" spans="1:5" x14ac:dyDescent="0.25">
      <c r="A6" s="9" t="s">
        <v>54</v>
      </c>
      <c r="B6" s="10">
        <v>478792324</v>
      </c>
      <c r="C6" s="10">
        <v>483580247</v>
      </c>
      <c r="D6" s="10">
        <v>468092452</v>
      </c>
      <c r="E6" s="10">
        <v>1430465023</v>
      </c>
    </row>
    <row r="7" spans="1:5" x14ac:dyDescent="0.25">
      <c r="A7" s="9" t="s">
        <v>67</v>
      </c>
      <c r="B7" s="10">
        <v>408549541</v>
      </c>
      <c r="C7" s="10">
        <v>412635036</v>
      </c>
      <c r="D7" s="10">
        <v>399419428</v>
      </c>
      <c r="E7" s="10">
        <v>1220604005</v>
      </c>
    </row>
    <row r="8" spans="1:5" x14ac:dyDescent="0.25">
      <c r="A8" s="9" t="s">
        <v>729</v>
      </c>
      <c r="B8" s="10">
        <v>652519523</v>
      </c>
      <c r="C8" s="10">
        <v>659351692</v>
      </c>
      <c r="D8" s="10">
        <v>638234403</v>
      </c>
      <c r="E8" s="10">
        <v>1950105618</v>
      </c>
    </row>
    <row r="9" spans="1:5" x14ac:dyDescent="0.25">
      <c r="A9" s="9" t="s">
        <v>731</v>
      </c>
      <c r="B9" s="10">
        <v>754946034</v>
      </c>
      <c r="C9" s="10">
        <v>766908677</v>
      </c>
      <c r="D9" s="10">
        <v>743340668</v>
      </c>
      <c r="E9" s="10">
        <v>2265195379</v>
      </c>
    </row>
    <row r="10" spans="1:5" x14ac:dyDescent="0.25">
      <c r="A10" s="9" t="s">
        <v>732</v>
      </c>
      <c r="B10" s="10">
        <v>419794128</v>
      </c>
      <c r="C10" s="10">
        <v>426273979</v>
      </c>
      <c r="D10" s="10">
        <v>412621552</v>
      </c>
      <c r="E10" s="10">
        <v>1258689659</v>
      </c>
    </row>
    <row r="11" spans="1:5" x14ac:dyDescent="0.25">
      <c r="A11" s="9" t="s">
        <v>734</v>
      </c>
      <c r="B11" s="10">
        <v>609162427</v>
      </c>
      <c r="C11" s="10">
        <v>615254051</v>
      </c>
      <c r="D11" s="10">
        <v>595549093</v>
      </c>
      <c r="E11" s="10">
        <v>1819965571</v>
      </c>
    </row>
    <row r="12" spans="1:5" x14ac:dyDescent="0.25">
      <c r="A12" s="9" t="s">
        <v>735</v>
      </c>
      <c r="B12" s="10">
        <v>614127615</v>
      </c>
      <c r="C12" s="10">
        <v>623187906</v>
      </c>
      <c r="D12" s="10">
        <v>603228847</v>
      </c>
      <c r="E12" s="10">
        <v>1840544368</v>
      </c>
    </row>
    <row r="13" spans="1:5" x14ac:dyDescent="0.25">
      <c r="A13" s="9" t="s">
        <v>736</v>
      </c>
      <c r="B13" s="10">
        <v>609962657</v>
      </c>
      <c r="C13" s="10">
        <v>617410172</v>
      </c>
      <c r="D13" s="10">
        <v>597808962</v>
      </c>
      <c r="E13" s="10">
        <v>1825181791</v>
      </c>
    </row>
    <row r="14" spans="1:5" x14ac:dyDescent="0.25">
      <c r="A14" s="9" t="s">
        <v>737</v>
      </c>
      <c r="B14" s="10">
        <v>522549596</v>
      </c>
      <c r="C14" s="10">
        <v>527775092</v>
      </c>
      <c r="D14" s="10">
        <v>510871853</v>
      </c>
      <c r="E14" s="10">
        <v>1561196541</v>
      </c>
    </row>
    <row r="15" spans="1:5" x14ac:dyDescent="0.25">
      <c r="A15" s="9" t="s">
        <v>739</v>
      </c>
      <c r="B15" s="10">
        <v>628496268</v>
      </c>
      <c r="C15" s="10">
        <v>637989763</v>
      </c>
      <c r="D15" s="10">
        <v>617556640</v>
      </c>
      <c r="E15" s="10">
        <v>1884042671</v>
      </c>
    </row>
    <row r="16" spans="1:5" x14ac:dyDescent="0.25">
      <c r="A16" s="9" t="s">
        <v>740</v>
      </c>
      <c r="B16" s="10">
        <v>491293205</v>
      </c>
      <c r="C16" s="10">
        <v>497770762</v>
      </c>
      <c r="D16" s="10">
        <v>481987960</v>
      </c>
      <c r="E16" s="10">
        <v>1471051927</v>
      </c>
    </row>
    <row r="17" spans="1:5" x14ac:dyDescent="0.25">
      <c r="A17" s="9" t="s">
        <v>742</v>
      </c>
      <c r="B17" s="10">
        <v>422251066</v>
      </c>
      <c r="C17" s="10">
        <v>427830255</v>
      </c>
      <c r="D17" s="10">
        <v>414328359</v>
      </c>
      <c r="E17" s="10">
        <v>1264409680</v>
      </c>
    </row>
    <row r="18" spans="1:5" x14ac:dyDescent="0.25">
      <c r="A18" s="9" t="s">
        <v>744</v>
      </c>
      <c r="B18" s="10">
        <v>498935494</v>
      </c>
      <c r="C18" s="10">
        <v>506486046</v>
      </c>
      <c r="D18" s="10">
        <v>490835624</v>
      </c>
      <c r="E18" s="10">
        <v>1496257164</v>
      </c>
    </row>
    <row r="19" spans="1:5" x14ac:dyDescent="0.25">
      <c r="A19" s="9" t="s">
        <v>745</v>
      </c>
      <c r="B19" s="10">
        <v>523820730</v>
      </c>
      <c r="C19" s="10">
        <v>530916406</v>
      </c>
      <c r="D19" s="10">
        <v>513951816</v>
      </c>
      <c r="E19" s="10">
        <v>1568688952</v>
      </c>
    </row>
    <row r="20" spans="1:5" x14ac:dyDescent="0.25">
      <c r="A20" s="9" t="s">
        <v>746</v>
      </c>
      <c r="B20" s="10">
        <v>481566736</v>
      </c>
      <c r="C20" s="10">
        <v>488398593</v>
      </c>
      <c r="D20" s="10">
        <v>472807253</v>
      </c>
      <c r="E20" s="10">
        <v>1442772582</v>
      </c>
    </row>
    <row r="21" spans="1:5" x14ac:dyDescent="0.25">
      <c r="A21" s="9" t="s">
        <v>747</v>
      </c>
      <c r="B21" s="10">
        <v>562859404</v>
      </c>
      <c r="C21" s="10">
        <v>570739426</v>
      </c>
      <c r="D21" s="10">
        <v>552684492</v>
      </c>
      <c r="E21" s="10">
        <v>1686283322</v>
      </c>
    </row>
    <row r="22" spans="1:5" x14ac:dyDescent="0.25">
      <c r="A22" s="9" t="s">
        <v>748</v>
      </c>
      <c r="B22" s="10">
        <v>393721097</v>
      </c>
      <c r="C22" s="10">
        <v>401228290</v>
      </c>
      <c r="D22" s="10">
        <v>389171996</v>
      </c>
      <c r="E22" s="10">
        <v>1184121383</v>
      </c>
    </row>
    <row r="23" spans="1:5" x14ac:dyDescent="0.25">
      <c r="A23" s="9" t="s">
        <v>749</v>
      </c>
      <c r="B23" s="10">
        <v>333762307</v>
      </c>
      <c r="C23" s="10">
        <v>340435104</v>
      </c>
      <c r="D23" s="10">
        <v>330192600</v>
      </c>
      <c r="E23" s="10">
        <v>1004390011</v>
      </c>
    </row>
    <row r="24" spans="1:5" x14ac:dyDescent="0.25">
      <c r="A24" s="9" t="s">
        <v>694</v>
      </c>
      <c r="B24" s="10">
        <v>9800435477</v>
      </c>
      <c r="C24" s="10">
        <v>9931430075</v>
      </c>
      <c r="D24" s="10">
        <v>9617219435</v>
      </c>
      <c r="E24" s="10">
        <v>29349084987</v>
      </c>
    </row>
    <row r="25" spans="1:5" x14ac:dyDescent="0.25">
      <c r="B25"/>
    </row>
    <row r="26" spans="1:5" x14ac:dyDescent="0.25">
      <c r="B26"/>
    </row>
    <row r="27" spans="1:5" x14ac:dyDescent="0.25">
      <c r="B27"/>
    </row>
    <row r="28" spans="1:5" x14ac:dyDescent="0.25">
      <c r="B28"/>
    </row>
    <row r="29" spans="1:5" x14ac:dyDescent="0.25">
      <c r="B29"/>
    </row>
    <row r="30" spans="1:5" x14ac:dyDescent="0.25">
      <c r="B30"/>
    </row>
    <row r="31" spans="1:5" x14ac:dyDescent="0.25">
      <c r="B31"/>
    </row>
    <row r="32" spans="1:5"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48"/>
  <sheetViews>
    <sheetView topLeftCell="A8" workbookViewId="0">
      <selection activeCell="A5" sqref="A5"/>
    </sheetView>
  </sheetViews>
  <sheetFormatPr defaultRowHeight="15" x14ac:dyDescent="0.25"/>
  <cols>
    <col min="1" max="1" width="22.7109375" bestFit="1" customWidth="1"/>
    <col min="2" max="2" width="16.28515625" bestFit="1" customWidth="1"/>
    <col min="3" max="3" width="12.5703125" bestFit="1" customWidth="1"/>
    <col min="4" max="4" width="11.5703125" bestFit="1" customWidth="1"/>
    <col min="5" max="5" width="12.5703125" bestFit="1" customWidth="1"/>
  </cols>
  <sheetData>
    <row r="3" spans="1:5" x14ac:dyDescent="0.25">
      <c r="A3" s="8" t="s">
        <v>700</v>
      </c>
      <c r="B3" s="8" t="s">
        <v>709</v>
      </c>
    </row>
    <row r="4" spans="1:5" x14ac:dyDescent="0.25">
      <c r="A4" s="8" t="s">
        <v>693</v>
      </c>
      <c r="B4">
        <v>2020</v>
      </c>
      <c r="C4">
        <v>2021</v>
      </c>
      <c r="D4">
        <v>2022</v>
      </c>
      <c r="E4" t="s">
        <v>694</v>
      </c>
    </row>
    <row r="5" spans="1:5" x14ac:dyDescent="0.25">
      <c r="A5" s="9" t="s">
        <v>51</v>
      </c>
      <c r="B5" s="10">
        <v>42995348</v>
      </c>
      <c r="C5" s="10">
        <v>9173013</v>
      </c>
      <c r="D5" s="10">
        <v>6382446</v>
      </c>
      <c r="E5" s="10">
        <v>58550807</v>
      </c>
    </row>
    <row r="6" spans="1:5" x14ac:dyDescent="0.25">
      <c r="A6" s="9" t="s">
        <v>54</v>
      </c>
      <c r="B6" s="10">
        <v>0</v>
      </c>
      <c r="C6" s="10">
        <v>0</v>
      </c>
      <c r="D6" s="10">
        <v>5622733</v>
      </c>
      <c r="E6" s="10">
        <v>5622733</v>
      </c>
    </row>
    <row r="7" spans="1:5" x14ac:dyDescent="0.25">
      <c r="A7" s="9" t="s">
        <v>67</v>
      </c>
      <c r="B7" s="10">
        <v>0</v>
      </c>
      <c r="C7" s="10">
        <v>8511835</v>
      </c>
      <c r="D7" s="10">
        <v>2146982</v>
      </c>
      <c r="E7" s="10">
        <v>10658817</v>
      </c>
    </row>
    <row r="8" spans="1:5" x14ac:dyDescent="0.25">
      <c r="A8" s="9" t="s">
        <v>729</v>
      </c>
      <c r="B8" s="10">
        <v>0</v>
      </c>
      <c r="C8" s="10">
        <v>0</v>
      </c>
      <c r="D8" s="10">
        <v>0</v>
      </c>
      <c r="E8" s="10">
        <v>0</v>
      </c>
    </row>
    <row r="9" spans="1:5" x14ac:dyDescent="0.25">
      <c r="A9" s="9" t="s">
        <v>731</v>
      </c>
      <c r="B9" s="10">
        <v>0</v>
      </c>
      <c r="C9" s="10">
        <v>0</v>
      </c>
      <c r="D9" s="10">
        <v>0</v>
      </c>
      <c r="E9" s="10">
        <v>0</v>
      </c>
    </row>
    <row r="10" spans="1:5" x14ac:dyDescent="0.25">
      <c r="A10" s="9" t="s">
        <v>732</v>
      </c>
      <c r="B10" s="10">
        <v>0</v>
      </c>
      <c r="C10" s="10">
        <v>0</v>
      </c>
      <c r="D10" s="10">
        <v>2183191</v>
      </c>
      <c r="E10" s="10">
        <v>2183191</v>
      </c>
    </row>
    <row r="11" spans="1:5" x14ac:dyDescent="0.25">
      <c r="A11" s="9" t="s">
        <v>734</v>
      </c>
      <c r="B11" s="10">
        <v>52025950</v>
      </c>
      <c r="C11" s="10">
        <v>11057750</v>
      </c>
      <c r="D11" s="10">
        <v>11384193</v>
      </c>
      <c r="E11" s="10">
        <v>74467893</v>
      </c>
    </row>
    <row r="12" spans="1:5" x14ac:dyDescent="0.25">
      <c r="A12" s="9" t="s">
        <v>735</v>
      </c>
      <c r="B12" s="10">
        <v>0</v>
      </c>
      <c r="C12" s="10">
        <v>0</v>
      </c>
      <c r="D12" s="10">
        <v>3027708</v>
      </c>
      <c r="E12" s="10">
        <v>3027708</v>
      </c>
    </row>
    <row r="13" spans="1:5" x14ac:dyDescent="0.25">
      <c r="A13" s="9" t="s">
        <v>736</v>
      </c>
      <c r="B13" s="10">
        <v>18772421</v>
      </c>
      <c r="C13" s="10">
        <v>29706794</v>
      </c>
      <c r="D13" s="10">
        <v>0</v>
      </c>
      <c r="E13" s="10">
        <v>48479215</v>
      </c>
    </row>
    <row r="14" spans="1:5" x14ac:dyDescent="0.25">
      <c r="A14" s="9" t="s">
        <v>737</v>
      </c>
      <c r="B14" s="10">
        <v>37134106</v>
      </c>
      <c r="C14" s="10">
        <v>43039330</v>
      </c>
      <c r="D14" s="10">
        <v>6204938</v>
      </c>
      <c r="E14" s="10">
        <v>86378374</v>
      </c>
    </row>
    <row r="15" spans="1:5" x14ac:dyDescent="0.25">
      <c r="A15" s="9" t="s">
        <v>739</v>
      </c>
      <c r="B15" s="10">
        <v>0</v>
      </c>
      <c r="C15" s="10">
        <v>0</v>
      </c>
      <c r="D15" s="10">
        <v>0</v>
      </c>
      <c r="E15" s="10">
        <v>0</v>
      </c>
    </row>
    <row r="16" spans="1:5" x14ac:dyDescent="0.25">
      <c r="A16" s="9" t="s">
        <v>740</v>
      </c>
      <c r="B16" s="10">
        <v>19689111</v>
      </c>
      <c r="C16" s="10">
        <v>49112901</v>
      </c>
      <c r="D16" s="10">
        <v>5602862</v>
      </c>
      <c r="E16" s="10">
        <v>74404874</v>
      </c>
    </row>
    <row r="17" spans="1:5" x14ac:dyDescent="0.25">
      <c r="A17" s="9" t="s">
        <v>742</v>
      </c>
      <c r="B17" s="10">
        <v>31299175</v>
      </c>
      <c r="C17" s="10">
        <v>55859573</v>
      </c>
      <c r="D17" s="10">
        <v>5352107</v>
      </c>
      <c r="E17" s="10">
        <v>92510855</v>
      </c>
    </row>
    <row r="18" spans="1:5" x14ac:dyDescent="0.25">
      <c r="A18" s="9" t="s">
        <v>744</v>
      </c>
      <c r="B18" s="10">
        <v>0</v>
      </c>
      <c r="C18" s="10">
        <v>24336141</v>
      </c>
      <c r="D18" s="10">
        <v>3595403</v>
      </c>
      <c r="E18" s="10">
        <v>27931544</v>
      </c>
    </row>
    <row r="19" spans="1:5" x14ac:dyDescent="0.25">
      <c r="A19" s="9" t="s">
        <v>745</v>
      </c>
      <c r="B19" s="10">
        <v>6845138</v>
      </c>
      <c r="C19" s="10">
        <v>0</v>
      </c>
      <c r="D19" s="10">
        <v>5450202</v>
      </c>
      <c r="E19" s="10">
        <v>12295340</v>
      </c>
    </row>
    <row r="20" spans="1:5" x14ac:dyDescent="0.25">
      <c r="A20" s="9" t="s">
        <v>746</v>
      </c>
      <c r="B20" s="10">
        <v>10079243</v>
      </c>
      <c r="C20" s="10">
        <v>0</v>
      </c>
      <c r="D20" s="10">
        <v>0</v>
      </c>
      <c r="E20" s="10">
        <v>10079243</v>
      </c>
    </row>
    <row r="21" spans="1:5" x14ac:dyDescent="0.25">
      <c r="A21" s="9" t="s">
        <v>747</v>
      </c>
      <c r="B21" s="10">
        <v>0</v>
      </c>
      <c r="C21" s="10">
        <v>7369788</v>
      </c>
      <c r="D21" s="10">
        <v>0</v>
      </c>
      <c r="E21" s="10">
        <v>7369788</v>
      </c>
    </row>
    <row r="22" spans="1:5" x14ac:dyDescent="0.25">
      <c r="A22" s="9" t="s">
        <v>748</v>
      </c>
      <c r="B22" s="10">
        <v>0</v>
      </c>
      <c r="C22" s="10">
        <v>0</v>
      </c>
      <c r="D22" s="10">
        <v>2068284</v>
      </c>
      <c r="E22" s="10">
        <v>2068284</v>
      </c>
    </row>
    <row r="23" spans="1:5" x14ac:dyDescent="0.25">
      <c r="A23" s="9" t="s">
        <v>749</v>
      </c>
      <c r="B23" s="10">
        <v>0</v>
      </c>
      <c r="C23" s="10">
        <v>0</v>
      </c>
      <c r="D23" s="10">
        <v>1261042</v>
      </c>
      <c r="E23" s="10">
        <v>1261042</v>
      </c>
    </row>
    <row r="24" spans="1:5" x14ac:dyDescent="0.25">
      <c r="A24" s="9" t="s">
        <v>694</v>
      </c>
      <c r="B24" s="10">
        <v>218840492</v>
      </c>
      <c r="C24" s="10">
        <v>238167125</v>
      </c>
      <c r="D24" s="10">
        <v>60282091</v>
      </c>
      <c r="E24" s="10">
        <v>517289708</v>
      </c>
    </row>
    <row r="44" spans="2:2" x14ac:dyDescent="0.25">
      <c r="B44" s="11"/>
    </row>
    <row r="45" spans="2:2" x14ac:dyDescent="0.25">
      <c r="B45" s="11"/>
    </row>
    <row r="46" spans="2:2" x14ac:dyDescent="0.25">
      <c r="B46" s="11"/>
    </row>
    <row r="47" spans="2:2" x14ac:dyDescent="0.25">
      <c r="B47" s="11"/>
    </row>
    <row r="48" spans="2:2" x14ac:dyDescent="0.25">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43"/>
  <sheetViews>
    <sheetView topLeftCell="A7" workbookViewId="0">
      <selection activeCell="G109" sqref="G109"/>
    </sheetView>
  </sheetViews>
  <sheetFormatPr defaultRowHeight="15" x14ac:dyDescent="0.25"/>
  <cols>
    <col min="1" max="1" width="22.7109375" bestFit="1" customWidth="1"/>
    <col min="2" max="2" width="16.28515625" style="11" bestFit="1" customWidth="1"/>
    <col min="3" max="5" width="14.28515625" bestFit="1" customWidth="1"/>
  </cols>
  <sheetData>
    <row r="3" spans="1:5" x14ac:dyDescent="0.25">
      <c r="A3" s="8" t="s">
        <v>701</v>
      </c>
      <c r="B3" s="8" t="s">
        <v>709</v>
      </c>
    </row>
    <row r="4" spans="1:5" x14ac:dyDescent="0.25">
      <c r="A4" s="8" t="s">
        <v>693</v>
      </c>
      <c r="B4">
        <v>2020</v>
      </c>
      <c r="C4">
        <v>2021</v>
      </c>
      <c r="D4">
        <v>2022</v>
      </c>
      <c r="E4" t="s">
        <v>694</v>
      </c>
    </row>
    <row r="5" spans="1:5" x14ac:dyDescent="0.25">
      <c r="A5" s="9" t="s">
        <v>51</v>
      </c>
      <c r="B5" s="10">
        <v>0</v>
      </c>
      <c r="C5" s="10">
        <v>0</v>
      </c>
      <c r="D5" s="10">
        <v>0</v>
      </c>
      <c r="E5" s="10">
        <v>0</v>
      </c>
    </row>
    <row r="6" spans="1:5" x14ac:dyDescent="0.25">
      <c r="A6" s="9" t="s">
        <v>54</v>
      </c>
      <c r="B6" s="10">
        <v>40865674</v>
      </c>
      <c r="C6" s="10">
        <v>41800048</v>
      </c>
      <c r="D6" s="10">
        <v>30782227</v>
      </c>
      <c r="E6" s="10">
        <v>113447949</v>
      </c>
    </row>
    <row r="7" spans="1:5" x14ac:dyDescent="0.25">
      <c r="A7" s="9" t="s">
        <v>67</v>
      </c>
      <c r="B7" s="10">
        <v>89308308</v>
      </c>
      <c r="C7" s="10">
        <v>89308308</v>
      </c>
      <c r="D7" s="10">
        <v>80675367</v>
      </c>
      <c r="E7" s="10">
        <v>259291983</v>
      </c>
    </row>
    <row r="8" spans="1:5" x14ac:dyDescent="0.25">
      <c r="A8" s="9" t="s">
        <v>729</v>
      </c>
      <c r="B8" s="10">
        <v>71372171</v>
      </c>
      <c r="C8" s="10">
        <v>74477417</v>
      </c>
      <c r="D8" s="10">
        <v>67682851</v>
      </c>
      <c r="E8" s="10">
        <v>213532439</v>
      </c>
    </row>
    <row r="9" spans="1:5" x14ac:dyDescent="0.25">
      <c r="A9" s="9" t="s">
        <v>731</v>
      </c>
      <c r="B9" s="10">
        <v>286845864</v>
      </c>
      <c r="C9" s="10">
        <v>286845864</v>
      </c>
      <c r="D9" s="10">
        <v>285342307</v>
      </c>
      <c r="E9" s="10">
        <v>859034035</v>
      </c>
    </row>
    <row r="10" spans="1:5" x14ac:dyDescent="0.25">
      <c r="A10" s="9" t="s">
        <v>732</v>
      </c>
      <c r="B10" s="10">
        <v>179544025</v>
      </c>
      <c r="C10" s="10">
        <v>179544025</v>
      </c>
      <c r="D10" s="10">
        <v>169756703</v>
      </c>
      <c r="E10" s="10">
        <v>528844753</v>
      </c>
    </row>
    <row r="11" spans="1:5" x14ac:dyDescent="0.25">
      <c r="A11" s="9" t="s">
        <v>734</v>
      </c>
      <c r="B11" s="10">
        <v>169754513</v>
      </c>
      <c r="C11" s="10">
        <v>169754513</v>
      </c>
      <c r="D11" s="10">
        <v>160406281</v>
      </c>
      <c r="E11" s="10">
        <v>499915307</v>
      </c>
    </row>
    <row r="12" spans="1:5" x14ac:dyDescent="0.25">
      <c r="A12" s="9" t="s">
        <v>735</v>
      </c>
      <c r="B12" s="10">
        <v>142631022</v>
      </c>
      <c r="C12" s="10">
        <v>142631022</v>
      </c>
      <c r="D12" s="10">
        <v>134295609</v>
      </c>
      <c r="E12" s="10">
        <v>419557653</v>
      </c>
    </row>
    <row r="13" spans="1:5" x14ac:dyDescent="0.25">
      <c r="A13" s="9" t="s">
        <v>736</v>
      </c>
      <c r="B13" s="10">
        <v>192016817</v>
      </c>
      <c r="C13" s="10">
        <v>192016817</v>
      </c>
      <c r="D13" s="10">
        <v>188374828</v>
      </c>
      <c r="E13" s="10">
        <v>572408462</v>
      </c>
    </row>
    <row r="14" spans="1:5" x14ac:dyDescent="0.25">
      <c r="A14" s="9" t="s">
        <v>737</v>
      </c>
      <c r="B14" s="10">
        <v>177074852</v>
      </c>
      <c r="C14" s="10">
        <v>177074852</v>
      </c>
      <c r="D14" s="10">
        <v>168602730</v>
      </c>
      <c r="E14" s="10">
        <v>522752434</v>
      </c>
    </row>
    <row r="15" spans="1:5" x14ac:dyDescent="0.25">
      <c r="A15" s="9" t="s">
        <v>739</v>
      </c>
      <c r="B15" s="10">
        <v>351138751</v>
      </c>
      <c r="C15" s="10">
        <v>351138751</v>
      </c>
      <c r="D15" s="10">
        <v>375606997</v>
      </c>
      <c r="E15" s="10">
        <v>1077884499</v>
      </c>
    </row>
    <row r="16" spans="1:5" x14ac:dyDescent="0.25">
      <c r="A16" s="9" t="s">
        <v>740</v>
      </c>
      <c r="B16" s="10">
        <v>124374983</v>
      </c>
      <c r="C16" s="10">
        <v>124934505</v>
      </c>
      <c r="D16" s="10">
        <v>117775396</v>
      </c>
      <c r="E16" s="10">
        <v>367084884</v>
      </c>
    </row>
    <row r="17" spans="1:5" x14ac:dyDescent="0.25">
      <c r="A17" s="9" t="s">
        <v>742</v>
      </c>
      <c r="B17" s="10">
        <v>107929748</v>
      </c>
      <c r="C17" s="10">
        <v>107929748</v>
      </c>
      <c r="D17" s="10">
        <v>97022574</v>
      </c>
      <c r="E17" s="10">
        <v>312882070</v>
      </c>
    </row>
    <row r="18" spans="1:5" x14ac:dyDescent="0.25">
      <c r="A18" s="9" t="s">
        <v>744</v>
      </c>
      <c r="B18" s="10">
        <v>230275200</v>
      </c>
      <c r="C18" s="10">
        <v>230275200</v>
      </c>
      <c r="D18" s="10">
        <v>219302748</v>
      </c>
      <c r="E18" s="10">
        <v>679853148</v>
      </c>
    </row>
    <row r="19" spans="1:5" x14ac:dyDescent="0.25">
      <c r="A19" s="9" t="s">
        <v>745</v>
      </c>
      <c r="B19" s="10">
        <v>289345427</v>
      </c>
      <c r="C19" s="10">
        <v>289345427</v>
      </c>
      <c r="D19" s="10">
        <v>280002008</v>
      </c>
      <c r="E19" s="10">
        <v>858692862</v>
      </c>
    </row>
    <row r="20" spans="1:5" x14ac:dyDescent="0.25">
      <c r="A20" s="9" t="s">
        <v>746</v>
      </c>
      <c r="B20" s="10">
        <v>64514260</v>
      </c>
      <c r="C20" s="10">
        <v>67788110</v>
      </c>
      <c r="D20" s="10">
        <v>56978087</v>
      </c>
      <c r="E20" s="10">
        <v>189280457</v>
      </c>
    </row>
    <row r="21" spans="1:5" x14ac:dyDescent="0.25">
      <c r="A21" s="9" t="s">
        <v>747</v>
      </c>
      <c r="B21" s="10">
        <v>82689984</v>
      </c>
      <c r="C21" s="10">
        <v>86022841</v>
      </c>
      <c r="D21" s="10">
        <v>77280314</v>
      </c>
      <c r="E21" s="10">
        <v>245993139</v>
      </c>
    </row>
    <row r="22" spans="1:5" x14ac:dyDescent="0.25">
      <c r="A22" s="9" t="s">
        <v>748</v>
      </c>
      <c r="B22" s="10">
        <v>136386189</v>
      </c>
      <c r="C22" s="10">
        <v>136386189</v>
      </c>
      <c r="D22" s="10">
        <v>122826989</v>
      </c>
      <c r="E22" s="10">
        <v>395599367</v>
      </c>
    </row>
    <row r="23" spans="1:5" x14ac:dyDescent="0.25">
      <c r="A23" s="9" t="s">
        <v>749</v>
      </c>
      <c r="B23" s="10">
        <v>117397253</v>
      </c>
      <c r="C23" s="10">
        <v>117397253</v>
      </c>
      <c r="D23" s="10">
        <v>108609469</v>
      </c>
      <c r="E23" s="10">
        <v>343403975</v>
      </c>
    </row>
    <row r="24" spans="1:5" x14ac:dyDescent="0.25">
      <c r="A24" s="9" t="s">
        <v>694</v>
      </c>
      <c r="B24" s="10">
        <v>2853465041</v>
      </c>
      <c r="C24" s="10">
        <v>2864670890</v>
      </c>
      <c r="D24" s="10">
        <v>2741323485</v>
      </c>
      <c r="E24" s="10">
        <v>8459459416</v>
      </c>
    </row>
    <row r="25" spans="1:5" x14ac:dyDescent="0.25">
      <c r="B25"/>
    </row>
    <row r="26" spans="1:5" x14ac:dyDescent="0.25">
      <c r="B26"/>
    </row>
    <row r="27" spans="1:5" x14ac:dyDescent="0.25">
      <c r="B27"/>
    </row>
    <row r="28" spans="1:5" x14ac:dyDescent="0.25">
      <c r="B28"/>
    </row>
    <row r="29" spans="1:5" x14ac:dyDescent="0.25">
      <c r="B29"/>
    </row>
    <row r="30" spans="1:5" x14ac:dyDescent="0.25">
      <c r="B30"/>
    </row>
    <row r="31" spans="1:5" x14ac:dyDescent="0.25">
      <c r="B31"/>
    </row>
    <row r="32" spans="1:5"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Sumut</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hot2</cp:lastModifiedBy>
  <cp:lastPrinted>2022-07-15T04:41:54Z</cp:lastPrinted>
  <dcterms:created xsi:type="dcterms:W3CDTF">2022-07-06T01:20:31Z</dcterms:created>
  <dcterms:modified xsi:type="dcterms:W3CDTF">2022-10-07T09:48:27Z</dcterms:modified>
</cp:coreProperties>
</file>