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_Cesar\Desktop\HarlanTonguino\"/>
    </mc:Choice>
  </mc:AlternateContent>
  <xr:revisionPtr revIDLastSave="0" documentId="13_ncr:1_{68155306-BE47-4C10-BF89-A0A56A31B6CD}" xr6:coauthVersionLast="47" xr6:coauthVersionMax="47" xr10:uidLastSave="{00000000-0000-0000-0000-000000000000}"/>
  <bookViews>
    <workbookView xWindow="-120" yWindow="-120" windowWidth="20730" windowHeight="11160" tabRatio="705" activeTab="6" xr2:uid="{B8BEE944-6EC3-4B4A-A611-200CE6EB3E26}"/>
  </bookViews>
  <sheets>
    <sheet name="Cliente" sheetId="1" r:id="rId1"/>
    <sheet name="Pais" sheetId="9" r:id="rId2"/>
    <sheet name="HoraCaptacion" sheetId="8" r:id="rId3"/>
    <sheet name="Campania" sheetId="2" r:id="rId4"/>
    <sheet name="HorarioEstado" sheetId="5" r:id="rId5"/>
    <sheet name="ConceptoCompra" sheetId="7" r:id="rId6"/>
    <sheet name="Compra" sheetId="3" r:id="rId7"/>
    <sheet name="CompraCliente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2" i="3"/>
  <c r="L3" i="1"/>
  <c r="L4" i="1"/>
  <c r="L5" i="1"/>
  <c r="L6" i="1"/>
  <c r="L7" i="1"/>
  <c r="L8" i="1"/>
  <c r="L9" i="1"/>
  <c r="L2" i="1"/>
  <c r="E3" i="10"/>
  <c r="E4" i="10"/>
  <c r="F3" i="8"/>
  <c r="F4" i="8"/>
  <c r="F5" i="8"/>
  <c r="F6" i="8"/>
  <c r="F2" i="8"/>
  <c r="D3" i="9"/>
  <c r="D4" i="9"/>
  <c r="D5" i="9"/>
  <c r="D6" i="9"/>
  <c r="D7" i="9"/>
  <c r="D8" i="9"/>
  <c r="D2" i="9"/>
  <c r="E2" i="10"/>
  <c r="D3" i="7"/>
  <c r="D4" i="7"/>
  <c r="D2" i="7"/>
  <c r="D3" i="5"/>
  <c r="D4" i="5"/>
  <c r="D5" i="5"/>
  <c r="D2" i="5"/>
  <c r="D3" i="2"/>
  <c r="D4" i="2"/>
  <c r="D2" i="2"/>
</calcChain>
</file>

<file path=xl/sharedStrings.xml><?xml version="1.0" encoding="utf-8"?>
<sst xmlns="http://schemas.openxmlformats.org/spreadsheetml/2006/main" count="146" uniqueCount="125">
  <si>
    <t>IdCliente</t>
  </si>
  <si>
    <t>Nombre</t>
  </si>
  <si>
    <t>Apellido</t>
  </si>
  <si>
    <t>Nacimiento</t>
  </si>
  <si>
    <t>Domicilio</t>
  </si>
  <si>
    <t>idPais</t>
  </si>
  <si>
    <t>Telefono</t>
  </si>
  <si>
    <t>Email</t>
  </si>
  <si>
    <t>Observaciones</t>
  </si>
  <si>
    <t>Falta</t>
  </si>
  <si>
    <t>Raúl</t>
  </si>
  <si>
    <t>Gonzalez</t>
  </si>
  <si>
    <t>Gualtatas 2526</t>
  </si>
  <si>
    <t>ESP</t>
  </si>
  <si>
    <t>donraul@gmail.es</t>
  </si>
  <si>
    <t>No hay observaciones</t>
  </si>
  <si>
    <t>James</t>
  </si>
  <si>
    <t>Nicole</t>
  </si>
  <si>
    <t>O'niell Jack 2568</t>
  </si>
  <si>
    <t>USA</t>
  </si>
  <si>
    <t>wuarden@green.us</t>
  </si>
  <si>
    <t>Marta</t>
  </si>
  <si>
    <t>Perez</t>
  </si>
  <si>
    <t>Brasilia 25</t>
  </si>
  <si>
    <t>BRA</t>
  </si>
  <si>
    <t>mPerezbra@getmail.com</t>
  </si>
  <si>
    <t>Claudio</t>
  </si>
  <si>
    <t>Ramirez</t>
  </si>
  <si>
    <t>Cheguan 225</t>
  </si>
  <si>
    <t>clauRami@gmail.es</t>
  </si>
  <si>
    <t>Markuis</t>
  </si>
  <si>
    <t>Papadopulus</t>
  </si>
  <si>
    <t>Grikindier 223</t>
  </si>
  <si>
    <t>GRC</t>
  </si>
  <si>
    <t>papadopulusm@gmail.com</t>
  </si>
  <si>
    <t>Es griego</t>
  </si>
  <si>
    <t>Carlos</t>
  </si>
  <si>
    <t>Trebor</t>
  </si>
  <si>
    <t>Pedro pastor 2</t>
  </si>
  <si>
    <t>MEX</t>
  </si>
  <si>
    <t>Carlitos@gmail.es</t>
  </si>
  <si>
    <t>Otto</t>
  </si>
  <si>
    <t>Von Kunstmann</t>
  </si>
  <si>
    <t>Öttigen str 3</t>
  </si>
  <si>
    <t>DEU</t>
  </si>
  <si>
    <t>elaleman@aleman.com</t>
  </si>
  <si>
    <t>Es Aleman</t>
  </si>
  <si>
    <t>Uit</t>
  </si>
  <si>
    <t>Tlinnlinie</t>
  </si>
  <si>
    <t>Intrati 22</t>
  </si>
  <si>
    <t>IND</t>
  </si>
  <si>
    <t>uit@quit.in</t>
  </si>
  <si>
    <t>Es Indio</t>
  </si>
  <si>
    <t>IdCampania</t>
  </si>
  <si>
    <t>NombreCampaña</t>
  </si>
  <si>
    <t>Producto Estrella 1</t>
  </si>
  <si>
    <t>Producto Estrella 2</t>
  </si>
  <si>
    <t>Producto Estrella 3</t>
  </si>
  <si>
    <t>IdCompra</t>
  </si>
  <si>
    <t>Concepto</t>
  </si>
  <si>
    <t>Fecha</t>
  </si>
  <si>
    <t>Monto</t>
  </si>
  <si>
    <t>Comprador de producto estrella 1</t>
  </si>
  <si>
    <t>Comprador de producto estrella 2</t>
  </si>
  <si>
    <t>Compra producto Estrella 1</t>
  </si>
  <si>
    <t>IdEstado</t>
  </si>
  <si>
    <t>Descripcion</t>
  </si>
  <si>
    <t>Prime tarde-noche</t>
  </si>
  <si>
    <t>Valle Media tarde, media mañana</t>
  </si>
  <si>
    <t>Nocturno después de las 00:00</t>
  </si>
  <si>
    <t>Breakfast antes de las 10 AM</t>
  </si>
  <si>
    <t>Compra producto Estrella 2</t>
  </si>
  <si>
    <t>Compra producto Estrella 3</t>
  </si>
  <si>
    <t>idHCaptacion</t>
  </si>
  <si>
    <t>FechaCaptacion</t>
  </si>
  <si>
    <t>EstadoCaptacion</t>
  </si>
  <si>
    <t>Lead</t>
  </si>
  <si>
    <t>Cliente</t>
  </si>
  <si>
    <t>Prospecto</t>
  </si>
  <si>
    <t>IdPais</t>
  </si>
  <si>
    <t>España</t>
  </si>
  <si>
    <t>Grecia</t>
  </si>
  <si>
    <t>India</t>
  </si>
  <si>
    <t>Estados Unidos</t>
  </si>
  <si>
    <t>Mexico</t>
  </si>
  <si>
    <t>Brasil</t>
  </si>
  <si>
    <t>Alemania</t>
  </si>
  <si>
    <t>IdHCaptacion</t>
  </si>
  <si>
    <t>insert into Campania (NombreCampaña) values ('Producto Estrella 1')</t>
  </si>
  <si>
    <t>insert into Campania (NombreCampaña) values ('Producto Estrella 2')</t>
  </si>
  <si>
    <t>insert into Campania (NombreCampaña) values ('Producto Estrella 3')</t>
  </si>
  <si>
    <t>insert into HorarioEstado (Descripcion) values ('Prime tarde-noche')</t>
  </si>
  <si>
    <t>insert into HorarioEstado (Descripcion) values ('Valle Media tarde, media mañana')</t>
  </si>
  <si>
    <t>insert into HorarioEstado (Descripcion) values ('Breakfast antes de las 10 AM')</t>
  </si>
  <si>
    <t>insert into HorarioEstado (Descripcion) values ('Nocturno después de las 00:00')</t>
  </si>
  <si>
    <t>insert into ConceptoCompra (Concepto) values ('Compra producto Estrella 1')</t>
  </si>
  <si>
    <t>insert into ConceptoCompra (Concepto) values ('Compra producto Estrella 2')</t>
  </si>
  <si>
    <t>insert into ConceptoCompra (Concepto) values ('Compra producto Estrella 3')</t>
  </si>
  <si>
    <t>NombrePais</t>
  </si>
  <si>
    <t>insert into Pais (IdPais,NombrePais) values ('ESP','España')</t>
  </si>
  <si>
    <t>insert into Pais (IdPais,NombrePais) values ('GRC','Grecia')</t>
  </si>
  <si>
    <t>insert into Pais (IdPais,NombrePais) values ('IND','India')</t>
  </si>
  <si>
    <t>insert into Pais (IdPais,NombrePais) values ('USA','Estados Unidos')</t>
  </si>
  <si>
    <t>insert into Pais (IdPais,NombrePais) values ('MEX','Mexico')</t>
  </si>
  <si>
    <t>insert into Pais (IdPais,NombrePais) values ('BRA','Brasil')</t>
  </si>
  <si>
    <t>insert into Pais (IdPais,NombrePais) values ('DEU','Alemania')</t>
  </si>
  <si>
    <t>insert into HoraCaptacion (FechaCaptacion,IdEstado,Observaciones) values ('20240105','1','Lead')</t>
  </si>
  <si>
    <t>insert into HoraCaptacion (FechaCaptacion,IdEstado,Observaciones) values ('20240105','2','Lead')</t>
  </si>
  <si>
    <t>insert into HoraCaptacion (FechaCaptacion,IdEstado,Observaciones) values ('20240201','1','Cliente')</t>
  </si>
  <si>
    <t>insert into HoraCaptacion (FechaCaptacion,IdEstado,Observaciones) values ('20240201','3','Prospecto')</t>
  </si>
  <si>
    <t>insert into HoraCaptacion (FechaCaptacion,IdEstado,Observaciones) values ('20240201','1','Lead')</t>
  </si>
  <si>
    <t>insert into CompraCliente (IdCompra,IdCliente,IdHCaptacion) values ('1','9','1')</t>
  </si>
  <si>
    <t>insert into CompraCliente (IdCompra,IdCliente,IdHCaptacion) values ('2','10','2')</t>
  </si>
  <si>
    <t>insert into CompraCliente (IdCompra,IdCliente,IdHCaptacion) values ('3','11','3')</t>
  </si>
  <si>
    <t>insert into Cliente (Nombre,Apellido,Fnacimiento,Domicilio,IdPais,Telefono,Email,Observaciones,FechaAlta) values ('Raúl','Gonzalez','19860525','Gualtatas 2526','ESP','664859632','donraul@gmail.es','No hay observaciones','20240105 00:00:00.000')</t>
  </si>
  <si>
    <t>insert into Cliente (Nombre,Apellido,Fnacimiento,Domicilio,IdPais,Telefono,Email,Observaciones,FechaAlta) values ('James','Nicole','19900302','O'niell Jack 2568','USA','125486532','wuarden@green.us','No hay observaciones','20240106 00:01:00.000')</t>
  </si>
  <si>
    <t>insert into Cliente (Nombre,Apellido,Fnacimiento,Domicilio,IdPais,Telefono,Email,Observaciones,FechaAlta) values ('Marta','Perez','19950503','Brasilia 25','BRA','56432225','mPerezbra@getmail.com','No hay observaciones','20240201 00:00:00.000')</t>
  </si>
  <si>
    <t>insert into Cliente (Nombre,Apellido,Fnacimiento,Domicilio,IdPais,Telefono,Email,Observaciones,FechaAlta) values ('Claudio','Ramirez','19840802','Cheguan 225','ESP','66852125','clauRami@gmail.es','No hay observaciones','20240201 00:02:02.000')</t>
  </si>
  <si>
    <t>insert into Cliente (Nombre,Apellido,Fnacimiento,Domicilio,IdPais,Telefono,Email,Observaciones,FechaAlta) values ('Markuis','Papadopulus','19820206','Grikindier 223','GRC','2548542355','papadopulusm@gmail.com','Es griego','20240201 00:06:00.000')</t>
  </si>
  <si>
    <t>insert into Cliente (Nombre,Apellido,Fnacimiento,Domicilio,IdPais,Telefono,Email,Observaciones,FechaAlta) values ('Carlos','Trebor','19660503','Pedro pastor 2','MEX','135852133','Carlitos@gmail.es','No hay observaciones','20240201 00:00:00.000')</t>
  </si>
  <si>
    <t>insert into Cliente (Nombre,Apellido,Fnacimiento,Domicilio,IdPais,Telefono,Email,Observaciones,FechaAlta) values ('Otto','Von Kunstmann','19750901','Öttigen str 3','DEU','6582216335','elaleman@aleman.com','Es Aleman','20240102 00:08:00.000')</t>
  </si>
  <si>
    <t>insert into Cliente (Nombre,Apellido,Fnacimiento,Domicilio,IdPais,Telefono,Email,Observaciones,FechaAlta) values ('Uit','Tlinnlinie','19770505','Intrati 22','IND','1325865523','uit@quit.in','Es Indio','20240206 00:00:00.000')</t>
  </si>
  <si>
    <t>insert into Compra (IdConcepto,Fecha,Monto,Observaciones) values ('1','20240102 00:00:00.000','5000','Comprador de producto estrella 1')</t>
  </si>
  <si>
    <t>insert into Compra (IdConcepto,Fecha,Monto,Observaciones) values ('2','20240103 00:00:00.000','3500','Comprador de producto estrella 2')</t>
  </si>
  <si>
    <t>insert into Compra (IdConcepto,Fecha,Monto,Observaciones) values ('3','20240104 00:00:00.000','5000','Comprador de producto estrella 1')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</si>
</sst>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6" formatCode="d/mm/yyyy\ h:mm:ss.000"/>
    <numFmt numFmtId="167" formatCode="&quot;$&quot;\ #,##0"/>
    <numFmt numFmtId="169" formatCode="yyyy\-mm\-dd\ hh:mm:ss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8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1" fontId="3" fillId="0" borderId="0" xfId="0" applyNumberFormat="1" applyFont="1"/>
    <xf numFmtId="166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2" fillId="0" borderId="0" xfId="0" applyNumberFormat="1" applyFont="1" applyAlignment="1">
      <alignment horizontal="center" vertical="center" wrapText="1"/>
    </xf>
    <xf numFmtId="167" fontId="3" fillId="0" borderId="0" xfId="0" applyNumberFormat="1" applyFont="1" applyAlignment="1">
      <alignment vertical="center" wrapText="1"/>
    </xf>
    <xf numFmtId="167" fontId="3" fillId="0" borderId="0" xfId="0" applyNumberFormat="1" applyFont="1"/>
    <xf numFmtId="169" fontId="1" fillId="0" borderId="0" xfId="0" applyNumberFormat="1" applyFont="1" applyAlignment="1">
      <alignment horizontal="center" vertical="center" wrapText="1"/>
    </xf>
    <xf numFmtId="169" fontId="0" fillId="0" borderId="0" xfId="0" applyNumberFormat="1" applyAlignment="1">
      <alignment vertical="center" wrapText="1"/>
    </xf>
    <xf numFmtId="169" fontId="0" fillId="0" borderId="0" xfId="0" applyNumberFormat="1"/>
    <xf numFmtId="1" fontId="0" fillId="0" borderId="0" xfId="0" applyNumberFormat="1" applyAlignment="1">
      <alignment vertical="center" wrapText="1"/>
    </xf>
    <xf numFmtId="16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6E56-ADB1-412B-B68A-A720E7EF9B41}">
  <dimension ref="A1:L18"/>
  <sheetViews>
    <sheetView zoomScale="90" zoomScaleNormal="90" workbookViewId="0">
      <selection activeCell="L2" sqref="L2"/>
    </sheetView>
  </sheetViews>
  <sheetFormatPr baseColWidth="10" defaultColWidth="15.7109375" defaultRowHeight="20.100000000000001" customHeight="1" x14ac:dyDescent="0.25"/>
  <cols>
    <col min="1" max="1" width="9.140625" bestFit="1" customWidth="1"/>
    <col min="2" max="2" width="8.42578125" bestFit="1" customWidth="1"/>
    <col min="3" max="3" width="15" bestFit="1" customWidth="1"/>
    <col min="4" max="4" width="11.28515625" style="5" bestFit="1" customWidth="1"/>
    <col min="5" max="5" width="16" bestFit="1" customWidth="1"/>
    <col min="6" max="6" width="6.28515625" bestFit="1" customWidth="1"/>
    <col min="7" max="7" width="12.140625" bestFit="1" customWidth="1"/>
    <col min="8" max="8" width="25.5703125" bestFit="1" customWidth="1"/>
    <col min="9" max="9" width="20.42578125" bestFit="1" customWidth="1"/>
    <col min="10" max="10" width="23.28515625" style="23" bestFit="1" customWidth="1"/>
    <col min="12" max="12" width="229.28515625" bestFit="1" customWidth="1"/>
  </cols>
  <sheetData>
    <row r="1" spans="1:12" ht="20.100000000000001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1" t="s">
        <v>9</v>
      </c>
    </row>
    <row r="2" spans="1:12" ht="20.100000000000001" customHeight="1" x14ac:dyDescent="0.25">
      <c r="A2" s="2">
        <v>6</v>
      </c>
      <c r="B2" s="2" t="s">
        <v>10</v>
      </c>
      <c r="C2" s="2" t="s">
        <v>11</v>
      </c>
      <c r="D2" s="4">
        <v>31557</v>
      </c>
      <c r="E2" s="2" t="s">
        <v>12</v>
      </c>
      <c r="F2" s="2" t="s">
        <v>13</v>
      </c>
      <c r="G2" s="2">
        <v>664859632</v>
      </c>
      <c r="H2" s="2" t="s">
        <v>14</v>
      </c>
      <c r="I2" s="2" t="s">
        <v>15</v>
      </c>
      <c r="J2" s="22">
        <v>45296</v>
      </c>
      <c r="L2" t="str">
        <f>CONCATENATE("insert into Cliente (Nombre,Apellido,Fnacimiento,Domicilio,IdPais,Telefono,Email,Observaciones,FechaAlta) values ('" &amp; B2 &amp; "','"&amp;C2&amp;"','"&amp;RIGHT(TEXT(D2,"dd/mm/yyyy"),4)&amp;MID(TEXT(D2,"dd/mm/yyyy"),4,2)&amp;LEFT(TEXT(D2,"dd/mm/yyyy"),2)&amp;"','"&amp;E2&amp;"','"&amp;F2&amp;"','"&amp;G2&amp;"','"&amp;H2&amp;"','"&amp;I2&amp;"','"&amp;REPLACE(REPLACE(REPLACE(TEXT(J2,"yyyy-mm-dd hh:mm:ss,000"),5,1,""),7,1,""),18,1,".")&amp;"')")</f>
        <v>insert into Cliente (Nombre,Apellido,Fnacimiento,Domicilio,IdPais,Telefono,Email,Observaciones,FechaAlta) values ('Raúl','Gonzalez','19860525','Gualtatas 2526','ESP','664859632','donraul@gmail.es','No hay observaciones','20240105 00:00:00.000')</v>
      </c>
    </row>
    <row r="3" spans="1:12" ht="20.100000000000001" customHeight="1" x14ac:dyDescent="0.25">
      <c r="A3" s="2">
        <v>7</v>
      </c>
      <c r="B3" s="2" t="s">
        <v>16</v>
      </c>
      <c r="C3" s="2" t="s">
        <v>17</v>
      </c>
      <c r="D3" s="4">
        <v>32934</v>
      </c>
      <c r="E3" s="2" t="s">
        <v>18</v>
      </c>
      <c r="F3" s="2" t="s">
        <v>19</v>
      </c>
      <c r="G3" s="2">
        <v>125486532</v>
      </c>
      <c r="H3" s="2" t="s">
        <v>20</v>
      </c>
      <c r="I3" s="2" t="s">
        <v>15</v>
      </c>
      <c r="J3" s="22">
        <v>45297.000694444447</v>
      </c>
      <c r="L3" t="str">
        <f t="shared" ref="L3:L9" si="0">CONCATENATE("insert into Cliente (Nombre,Apellido,Fnacimiento,Domicilio,IdPais,Telefono,Email,Observaciones,FechaAlta) values ('" &amp; B3 &amp; "','"&amp;C3&amp;"','"&amp;RIGHT(TEXT(D3,"dd/mm/yyyy"),4)&amp;MID(TEXT(D3,"dd/mm/yyyy"),4,2)&amp;LEFT(TEXT(D3,"dd/mm/yyyy"),2)&amp;"','"&amp;E3&amp;"','"&amp;F3&amp;"','"&amp;G3&amp;"','"&amp;H3&amp;"','"&amp;I3&amp;"','"&amp;REPLACE(REPLACE(REPLACE(TEXT(J3,"yyyy-mm-dd hh:mm:ss,000"),5,1,""),7,1,""),18,1,".")&amp;"')")</f>
        <v>insert into Cliente (Nombre,Apellido,Fnacimiento,Domicilio,IdPais,Telefono,Email,Observaciones,FechaAlta) values ('James','Nicole','19900302','O'niell Jack 2568','USA','125486532','wuarden@green.us','No hay observaciones','20240106 00:01:00.000')</v>
      </c>
    </row>
    <row r="4" spans="1:12" ht="20.100000000000001" customHeight="1" x14ac:dyDescent="0.25">
      <c r="A4" s="2">
        <v>9</v>
      </c>
      <c r="B4" s="2" t="s">
        <v>21</v>
      </c>
      <c r="C4" s="2" t="s">
        <v>22</v>
      </c>
      <c r="D4" s="4">
        <v>34822</v>
      </c>
      <c r="E4" s="2" t="s">
        <v>23</v>
      </c>
      <c r="F4" s="2" t="s">
        <v>24</v>
      </c>
      <c r="G4" s="2">
        <v>56432225</v>
      </c>
      <c r="H4" s="2" t="s">
        <v>25</v>
      </c>
      <c r="I4" s="2" t="s">
        <v>15</v>
      </c>
      <c r="J4" s="22">
        <v>45323</v>
      </c>
      <c r="L4" t="str">
        <f t="shared" si="0"/>
        <v>insert into Cliente (Nombre,Apellido,Fnacimiento,Domicilio,IdPais,Telefono,Email,Observaciones,FechaAlta) values ('Marta','Perez','19950503','Brasilia 25','BRA','56432225','mPerezbra@getmail.com','No hay observaciones','20240201 00:00:00.000')</v>
      </c>
    </row>
    <row r="5" spans="1:12" ht="20.100000000000001" customHeight="1" x14ac:dyDescent="0.25">
      <c r="A5" s="2">
        <v>15</v>
      </c>
      <c r="B5" s="2" t="s">
        <v>26</v>
      </c>
      <c r="C5" s="2" t="s">
        <v>27</v>
      </c>
      <c r="D5" s="4">
        <v>30896</v>
      </c>
      <c r="E5" s="2" t="s">
        <v>28</v>
      </c>
      <c r="F5" s="2" t="s">
        <v>13</v>
      </c>
      <c r="G5" s="2">
        <v>66852125</v>
      </c>
      <c r="H5" s="2" t="s">
        <v>29</v>
      </c>
      <c r="I5" s="2" t="s">
        <v>15</v>
      </c>
      <c r="J5" s="22">
        <v>45323.00141203704</v>
      </c>
      <c r="L5" t="str">
        <f t="shared" si="0"/>
        <v>insert into Cliente (Nombre,Apellido,Fnacimiento,Domicilio,IdPais,Telefono,Email,Observaciones,FechaAlta) values ('Claudio','Ramirez','19840802','Cheguan 225','ESP','66852125','clauRami@gmail.es','No hay observaciones','20240201 00:02:02.000')</v>
      </c>
    </row>
    <row r="6" spans="1:12" ht="20.100000000000001" customHeight="1" x14ac:dyDescent="0.25">
      <c r="A6" s="2">
        <v>17</v>
      </c>
      <c r="B6" s="2" t="s">
        <v>30</v>
      </c>
      <c r="C6" s="2" t="s">
        <v>31</v>
      </c>
      <c r="D6" s="4">
        <v>29988</v>
      </c>
      <c r="E6" s="2" t="s">
        <v>32</v>
      </c>
      <c r="F6" s="2" t="s">
        <v>33</v>
      </c>
      <c r="G6" s="2">
        <v>2548542355</v>
      </c>
      <c r="H6" s="2" t="s">
        <v>34</v>
      </c>
      <c r="I6" s="2" t="s">
        <v>35</v>
      </c>
      <c r="J6" s="22">
        <v>45323.004166666666</v>
      </c>
      <c r="L6" t="str">
        <f t="shared" si="0"/>
        <v>insert into Cliente (Nombre,Apellido,Fnacimiento,Domicilio,IdPais,Telefono,Email,Observaciones,FechaAlta) values ('Markuis','Papadopulus','19820206','Grikindier 223','GRC','2548542355','papadopulusm@gmail.com','Es griego','20240201 00:06:00.000')</v>
      </c>
    </row>
    <row r="7" spans="1:12" ht="20.100000000000001" customHeight="1" x14ac:dyDescent="0.25">
      <c r="A7" s="2">
        <v>18</v>
      </c>
      <c r="B7" s="2" t="s">
        <v>36</v>
      </c>
      <c r="C7" s="2" t="s">
        <v>37</v>
      </c>
      <c r="D7" s="4">
        <v>24230</v>
      </c>
      <c r="E7" s="2" t="s">
        <v>38</v>
      </c>
      <c r="F7" s="2" t="s">
        <v>39</v>
      </c>
      <c r="G7" s="2">
        <v>135852133</v>
      </c>
      <c r="H7" s="2" t="s">
        <v>40</v>
      </c>
      <c r="I7" s="2" t="s">
        <v>15</v>
      </c>
      <c r="J7" s="22">
        <v>45323</v>
      </c>
      <c r="L7" t="str">
        <f t="shared" si="0"/>
        <v>insert into Cliente (Nombre,Apellido,Fnacimiento,Domicilio,IdPais,Telefono,Email,Observaciones,FechaAlta) values ('Carlos','Trebor','19660503','Pedro pastor 2','MEX','135852133','Carlitos@gmail.es','No hay observaciones','20240201 00:00:00.000')</v>
      </c>
    </row>
    <row r="8" spans="1:12" ht="20.100000000000001" customHeight="1" x14ac:dyDescent="0.25">
      <c r="A8" s="2">
        <v>19</v>
      </c>
      <c r="B8" s="2" t="s">
        <v>41</v>
      </c>
      <c r="C8" s="2" t="s">
        <v>42</v>
      </c>
      <c r="D8" s="4">
        <v>27638</v>
      </c>
      <c r="E8" s="2" t="s">
        <v>43</v>
      </c>
      <c r="F8" s="2" t="s">
        <v>44</v>
      </c>
      <c r="G8" s="2">
        <v>6582216335</v>
      </c>
      <c r="H8" s="2" t="s">
        <v>45</v>
      </c>
      <c r="I8" s="2" t="s">
        <v>46</v>
      </c>
      <c r="J8" s="22">
        <v>45293.005555555559</v>
      </c>
      <c r="L8" t="str">
        <f t="shared" si="0"/>
        <v>insert into Cliente (Nombre,Apellido,Fnacimiento,Domicilio,IdPais,Telefono,Email,Observaciones,FechaAlta) values ('Otto','Von Kunstmann','19750901','Öttigen str 3','DEU','6582216335','elaleman@aleman.com','Es Aleman','20240102 00:08:00.000')</v>
      </c>
    </row>
    <row r="9" spans="1:12" ht="20.100000000000001" customHeight="1" x14ac:dyDescent="0.25">
      <c r="A9" s="2">
        <v>20</v>
      </c>
      <c r="B9" s="2" t="s">
        <v>47</v>
      </c>
      <c r="C9" s="2" t="s">
        <v>48</v>
      </c>
      <c r="D9" s="4">
        <v>28250</v>
      </c>
      <c r="E9" s="2" t="s">
        <v>49</v>
      </c>
      <c r="F9" s="2" t="s">
        <v>50</v>
      </c>
      <c r="G9" s="2">
        <v>1325865523</v>
      </c>
      <c r="H9" s="2" t="s">
        <v>51</v>
      </c>
      <c r="I9" s="2" t="s">
        <v>52</v>
      </c>
      <c r="J9" s="22">
        <v>45328</v>
      </c>
      <c r="L9" t="str">
        <f t="shared" si="0"/>
        <v>insert into Cliente (Nombre,Apellido,Fnacimiento,Domicilio,IdPais,Telefono,Email,Observaciones,FechaAlta) values ('Uit','Tlinnlinie','19770505','Intrati 22','IND','1325865523','uit@quit.in','Es Indio','20240206 00:00:00.000')</v>
      </c>
    </row>
    <row r="10" spans="1:12" ht="20.100000000000001" customHeight="1" x14ac:dyDescent="0.25">
      <c r="J10" s="22"/>
    </row>
    <row r="11" spans="1:12" ht="20.100000000000001" customHeight="1" x14ac:dyDescent="0.25">
      <c r="J11" s="22"/>
      <c r="L11" t="s">
        <v>114</v>
      </c>
    </row>
    <row r="12" spans="1:12" ht="20.100000000000001" customHeight="1" x14ac:dyDescent="0.25">
      <c r="J12" s="22"/>
      <c r="L12" t="s">
        <v>115</v>
      </c>
    </row>
    <row r="13" spans="1:12" ht="20.100000000000001" customHeight="1" x14ac:dyDescent="0.25">
      <c r="J13" s="22"/>
      <c r="L13" t="s">
        <v>116</v>
      </c>
    </row>
    <row r="14" spans="1:12" ht="20.100000000000001" customHeight="1" x14ac:dyDescent="0.25">
      <c r="J14" s="24"/>
      <c r="L14" t="s">
        <v>117</v>
      </c>
    </row>
    <row r="15" spans="1:12" ht="20.100000000000001" customHeight="1" x14ac:dyDescent="0.25">
      <c r="J15" s="24"/>
      <c r="L15" t="s">
        <v>118</v>
      </c>
    </row>
    <row r="16" spans="1:12" ht="20.100000000000001" customHeight="1" x14ac:dyDescent="0.25">
      <c r="L16" t="s">
        <v>119</v>
      </c>
    </row>
    <row r="17" spans="12:12" ht="20.100000000000001" customHeight="1" x14ac:dyDescent="0.25">
      <c r="L17" t="s">
        <v>120</v>
      </c>
    </row>
    <row r="18" spans="12:12" ht="20.100000000000001" customHeight="1" x14ac:dyDescent="0.25">
      <c r="L18" t="s">
        <v>121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E687-1561-432E-85CA-26AB4E1786F5}">
  <dimension ref="A1:D16"/>
  <sheetViews>
    <sheetView zoomScale="90" zoomScaleNormal="90" workbookViewId="0">
      <selection activeCell="B4" sqref="B4"/>
    </sheetView>
  </sheetViews>
  <sheetFormatPr baseColWidth="10" defaultColWidth="10.7109375" defaultRowHeight="20.100000000000001" customHeight="1" x14ac:dyDescent="0.25"/>
  <cols>
    <col min="1" max="1" width="7.28515625" style="8" bestFit="1" customWidth="1"/>
    <col min="2" max="2" width="14.28515625" style="8" bestFit="1" customWidth="1"/>
    <col min="3" max="16384" width="10.7109375" style="8"/>
  </cols>
  <sheetData>
    <row r="1" spans="1:4" s="12" customFormat="1" ht="20.100000000000001" customHeight="1" x14ac:dyDescent="0.25">
      <c r="A1" s="12" t="s">
        <v>79</v>
      </c>
      <c r="B1" s="12" t="s">
        <v>98</v>
      </c>
    </row>
    <row r="2" spans="1:4" ht="20.100000000000001" customHeight="1" x14ac:dyDescent="0.25">
      <c r="A2" s="8" t="s">
        <v>13</v>
      </c>
      <c r="B2" s="8" t="s">
        <v>80</v>
      </c>
      <c r="D2" s="8" t="str">
        <f>CONCATENATE("insert into Pais (IdPais,NombrePais) values ('"&amp;A2&amp;"','"&amp;B2&amp;"')")</f>
        <v>insert into Pais (IdPais,NombrePais) values ('ESP','España')</v>
      </c>
    </row>
    <row r="3" spans="1:4" ht="20.100000000000001" customHeight="1" x14ac:dyDescent="0.25">
      <c r="A3" s="8" t="s">
        <v>33</v>
      </c>
      <c r="B3" s="8" t="s">
        <v>81</v>
      </c>
      <c r="D3" s="8" t="str">
        <f t="shared" ref="D3:D8" si="0">CONCATENATE("insert into Pais (IdPais,NombrePais) values ('"&amp;A3&amp;"','"&amp;B3&amp;"')")</f>
        <v>insert into Pais (IdPais,NombrePais) values ('GRC','Grecia')</v>
      </c>
    </row>
    <row r="4" spans="1:4" ht="20.100000000000001" customHeight="1" x14ac:dyDescent="0.25">
      <c r="A4" s="8" t="s">
        <v>50</v>
      </c>
      <c r="B4" s="8" t="s">
        <v>82</v>
      </c>
      <c r="D4" s="8" t="str">
        <f t="shared" si="0"/>
        <v>insert into Pais (IdPais,NombrePais) values ('IND','India')</v>
      </c>
    </row>
    <row r="5" spans="1:4" ht="20.100000000000001" customHeight="1" x14ac:dyDescent="0.25">
      <c r="A5" s="8" t="s">
        <v>19</v>
      </c>
      <c r="B5" s="8" t="s">
        <v>83</v>
      </c>
      <c r="D5" s="8" t="str">
        <f t="shared" si="0"/>
        <v>insert into Pais (IdPais,NombrePais) values ('USA','Estados Unidos')</v>
      </c>
    </row>
    <row r="6" spans="1:4" ht="20.100000000000001" customHeight="1" x14ac:dyDescent="0.25">
      <c r="A6" s="8" t="s">
        <v>39</v>
      </c>
      <c r="B6" s="8" t="s">
        <v>84</v>
      </c>
      <c r="D6" s="8" t="str">
        <f t="shared" si="0"/>
        <v>insert into Pais (IdPais,NombrePais) values ('MEX','Mexico')</v>
      </c>
    </row>
    <row r="7" spans="1:4" ht="20.100000000000001" customHeight="1" x14ac:dyDescent="0.25">
      <c r="A7" s="8" t="s">
        <v>24</v>
      </c>
      <c r="B7" s="8" t="s">
        <v>85</v>
      </c>
      <c r="D7" s="8" t="str">
        <f t="shared" si="0"/>
        <v>insert into Pais (IdPais,NombrePais) values ('BRA','Brasil')</v>
      </c>
    </row>
    <row r="8" spans="1:4" ht="20.100000000000001" customHeight="1" x14ac:dyDescent="0.25">
      <c r="A8" s="8" t="s">
        <v>44</v>
      </c>
      <c r="B8" s="8" t="s">
        <v>86</v>
      </c>
      <c r="D8" s="8" t="str">
        <f t="shared" si="0"/>
        <v>insert into Pais (IdPais,NombrePais) values ('DEU','Alemania')</v>
      </c>
    </row>
    <row r="10" spans="1:4" ht="20.100000000000001" customHeight="1" x14ac:dyDescent="0.25">
      <c r="D10" s="8" t="s">
        <v>99</v>
      </c>
    </row>
    <row r="11" spans="1:4" ht="20.100000000000001" customHeight="1" x14ac:dyDescent="0.25">
      <c r="D11" s="8" t="s">
        <v>100</v>
      </c>
    </row>
    <row r="12" spans="1:4" ht="20.100000000000001" customHeight="1" x14ac:dyDescent="0.25">
      <c r="D12" s="8" t="s">
        <v>101</v>
      </c>
    </row>
    <row r="13" spans="1:4" ht="20.100000000000001" customHeight="1" x14ac:dyDescent="0.25">
      <c r="D13" s="8" t="s">
        <v>102</v>
      </c>
    </row>
    <row r="14" spans="1:4" ht="20.100000000000001" customHeight="1" x14ac:dyDescent="0.25">
      <c r="D14" s="8" t="s">
        <v>103</v>
      </c>
    </row>
    <row r="15" spans="1:4" ht="20.100000000000001" customHeight="1" x14ac:dyDescent="0.25">
      <c r="D15" s="8" t="s">
        <v>104</v>
      </c>
    </row>
    <row r="16" spans="1:4" ht="20.100000000000001" customHeight="1" x14ac:dyDescent="0.25">
      <c r="D16" s="8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F55B-3220-4DB5-B179-AE306211DD10}">
  <dimension ref="A1:F12"/>
  <sheetViews>
    <sheetView zoomScale="90" zoomScaleNormal="90" workbookViewId="0">
      <selection activeCell="B6" sqref="B6"/>
    </sheetView>
  </sheetViews>
  <sheetFormatPr baseColWidth="10" defaultColWidth="10.7109375" defaultRowHeight="20.100000000000001" customHeight="1" x14ac:dyDescent="0.25"/>
  <cols>
    <col min="1" max="1" width="14.42578125" style="8" bestFit="1" customWidth="1"/>
    <col min="2" max="2" width="17" style="8" bestFit="1" customWidth="1"/>
    <col min="3" max="3" width="18" style="8" bestFit="1" customWidth="1"/>
    <col min="4" max="4" width="15.7109375" style="8" bestFit="1" customWidth="1"/>
    <col min="5" max="16384" width="10.7109375" style="8"/>
  </cols>
  <sheetData>
    <row r="1" spans="1:6" ht="20.100000000000001" customHeight="1" x14ac:dyDescent="0.25">
      <c r="A1" s="13" t="s">
        <v>73</v>
      </c>
      <c r="B1" s="13" t="s">
        <v>74</v>
      </c>
      <c r="C1" s="13" t="s">
        <v>75</v>
      </c>
      <c r="D1" s="13" t="s">
        <v>8</v>
      </c>
    </row>
    <row r="2" spans="1:6" ht="20.100000000000001" customHeight="1" x14ac:dyDescent="0.25">
      <c r="A2" s="14">
        <v>1</v>
      </c>
      <c r="B2" s="15">
        <v>45296</v>
      </c>
      <c r="C2" s="8">
        <v>1</v>
      </c>
      <c r="D2" s="14" t="s">
        <v>76</v>
      </c>
      <c r="E2" s="14"/>
      <c r="F2" s="8" t="str">
        <f>CONCATENATE("insert into HoraCaptacion (FechaCaptacion,IdEstado,Observaciones) values ('"&amp;RIGHT(TEXT(B2,"dd/mm/yyyy"),4)&amp;MID(TEXT(B2,"dd/mm/yyyy"),4,2)&amp;LEFT(TEXT(B2,"dd/mm/yyyy"),2)&amp;"','"&amp;C2&amp;"','"&amp;D2&amp;"')")</f>
        <v>insert into HoraCaptacion (FechaCaptacion,IdEstado,Observaciones) values ('20240105','1','Lead')</v>
      </c>
    </row>
    <row r="3" spans="1:6" ht="20.100000000000001" customHeight="1" x14ac:dyDescent="0.25">
      <c r="A3" s="14">
        <v>5</v>
      </c>
      <c r="B3" s="15">
        <v>45296</v>
      </c>
      <c r="C3" s="8">
        <v>2</v>
      </c>
      <c r="D3" s="14" t="s">
        <v>76</v>
      </c>
      <c r="E3" s="14"/>
      <c r="F3" s="8" t="str">
        <f t="shared" ref="F3:F6" si="0">CONCATENATE("insert into HoraCaptacion (FechaCaptacion,IdEstado,Observaciones) values ('"&amp;RIGHT(TEXT(B3,"dd/mm/yyyy"),4)&amp;MID(TEXT(B3,"dd/mm/yyyy"),4,2)&amp;LEFT(TEXT(B3,"dd/mm/yyyy"),2)&amp;"','"&amp;C3&amp;"','"&amp;D3&amp;"')")</f>
        <v>insert into HoraCaptacion (FechaCaptacion,IdEstado,Observaciones) values ('20240105','2','Lead')</v>
      </c>
    </row>
    <row r="4" spans="1:6" ht="20.100000000000001" customHeight="1" x14ac:dyDescent="0.25">
      <c r="A4" s="14">
        <v>6</v>
      </c>
      <c r="B4" s="15">
        <v>45323</v>
      </c>
      <c r="C4" s="8">
        <v>1</v>
      </c>
      <c r="D4" s="14" t="s">
        <v>77</v>
      </c>
      <c r="E4" s="14"/>
      <c r="F4" s="8" t="str">
        <f t="shared" si="0"/>
        <v>insert into HoraCaptacion (FechaCaptacion,IdEstado,Observaciones) values ('20240201','1','Cliente')</v>
      </c>
    </row>
    <row r="5" spans="1:6" ht="20.100000000000001" customHeight="1" x14ac:dyDescent="0.25">
      <c r="A5" s="14">
        <v>7</v>
      </c>
      <c r="B5" s="15">
        <v>45323</v>
      </c>
      <c r="C5" s="8">
        <v>3</v>
      </c>
      <c r="D5" s="14" t="s">
        <v>78</v>
      </c>
      <c r="E5" s="14"/>
      <c r="F5" s="8" t="str">
        <f t="shared" si="0"/>
        <v>insert into HoraCaptacion (FechaCaptacion,IdEstado,Observaciones) values ('20240201','3','Prospecto')</v>
      </c>
    </row>
    <row r="6" spans="1:6" ht="20.100000000000001" customHeight="1" x14ac:dyDescent="0.25">
      <c r="A6" s="14">
        <v>8</v>
      </c>
      <c r="B6" s="15">
        <v>45323</v>
      </c>
      <c r="C6" s="8">
        <v>1</v>
      </c>
      <c r="D6" s="14" t="s">
        <v>76</v>
      </c>
      <c r="E6" s="14"/>
      <c r="F6" s="8" t="str">
        <f t="shared" si="0"/>
        <v>insert into HoraCaptacion (FechaCaptacion,IdEstado,Observaciones) values ('20240201','1','Lead')</v>
      </c>
    </row>
    <row r="8" spans="1:6" ht="20.100000000000001" customHeight="1" x14ac:dyDescent="0.25">
      <c r="A8" s="16"/>
      <c r="F8" s="8" t="s">
        <v>106</v>
      </c>
    </row>
    <row r="9" spans="1:6" ht="20.100000000000001" customHeight="1" x14ac:dyDescent="0.25">
      <c r="A9" s="16"/>
      <c r="F9" s="8" t="s">
        <v>107</v>
      </c>
    </row>
    <row r="10" spans="1:6" ht="20.100000000000001" customHeight="1" x14ac:dyDescent="0.25">
      <c r="A10" s="17"/>
      <c r="F10" s="8" t="s">
        <v>108</v>
      </c>
    </row>
    <row r="11" spans="1:6" ht="20.100000000000001" customHeight="1" x14ac:dyDescent="0.25">
      <c r="F11" s="8" t="s">
        <v>109</v>
      </c>
    </row>
    <row r="12" spans="1:6" ht="20.100000000000001" customHeight="1" x14ac:dyDescent="0.25">
      <c r="F12" s="8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941E-FD5D-440F-8BD6-3E3CE821B05E}">
  <dimension ref="A1:D8"/>
  <sheetViews>
    <sheetView zoomScale="90" zoomScaleNormal="90" workbookViewId="0">
      <selection activeCell="C6" sqref="C6"/>
    </sheetView>
  </sheetViews>
  <sheetFormatPr baseColWidth="10" defaultColWidth="10.7109375" defaultRowHeight="20.100000000000001" customHeight="1" x14ac:dyDescent="0.25"/>
  <cols>
    <col min="1" max="1" width="13" style="8" bestFit="1" customWidth="1"/>
    <col min="2" max="2" width="18.5703125" style="8" bestFit="1" customWidth="1"/>
    <col min="3" max="3" width="10.7109375" style="8"/>
    <col min="4" max="4" width="61.28515625" style="8" bestFit="1" customWidth="1"/>
    <col min="5" max="16384" width="10.7109375" style="8"/>
  </cols>
  <sheetData>
    <row r="1" spans="1:4" ht="20.100000000000001" customHeight="1" x14ac:dyDescent="0.25">
      <c r="A1" s="6" t="s">
        <v>53</v>
      </c>
      <c r="B1" s="6" t="s">
        <v>54</v>
      </c>
    </row>
    <row r="2" spans="1:4" ht="20.100000000000001" customHeight="1" x14ac:dyDescent="0.25">
      <c r="A2" s="9">
        <v>1</v>
      </c>
      <c r="B2" s="9" t="s">
        <v>55</v>
      </c>
      <c r="D2" s="8" t="str">
        <f>CONCATENATE("insert into Campania (NombreCampaña) values ('"&amp;B2&amp;"')")</f>
        <v>insert into Campania (NombreCampaña) values ('Producto Estrella 1')</v>
      </c>
    </row>
    <row r="3" spans="1:4" ht="20.100000000000001" customHeight="1" x14ac:dyDescent="0.25">
      <c r="A3" s="9">
        <v>2</v>
      </c>
      <c r="B3" s="9" t="s">
        <v>56</v>
      </c>
      <c r="D3" s="8" t="str">
        <f t="shared" ref="D3:D4" si="0">CONCATENATE("insert into Campania (NombreCampaña) values ('"&amp;B3&amp;"')")</f>
        <v>insert into Campania (NombreCampaña) values ('Producto Estrella 2')</v>
      </c>
    </row>
    <row r="4" spans="1:4" ht="20.100000000000001" customHeight="1" x14ac:dyDescent="0.25">
      <c r="A4" s="9">
        <v>3</v>
      </c>
      <c r="B4" s="9" t="s">
        <v>57</v>
      </c>
      <c r="D4" s="8" t="str">
        <f t="shared" si="0"/>
        <v>insert into Campania (NombreCampaña) values ('Producto Estrella 3')</v>
      </c>
    </row>
    <row r="6" spans="1:4" ht="20.100000000000001" customHeight="1" x14ac:dyDescent="0.25">
      <c r="D6" s="8" t="s">
        <v>88</v>
      </c>
    </row>
    <row r="7" spans="1:4" ht="20.100000000000001" customHeight="1" x14ac:dyDescent="0.25">
      <c r="D7" s="8" t="s">
        <v>89</v>
      </c>
    </row>
    <row r="8" spans="1:4" ht="20.100000000000001" customHeight="1" x14ac:dyDescent="0.25">
      <c r="D8" s="8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72B0-81A6-4708-9A7A-F776A141AAF6}">
  <dimension ref="A1:D10"/>
  <sheetViews>
    <sheetView zoomScale="90" zoomScaleNormal="90" workbookViewId="0">
      <selection sqref="A1:XFD1"/>
    </sheetView>
  </sheetViews>
  <sheetFormatPr baseColWidth="10" defaultColWidth="10.7109375" defaultRowHeight="20.100000000000001" customHeight="1" x14ac:dyDescent="0.25"/>
  <cols>
    <col min="1" max="1" width="10" style="8" bestFit="1" customWidth="1"/>
    <col min="2" max="2" width="30" style="8" bestFit="1" customWidth="1"/>
    <col min="3" max="16384" width="10.7109375" style="8"/>
  </cols>
  <sheetData>
    <row r="1" spans="1:4" s="12" customFormat="1" ht="20.100000000000001" customHeight="1" x14ac:dyDescent="0.25">
      <c r="A1" s="12" t="s">
        <v>65</v>
      </c>
      <c r="B1" s="12" t="s">
        <v>66</v>
      </c>
    </row>
    <row r="2" spans="1:4" ht="20.100000000000001" customHeight="1" x14ac:dyDescent="0.25">
      <c r="A2" s="8">
        <v>1</v>
      </c>
      <c r="B2" s="8" t="s">
        <v>67</v>
      </c>
      <c r="D2" s="8" t="str">
        <f>CONCATENATE("insert into HorarioEstado (Descripcion) values ('"&amp;B2&amp;"')")</f>
        <v>insert into HorarioEstado (Descripcion) values ('Prime tarde-noche')</v>
      </c>
    </row>
    <row r="3" spans="1:4" ht="20.100000000000001" customHeight="1" x14ac:dyDescent="0.25">
      <c r="A3" s="8">
        <v>2</v>
      </c>
      <c r="B3" s="8" t="s">
        <v>68</v>
      </c>
      <c r="D3" s="8" t="str">
        <f t="shared" ref="D3:D5" si="0">CONCATENATE("insert into HorarioEstado (Descripcion) values ('"&amp;B3&amp;"')")</f>
        <v>insert into HorarioEstado (Descripcion) values ('Valle Media tarde, media mañana')</v>
      </c>
    </row>
    <row r="4" spans="1:4" ht="20.100000000000001" customHeight="1" x14ac:dyDescent="0.25">
      <c r="A4" s="8">
        <v>3</v>
      </c>
      <c r="B4" s="8" t="s">
        <v>70</v>
      </c>
      <c r="D4" s="8" t="str">
        <f t="shared" si="0"/>
        <v>insert into HorarioEstado (Descripcion) values ('Breakfast antes de las 10 AM')</v>
      </c>
    </row>
    <row r="5" spans="1:4" ht="20.100000000000001" customHeight="1" x14ac:dyDescent="0.25">
      <c r="A5" s="8">
        <v>4</v>
      </c>
      <c r="B5" s="8" t="s">
        <v>69</v>
      </c>
      <c r="D5" s="8" t="str">
        <f t="shared" si="0"/>
        <v>insert into HorarioEstado (Descripcion) values ('Nocturno después de las 00:00')</v>
      </c>
    </row>
    <row r="7" spans="1:4" ht="20.100000000000001" customHeight="1" x14ac:dyDescent="0.25">
      <c r="D7" s="8" t="s">
        <v>91</v>
      </c>
    </row>
    <row r="8" spans="1:4" ht="20.100000000000001" customHeight="1" x14ac:dyDescent="0.25">
      <c r="D8" s="8" t="s">
        <v>92</v>
      </c>
    </row>
    <row r="9" spans="1:4" ht="20.100000000000001" customHeight="1" x14ac:dyDescent="0.25">
      <c r="D9" s="8" t="s">
        <v>93</v>
      </c>
    </row>
    <row r="10" spans="1:4" ht="20.100000000000001" customHeight="1" x14ac:dyDescent="0.25">
      <c r="D10" s="8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303-049F-448A-ABC4-7155E39A3A31}">
  <dimension ref="A1:D8"/>
  <sheetViews>
    <sheetView zoomScale="90" zoomScaleNormal="90" workbookViewId="0">
      <selection activeCell="D12" sqref="D12"/>
    </sheetView>
  </sheetViews>
  <sheetFormatPr baseColWidth="10" defaultColWidth="10.7109375" defaultRowHeight="20.100000000000001" customHeight="1" x14ac:dyDescent="0.25"/>
  <cols>
    <col min="1" max="1" width="13" style="8" bestFit="1" customWidth="1"/>
    <col min="2" max="2" width="24.7109375" style="8" bestFit="1" customWidth="1"/>
    <col min="3" max="3" width="10.7109375" style="8"/>
    <col min="4" max="4" width="68.42578125" style="8" bestFit="1" customWidth="1"/>
    <col min="5" max="16384" width="10.7109375" style="8"/>
  </cols>
  <sheetData>
    <row r="1" spans="1:4" ht="20.100000000000001" customHeight="1" x14ac:dyDescent="0.25">
      <c r="A1" s="6" t="s">
        <v>53</v>
      </c>
      <c r="B1" s="6" t="s">
        <v>54</v>
      </c>
    </row>
    <row r="2" spans="1:4" ht="20.100000000000001" customHeight="1" x14ac:dyDescent="0.25">
      <c r="A2" s="9">
        <v>1</v>
      </c>
      <c r="B2" s="9" t="s">
        <v>64</v>
      </c>
      <c r="D2" s="8" t="str">
        <f>CONCATENATE("insert into ConceptoCompra (Concepto) values ('"&amp;B2&amp;"')")</f>
        <v>insert into ConceptoCompra (Concepto) values ('Compra producto Estrella 1')</v>
      </c>
    </row>
    <row r="3" spans="1:4" ht="20.100000000000001" customHeight="1" x14ac:dyDescent="0.25">
      <c r="A3" s="9">
        <v>2</v>
      </c>
      <c r="B3" s="9" t="s">
        <v>71</v>
      </c>
      <c r="D3" s="8" t="str">
        <f t="shared" ref="D3:D4" si="0">CONCATENATE("insert into ConceptoCompra (Concepto) values ('"&amp;B3&amp;"')")</f>
        <v>insert into ConceptoCompra (Concepto) values ('Compra producto Estrella 2')</v>
      </c>
    </row>
    <row r="4" spans="1:4" ht="20.100000000000001" customHeight="1" x14ac:dyDescent="0.25">
      <c r="A4" s="9">
        <v>3</v>
      </c>
      <c r="B4" s="9" t="s">
        <v>72</v>
      </c>
      <c r="D4" s="8" t="str">
        <f t="shared" si="0"/>
        <v>insert into ConceptoCompra (Concepto) values ('Compra producto Estrella 3')</v>
      </c>
    </row>
    <row r="6" spans="1:4" ht="20.100000000000001" customHeight="1" x14ac:dyDescent="0.25">
      <c r="D6" s="8" t="s">
        <v>95</v>
      </c>
    </row>
    <row r="7" spans="1:4" ht="20.100000000000001" customHeight="1" x14ac:dyDescent="0.25">
      <c r="D7" s="8" t="s">
        <v>96</v>
      </c>
    </row>
    <row r="8" spans="1:4" ht="20.100000000000001" customHeight="1" x14ac:dyDescent="0.25">
      <c r="D8" s="8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6F0C-8C24-41E1-957D-AE5FEB441826}">
  <dimension ref="A1:G8"/>
  <sheetViews>
    <sheetView tabSelected="1" topLeftCell="C1" zoomScale="90" zoomScaleNormal="90" workbookViewId="0">
      <selection activeCell="G9" sqref="G9"/>
    </sheetView>
  </sheetViews>
  <sheetFormatPr baseColWidth="10" defaultColWidth="10.7109375" defaultRowHeight="20.100000000000001" customHeight="1" x14ac:dyDescent="0.25"/>
  <cols>
    <col min="1" max="1" width="11" style="8" bestFit="1" customWidth="1"/>
    <col min="2" max="2" width="10.7109375" style="8" customWidth="1"/>
    <col min="3" max="3" width="24.28515625" style="11" bestFit="1" customWidth="1"/>
    <col min="4" max="4" width="10.7109375" style="20" customWidth="1"/>
    <col min="5" max="5" width="30.42578125" style="8" bestFit="1" customWidth="1"/>
    <col min="6" max="6" width="10.7109375" style="8"/>
    <col min="7" max="7" width="125.85546875" style="8" bestFit="1" customWidth="1"/>
    <col min="8" max="16384" width="10.7109375" style="8"/>
  </cols>
  <sheetData>
    <row r="1" spans="1:7" ht="20.100000000000001" customHeight="1" x14ac:dyDescent="0.25">
      <c r="A1" s="6" t="s">
        <v>58</v>
      </c>
      <c r="B1" s="6" t="s">
        <v>59</v>
      </c>
      <c r="C1" s="7" t="s">
        <v>60</v>
      </c>
      <c r="D1" s="18" t="s">
        <v>61</v>
      </c>
      <c r="E1" s="6" t="s">
        <v>8</v>
      </c>
    </row>
    <row r="2" spans="1:7" ht="20.100000000000001" customHeight="1" x14ac:dyDescent="0.25">
      <c r="A2" s="9">
        <v>1</v>
      </c>
      <c r="B2" s="9">
        <v>1</v>
      </c>
      <c r="C2" s="25">
        <v>45293</v>
      </c>
      <c r="D2" s="19">
        <v>5000</v>
      </c>
      <c r="E2" s="9" t="s">
        <v>62</v>
      </c>
      <c r="G2" s="8" t="str">
        <f>CONCATENATE("insert into Compra (IdConcepto,Fecha,Monto,Observaciones) values ('"&amp;B2&amp;"','"&amp;REPLACE(REPLACE(REPLACE(TEXT(C2,"yyyy-mm-dd hh:mm:ss,000"),5,1,""),7,1,""),18,1,".")&amp;"','"&amp;D2&amp;"','"&amp;E2&amp;"')")</f>
        <v>insert into Compra (IdConcepto,Fecha,Monto,Observaciones) values ('1','20240102 00:00:00.000','5000','Comprador de producto estrella 1')</v>
      </c>
    </row>
    <row r="3" spans="1:7" ht="20.100000000000001" customHeight="1" x14ac:dyDescent="0.25">
      <c r="A3" s="9">
        <v>4</v>
      </c>
      <c r="B3" s="9">
        <v>2</v>
      </c>
      <c r="C3" s="25">
        <v>45294</v>
      </c>
      <c r="D3" s="19">
        <v>3500</v>
      </c>
      <c r="E3" s="9" t="s">
        <v>63</v>
      </c>
      <c r="G3" s="8" t="str">
        <f t="shared" ref="G3:G4" si="0">CONCATENATE("insert into Compra (IdConcepto,Fecha,Monto,Observaciones) values ('"&amp;B3&amp;"','"&amp;REPLACE(REPLACE(REPLACE(TEXT(C3,"yyyy-mm-dd hh:mm:ss,000"),5,1,""),7,1,""),18,1,".")&amp;"','"&amp;D3&amp;"','"&amp;E3&amp;"')")</f>
        <v>insert into Compra (IdConcepto,Fecha,Monto,Observaciones) values ('2','20240103 00:00:00.000','3500','Comprador de producto estrella 2')</v>
      </c>
    </row>
    <row r="4" spans="1:7" ht="20.100000000000001" customHeight="1" x14ac:dyDescent="0.25">
      <c r="A4" s="9">
        <v>5</v>
      </c>
      <c r="B4" s="9">
        <v>3</v>
      </c>
      <c r="C4" s="25">
        <v>45295</v>
      </c>
      <c r="D4" s="19">
        <v>5000</v>
      </c>
      <c r="E4" s="9" t="s">
        <v>62</v>
      </c>
      <c r="G4" s="8" t="str">
        <f t="shared" si="0"/>
        <v>insert into Compra (IdConcepto,Fecha,Monto,Observaciones) values ('3','20240104 00:00:00.000','5000','Comprador de producto estrella 1')</v>
      </c>
    </row>
    <row r="6" spans="1:7" ht="20.100000000000001" customHeight="1" x14ac:dyDescent="0.25">
      <c r="G6" s="8" t="s">
        <v>122</v>
      </c>
    </row>
    <row r="7" spans="1:7" ht="20.100000000000001" customHeight="1" x14ac:dyDescent="0.25">
      <c r="G7" s="8" t="s">
        <v>123</v>
      </c>
    </row>
    <row r="8" spans="1:7" ht="20.100000000000001" customHeight="1" x14ac:dyDescent="0.25">
      <c r="G8" s="8" t="s">
        <v>124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D9FD-5EA3-40D0-9881-ED8F864CE501}">
  <dimension ref="A1:E8"/>
  <sheetViews>
    <sheetView zoomScale="90" zoomScaleNormal="90" workbookViewId="0">
      <selection activeCell="E11" sqref="E11"/>
    </sheetView>
  </sheetViews>
  <sheetFormatPr baseColWidth="10" defaultColWidth="10.7109375" defaultRowHeight="20.100000000000001" customHeight="1" x14ac:dyDescent="0.25"/>
  <cols>
    <col min="1" max="1" width="11" style="8" bestFit="1" customWidth="1"/>
    <col min="2" max="2" width="10.140625" style="8" bestFit="1" customWidth="1"/>
    <col min="3" max="3" width="14.5703125" style="11" bestFit="1" customWidth="1"/>
    <col min="4" max="4" width="10.7109375" style="8" customWidth="1"/>
    <col min="5" max="5" width="70.5703125" style="8" bestFit="1" customWidth="1"/>
    <col min="6" max="16384" width="10.7109375" style="8"/>
  </cols>
  <sheetData>
    <row r="1" spans="1:5" ht="20.100000000000001" customHeight="1" x14ac:dyDescent="0.25">
      <c r="A1" s="6" t="s">
        <v>58</v>
      </c>
      <c r="B1" s="6" t="s">
        <v>0</v>
      </c>
      <c r="C1" s="7" t="s">
        <v>87</v>
      </c>
    </row>
    <row r="2" spans="1:5" ht="20.100000000000001" customHeight="1" x14ac:dyDescent="0.25">
      <c r="A2" s="9">
        <v>1</v>
      </c>
      <c r="B2" s="9">
        <v>9</v>
      </c>
      <c r="C2" s="10">
        <v>1</v>
      </c>
      <c r="E2" s="8" t="str">
        <f>CONCATENATE("insert into CompraCliente (IdCompra,IdCliente,IdHCaptacion) values ('"&amp;A2&amp;"','"&amp;B2&amp;"','"&amp;C2&amp;"')")</f>
        <v>insert into CompraCliente (IdCompra,IdCliente,IdHCaptacion) values ('1','9','1')</v>
      </c>
    </row>
    <row r="3" spans="1:5" ht="20.100000000000001" customHeight="1" x14ac:dyDescent="0.25">
      <c r="A3" s="9">
        <v>2</v>
      </c>
      <c r="B3" s="9">
        <v>10</v>
      </c>
      <c r="C3" s="10">
        <v>2</v>
      </c>
      <c r="E3" s="8" t="str">
        <f t="shared" ref="E3:E4" si="0">CONCATENATE("insert into CompraCliente (IdCompra,IdCliente,IdHCaptacion) values ('"&amp;A3&amp;"','"&amp;B3&amp;"','"&amp;C3&amp;"')")</f>
        <v>insert into CompraCliente (IdCompra,IdCliente,IdHCaptacion) values ('2','10','2')</v>
      </c>
    </row>
    <row r="4" spans="1:5" ht="20.100000000000001" customHeight="1" x14ac:dyDescent="0.25">
      <c r="A4" s="9">
        <v>3</v>
      </c>
      <c r="B4" s="9">
        <v>11</v>
      </c>
      <c r="C4" s="10">
        <v>3</v>
      </c>
      <c r="E4" s="8" t="str">
        <f t="shared" si="0"/>
        <v>insert into CompraCliente (IdCompra,IdCliente,IdHCaptacion) values ('3','11','3')</v>
      </c>
    </row>
    <row r="5" spans="1:5" ht="20.100000000000001" customHeight="1" x14ac:dyDescent="0.25">
      <c r="C5" s="10"/>
    </row>
    <row r="6" spans="1:5" ht="20.100000000000001" customHeight="1" x14ac:dyDescent="0.25">
      <c r="E6" s="8" t="s">
        <v>111</v>
      </c>
    </row>
    <row r="7" spans="1:5" ht="20.100000000000001" customHeight="1" x14ac:dyDescent="0.25">
      <c r="E7" s="8" t="s">
        <v>112</v>
      </c>
    </row>
    <row r="8" spans="1:5" ht="20.100000000000001" customHeight="1" x14ac:dyDescent="0.25">
      <c r="E8" s="8" t="s">
        <v>113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Cliente</vt:lpstr>
      <vt:lpstr>Pais</vt:lpstr>
      <vt:lpstr>HoraCaptacion</vt:lpstr>
      <vt:lpstr>Campania</vt:lpstr>
      <vt:lpstr>HorarioEstado</vt:lpstr>
      <vt:lpstr>ConceptoCompra</vt:lpstr>
      <vt:lpstr>Compra</vt:lpstr>
      <vt:lpstr>CompraCliente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Macarena Peña Sanchez-Guerra</dc:creator>
  <cp:lastModifiedBy>Julio_Cesar</cp:lastModifiedBy>
  <dcterms:created xsi:type="dcterms:W3CDTF">2024-05-22T09:48:46Z</dcterms:created>
  <dcterms:modified xsi:type="dcterms:W3CDTF">2024-05-24T15:21:22Z</dcterms:modified>
</cp:coreProperties>
</file>