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https://iit0-my.sharepoint.com/personal/hramos_hawk_iit_edu/Documents/IIT FALL 2023/CS 201/LAB HOMEWORK/FINAL VERSION/"/>
    </mc:Choice>
  </mc:AlternateContent>
  <xr:revisionPtr revIDLastSave="863" documentId="8_{316E6DBC-74C9-3247-8DDF-71A2712752EA}" xr6:coauthVersionLast="36" xr6:coauthVersionMax="36" xr10:uidLastSave="{B6A7DD1D-C554-4B4F-AA8B-512B527FF620}"/>
  <bookViews>
    <workbookView xWindow="3540" yWindow="720" windowWidth="22060" windowHeight="14540" activeTab="4" xr2:uid="{A3268EB1-98DF-6248-A953-7CC6C47A38B9}"/>
  </bookViews>
  <sheets>
    <sheet name="problem1" sheetId="1" r:id="rId1"/>
    <sheet name="problem2" sheetId="2" r:id="rId2"/>
    <sheet name="problem3" sheetId="3" r:id="rId3"/>
    <sheet name="problem4" sheetId="6" r:id="rId4"/>
    <sheet name="problem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4" i="4"/>
  <c r="E3" i="4"/>
  <c r="E2" i="4"/>
  <c r="E5" i="4"/>
  <c r="E18" i="1"/>
  <c r="E17" i="1"/>
  <c r="E16" i="1"/>
  <c r="E15" i="1"/>
  <c r="E22" i="1"/>
  <c r="E21" i="1"/>
  <c r="E20" i="1"/>
  <c r="E19" i="1"/>
  <c r="E12" i="1"/>
  <c r="E11" i="1"/>
  <c r="E10" i="1"/>
  <c r="E9" i="1"/>
  <c r="E8" i="1"/>
  <c r="E7" i="1"/>
  <c r="E14" i="1"/>
  <c r="E13" i="1"/>
  <c r="E6" i="1"/>
  <c r="E5" i="1"/>
  <c r="E4" i="1"/>
  <c r="E6" i="6"/>
  <c r="E5" i="6"/>
  <c r="E4" i="6"/>
  <c r="E3" i="6"/>
  <c r="E45" i="2"/>
  <c r="E42" i="2"/>
  <c r="E39" i="2"/>
  <c r="E36" i="2"/>
  <c r="E33" i="2"/>
  <c r="E9" i="4" l="1"/>
  <c r="E10" i="4" s="1"/>
  <c r="E58" i="3"/>
  <c r="E33" i="3"/>
  <c r="E28" i="3"/>
  <c r="E74" i="3"/>
  <c r="E43" i="3"/>
  <c r="E38" i="3"/>
  <c r="E79" i="3"/>
  <c r="E53" i="3"/>
  <c r="E48" i="3"/>
  <c r="E8" i="3"/>
  <c r="E13" i="3"/>
  <c r="E69" i="3"/>
  <c r="E18" i="3"/>
  <c r="E23" i="3"/>
  <c r="E84" i="3"/>
  <c r="E64" i="3"/>
  <c r="F7" i="3"/>
  <c r="E30" i="2"/>
  <c r="E18" i="2" l="1"/>
  <c r="E15" i="2"/>
  <c r="E12" i="2"/>
  <c r="E9" i="2"/>
  <c r="E21" i="2" l="1"/>
  <c r="E6" i="2"/>
  <c r="E24" i="2"/>
  <c r="E27" i="2"/>
  <c r="E3" i="2"/>
  <c r="E3" i="1" l="1"/>
</calcChain>
</file>

<file path=xl/sharedStrings.xml><?xml version="1.0" encoding="utf-8"?>
<sst xmlns="http://schemas.openxmlformats.org/spreadsheetml/2006/main" count="285" uniqueCount="76">
  <si>
    <t>Test Case Reason</t>
  </si>
  <si>
    <t>Sample Data</t>
  </si>
  <si>
    <t>Expected Result (manually calculate)</t>
  </si>
  <si>
    <t>Other Monthly Debts</t>
  </si>
  <si>
    <t>Income</t>
  </si>
  <si>
    <t>Upper Limit</t>
  </si>
  <si>
    <t>Lower Limit</t>
  </si>
  <si>
    <t>otherMonthlyDebt &lt;= 0 &amp;&amp; income &gt; 0</t>
  </si>
  <si>
    <t>otherMonthlyDebt &gt; income</t>
  </si>
  <si>
    <t>income &gt; otherMonthlyDebt</t>
  </si>
  <si>
    <t>income = otherMonthlyDebt</t>
  </si>
  <si>
    <t>VALID LIMITS</t>
  </si>
  <si>
    <t>radious</t>
  </si>
  <si>
    <t>depth</t>
  </si>
  <si>
    <t>family size</t>
  </si>
  <si>
    <t>water level</t>
  </si>
  <si>
    <t>gallxperson</t>
  </si>
  <si>
    <t>cubFoots2gal</t>
  </si>
  <si>
    <t>inch2foot</t>
  </si>
  <si>
    <t>PI VALUE</t>
  </si>
  <si>
    <t>gallonsNeeded</t>
  </si>
  <si>
    <t>radious &gt; depth &amp;&amp; familySize</t>
  </si>
  <si>
    <t>depth &gt; radious &amp;&amp; familySize</t>
  </si>
  <si>
    <t>familySize &lt; radious &amp;&amp; depth</t>
  </si>
  <si>
    <t>familySize =&lt; radious &amp;&amp; depth</t>
  </si>
  <si>
    <t>familySize = radious =depth</t>
  </si>
  <si>
    <t>quiz1</t>
  </si>
  <si>
    <t>quiz2</t>
  </si>
  <si>
    <t>midterm</t>
  </si>
  <si>
    <t>finalExam</t>
  </si>
  <si>
    <t>labGrades</t>
  </si>
  <si>
    <t>weightedGrade</t>
  </si>
  <si>
    <t>radious =&lt; 0 &amp;&amp; radious &lt; depth, familySize</t>
  </si>
  <si>
    <t>radious &lt; depth, familySize</t>
  </si>
  <si>
    <t>depth &lt; radious, familySize</t>
  </si>
  <si>
    <t>familySize &gt; radious, depth</t>
  </si>
  <si>
    <t>depth =&lt; 0 &amp;&amp; depth &lt; depth, familySize</t>
  </si>
  <si>
    <t>quiz1&lt; quiz2, midterm, finalExam, labGrades</t>
  </si>
  <si>
    <t>quiz2&lt; quiz1, midterm, finalExam, labGrades</t>
  </si>
  <si>
    <t>finalExam&lt; quiz1, quiz 2,midterm, labGrades</t>
  </si>
  <si>
    <t xml:space="preserve">quiz1&lt;=0 &amp;&amp; quiz1&lt; quiz2, midterm, finalExam, labGrades
</t>
  </si>
  <si>
    <t xml:space="preserve">quiz2&lt;=0 &amp;&amp; quiz2&lt; quiz1, midterm, finalExam, labGrades
</t>
  </si>
  <si>
    <t>midterm&lt; quiz1, quiz2, finalExam, labGrades</t>
  </si>
  <si>
    <t xml:space="preserve">midterm&lt;=0 &amp;&amp; midterm&lt; quiz1, quiz2, finalExam, labGrades
</t>
  </si>
  <si>
    <t>labGrades&lt; quiz1, quiz 2, midterm, finalExam</t>
  </si>
  <si>
    <t>labGrades&lt;=0 &amp;&amp;  labGrades&lt; quiz1, quiz 2, midterm, finalExam</t>
  </si>
  <si>
    <t>finalExam&lt;=0 &amp;&amp; finalExam, quiz1, quiz 2, midterm, labGrades</t>
  </si>
  <si>
    <t>age</t>
  </si>
  <si>
    <t>(quiz1 = quiz 2 = midterm = labGrades = finalExam)&gt;=0</t>
  </si>
  <si>
    <t xml:space="preserve">INVALID LIMITS				</t>
  </si>
  <si>
    <t>income = 0</t>
  </si>
  <si>
    <t>otherMonthlyDebt  = 0</t>
  </si>
  <si>
    <t>income = 360</t>
  </si>
  <si>
    <t>otherMonthlyDebt  = 420</t>
  </si>
  <si>
    <t>otherMonthlyDebt  = 360</t>
  </si>
  <si>
    <t>income = 420</t>
  </si>
  <si>
    <t>midterm&gt;= quiz1, quiz2, finalExam, labGrades</t>
  </si>
  <si>
    <t>quiz1&gt;= quiz2, midterm, finalExam, labGrades</t>
  </si>
  <si>
    <t>quiz2&gt;= quiz1, midterm, finalExam, labGrades</t>
  </si>
  <si>
    <t>labGrades&gt; = quiz1, quiz 2, midterm, finalExam</t>
  </si>
  <si>
    <t>finalExam&gt;= quiz1, quiz 2, midterm, labGrades</t>
  </si>
  <si>
    <t>familySize = radious =depth=0</t>
  </si>
  <si>
    <t xml:space="preserve">familySize = radious =0 &amp;&amp; depht &gt; 0 </t>
  </si>
  <si>
    <t>radious =depth =0 &amp;&amp; familySize &gt; 0</t>
  </si>
  <si>
    <t xml:space="preserve">familySize = radious =0 &amp;&amp; depht &lt; 0 </t>
  </si>
  <si>
    <t>radious =depth =0 &amp;&amp; familySize &lt; 0</t>
  </si>
  <si>
    <t>lowthr</t>
  </si>
  <si>
    <t>highthr</t>
  </si>
  <si>
    <t>age = 0</t>
  </si>
  <si>
    <t>age &gt; 0</t>
  </si>
  <si>
    <t>seconds = 0</t>
  </si>
  <si>
    <t>seconds &gt; 0</t>
  </si>
  <si>
    <t>seconds</t>
  </si>
  <si>
    <t>hours</t>
  </si>
  <si>
    <t>minutes</t>
  </si>
  <si>
    <t>seconds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</si>
</sst>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C8CE"/>
        <bgColor indexed="64"/>
      </patternFill>
    </fill>
    <fill>
      <patternFill patternType="solid">
        <fgColor rgb="FFAFFFA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4" xfId="0" applyFill="1" applyBorder="1"/>
    <xf numFmtId="0" fontId="0" fillId="0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left"/>
    </xf>
    <xf numFmtId="0" fontId="0" fillId="0" borderId="17" xfId="0" applyFill="1" applyBorder="1"/>
    <xf numFmtId="0" fontId="0" fillId="0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0E2"/>
      <color rgb="FFFFA7CB"/>
      <color rgb="FFAFFFA4"/>
      <color rgb="FFFD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9F93-E0DF-CE49-85CF-7C4F61D53CE6}">
  <dimension ref="A1:F22"/>
  <sheetViews>
    <sheetView zoomScale="150" zoomScaleNormal="150" workbookViewId="0">
      <selection activeCell="A2" sqref="A2:E2"/>
    </sheetView>
  </sheetViews>
  <sheetFormatPr baseColWidth="10" defaultRowHeight="16" x14ac:dyDescent="0.2"/>
  <cols>
    <col min="1" max="1" width="39.7109375" customWidth="1"/>
    <col min="2" max="2" width="18.42578125" customWidth="1"/>
    <col min="3" max="3" width="8.85546875" customWidth="1"/>
    <col min="4" max="4" width="10.7109375" customWidth="1"/>
    <col min="5" max="5" width="13.85546875" customWidth="1"/>
  </cols>
  <sheetData>
    <row r="1" spans="1:6" ht="36" customHeight="1" thickBot="1" x14ac:dyDescent="0.25">
      <c r="A1" s="15" t="s">
        <v>0</v>
      </c>
      <c r="B1" s="36" t="s">
        <v>1</v>
      </c>
      <c r="C1" s="36"/>
      <c r="D1" s="36" t="s">
        <v>2</v>
      </c>
      <c r="E1" s="37"/>
    </row>
    <row r="2" spans="1:6" ht="17" thickBot="1" x14ac:dyDescent="0.25">
      <c r="A2" s="38" t="s">
        <v>11</v>
      </c>
      <c r="B2" s="39"/>
      <c r="C2" s="39"/>
      <c r="D2" s="39"/>
      <c r="E2" s="40"/>
    </row>
    <row r="3" spans="1:6" x14ac:dyDescent="0.2">
      <c r="A3" s="33" t="s">
        <v>7</v>
      </c>
      <c r="B3" s="1" t="s">
        <v>3</v>
      </c>
      <c r="C3" s="2">
        <v>0</v>
      </c>
      <c r="D3" s="2" t="s">
        <v>6</v>
      </c>
      <c r="E3" s="4">
        <f>$F$3*C4-C3</f>
        <v>1800</v>
      </c>
      <c r="F3">
        <v>0.36</v>
      </c>
    </row>
    <row r="4" spans="1:6" x14ac:dyDescent="0.2">
      <c r="A4" s="33"/>
      <c r="B4" s="1" t="s">
        <v>4</v>
      </c>
      <c r="C4" s="2">
        <v>5000</v>
      </c>
      <c r="D4" s="2" t="s">
        <v>5</v>
      </c>
      <c r="E4" s="4">
        <f>$F$4*C4-C3</f>
        <v>2100</v>
      </c>
      <c r="F4">
        <v>0.42</v>
      </c>
    </row>
    <row r="5" spans="1:6" x14ac:dyDescent="0.2">
      <c r="A5" s="33" t="s">
        <v>9</v>
      </c>
      <c r="B5" s="1" t="s">
        <v>3</v>
      </c>
      <c r="C5" s="2">
        <v>1000</v>
      </c>
      <c r="D5" s="2" t="s">
        <v>6</v>
      </c>
      <c r="E5" s="4">
        <f t="shared" ref="E5" si="0">$F$3*C6-C5</f>
        <v>800</v>
      </c>
    </row>
    <row r="6" spans="1:6" ht="17" thickBot="1" x14ac:dyDescent="0.25">
      <c r="A6" s="34"/>
      <c r="B6" s="5" t="s">
        <v>4</v>
      </c>
      <c r="C6" s="6">
        <v>5000</v>
      </c>
      <c r="D6" s="6" t="s">
        <v>5</v>
      </c>
      <c r="E6" s="4">
        <f t="shared" ref="E6" si="1">$F$4*C6-C5</f>
        <v>1100</v>
      </c>
    </row>
    <row r="7" spans="1:6" x14ac:dyDescent="0.2">
      <c r="A7" s="33" t="s">
        <v>52</v>
      </c>
      <c r="B7" s="1" t="s">
        <v>3</v>
      </c>
      <c r="C7" s="4">
        <v>0</v>
      </c>
      <c r="D7" s="2" t="s">
        <v>6</v>
      </c>
      <c r="E7" s="4">
        <f t="shared" ref="E7" si="2">$F$3*C8-C7</f>
        <v>129.6</v>
      </c>
    </row>
    <row r="8" spans="1:6" ht="17" thickBot="1" x14ac:dyDescent="0.25">
      <c r="A8" s="34"/>
      <c r="B8" s="5" t="s">
        <v>4</v>
      </c>
      <c r="C8" s="6">
        <v>360</v>
      </c>
      <c r="D8" s="6" t="s">
        <v>5</v>
      </c>
      <c r="E8" s="4">
        <f t="shared" ref="E8" si="3">$F$4*C8-C7</f>
        <v>151.19999999999999</v>
      </c>
    </row>
    <row r="9" spans="1:6" x14ac:dyDescent="0.2">
      <c r="A9" s="33" t="s">
        <v>55</v>
      </c>
      <c r="B9" s="1" t="s">
        <v>3</v>
      </c>
      <c r="C9" s="4">
        <v>0</v>
      </c>
      <c r="D9" s="2" t="s">
        <v>6</v>
      </c>
      <c r="E9" s="4">
        <f t="shared" ref="E9" si="4">$F$3*C10-C9</f>
        <v>151.19999999999999</v>
      </c>
    </row>
    <row r="10" spans="1:6" ht="17" thickBot="1" x14ac:dyDescent="0.25">
      <c r="A10" s="34"/>
      <c r="B10" s="5" t="s">
        <v>4</v>
      </c>
      <c r="C10" s="6">
        <v>420</v>
      </c>
      <c r="D10" s="6" t="s">
        <v>5</v>
      </c>
      <c r="E10" s="4">
        <f t="shared" ref="E10" si="5">$F$4*C10-C9</f>
        <v>176.4</v>
      </c>
    </row>
    <row r="11" spans="1:6" x14ac:dyDescent="0.2">
      <c r="A11" s="33" t="s">
        <v>51</v>
      </c>
      <c r="B11" s="1" t="s">
        <v>3</v>
      </c>
      <c r="C11" s="4">
        <v>0</v>
      </c>
      <c r="D11" s="2" t="s">
        <v>6</v>
      </c>
      <c r="E11" s="4">
        <f t="shared" ref="E11" si="6">$F$3*C12-C11</f>
        <v>360</v>
      </c>
    </row>
    <row r="12" spans="1:6" ht="17" thickBot="1" x14ac:dyDescent="0.25">
      <c r="A12" s="34"/>
      <c r="B12" s="5" t="s">
        <v>4</v>
      </c>
      <c r="C12" s="6">
        <v>1000</v>
      </c>
      <c r="D12" s="6" t="s">
        <v>5</v>
      </c>
      <c r="E12" s="4">
        <f t="shared" ref="E12" si="7">$F$4*C12-C11</f>
        <v>420</v>
      </c>
    </row>
    <row r="13" spans="1:6" x14ac:dyDescent="0.2">
      <c r="A13" s="33" t="s">
        <v>50</v>
      </c>
      <c r="B13" s="1" t="s">
        <v>3</v>
      </c>
      <c r="C13" s="4">
        <v>10000</v>
      </c>
      <c r="D13" s="2" t="s">
        <v>6</v>
      </c>
      <c r="E13" s="4">
        <f t="shared" ref="E13" si="8">$F$3*C14-C13</f>
        <v>-10000</v>
      </c>
    </row>
    <row r="14" spans="1:6" ht="17" thickBot="1" x14ac:dyDescent="0.25">
      <c r="A14" s="34"/>
      <c r="B14" s="5" t="s">
        <v>4</v>
      </c>
      <c r="C14" s="6">
        <v>0</v>
      </c>
      <c r="D14" s="6" t="s">
        <v>5</v>
      </c>
      <c r="E14" s="4">
        <f t="shared" ref="E14" si="9">$F$4*C14-C13</f>
        <v>-10000</v>
      </c>
    </row>
    <row r="15" spans="1:6" x14ac:dyDescent="0.2">
      <c r="A15" s="35" t="s">
        <v>10</v>
      </c>
      <c r="B15" s="28" t="s">
        <v>3</v>
      </c>
      <c r="C15" s="29">
        <v>6000</v>
      </c>
      <c r="D15" s="29" t="s">
        <v>6</v>
      </c>
      <c r="E15" s="4">
        <f t="shared" ref="E15" si="10">$F$3*C16-C15</f>
        <v>-3840</v>
      </c>
    </row>
    <row r="16" spans="1:6" x14ac:dyDescent="0.2">
      <c r="A16" s="33"/>
      <c r="B16" s="1" t="s">
        <v>4</v>
      </c>
      <c r="C16" s="2">
        <v>6000</v>
      </c>
      <c r="D16" s="2" t="s">
        <v>5</v>
      </c>
      <c r="E16" s="4">
        <f t="shared" ref="E16" si="11">$F$4*C16-C15</f>
        <v>-3480</v>
      </c>
    </row>
    <row r="17" spans="1:5" x14ac:dyDescent="0.2">
      <c r="A17" s="33" t="s">
        <v>8</v>
      </c>
      <c r="B17" s="1" t="s">
        <v>3</v>
      </c>
      <c r="C17" s="2">
        <v>5000</v>
      </c>
      <c r="D17" s="2" t="s">
        <v>6</v>
      </c>
      <c r="E17" s="4">
        <f t="shared" ref="E17" si="12">$F$3*C18-C17</f>
        <v>-4640</v>
      </c>
    </row>
    <row r="18" spans="1:5" x14ac:dyDescent="0.2">
      <c r="A18" s="33"/>
      <c r="B18" s="1" t="s">
        <v>4</v>
      </c>
      <c r="C18" s="2">
        <v>1000</v>
      </c>
      <c r="D18" s="2" t="s">
        <v>5</v>
      </c>
      <c r="E18" s="4">
        <f t="shared" ref="E18" si="13">$F$4*C18-C17</f>
        <v>-4580</v>
      </c>
    </row>
    <row r="19" spans="1:5" x14ac:dyDescent="0.2">
      <c r="A19" s="33" t="s">
        <v>54</v>
      </c>
      <c r="B19" s="1" t="s">
        <v>3</v>
      </c>
      <c r="C19" s="4">
        <v>360</v>
      </c>
      <c r="D19" s="2" t="s">
        <v>6</v>
      </c>
      <c r="E19" s="4">
        <f t="shared" ref="E19" si="14">$F$3*C20-C19</f>
        <v>-360</v>
      </c>
    </row>
    <row r="20" spans="1:5" ht="17" thickBot="1" x14ac:dyDescent="0.25">
      <c r="A20" s="34"/>
      <c r="B20" s="5" t="s">
        <v>4</v>
      </c>
      <c r="C20" s="6">
        <v>0</v>
      </c>
      <c r="D20" s="6" t="s">
        <v>5</v>
      </c>
      <c r="E20" s="4">
        <f t="shared" ref="E20" si="15">$F$4*C20-C19</f>
        <v>-360</v>
      </c>
    </row>
    <row r="21" spans="1:5" x14ac:dyDescent="0.2">
      <c r="A21" s="33" t="s">
        <v>53</v>
      </c>
      <c r="B21" s="1" t="s">
        <v>3</v>
      </c>
      <c r="C21" s="4">
        <v>420</v>
      </c>
      <c r="D21" s="2" t="s">
        <v>6</v>
      </c>
      <c r="E21" s="4">
        <f t="shared" ref="E21" si="16">$F$3*C22-C21</f>
        <v>-60</v>
      </c>
    </row>
    <row r="22" spans="1:5" ht="17" thickBot="1" x14ac:dyDescent="0.25">
      <c r="A22" s="34"/>
      <c r="B22" s="5" t="s">
        <v>4</v>
      </c>
      <c r="C22" s="6">
        <v>1000</v>
      </c>
      <c r="D22" s="6" t="s">
        <v>5</v>
      </c>
      <c r="E22" s="4">
        <f t="shared" ref="E22" si="17">$F$4*C22-C21</f>
        <v>0</v>
      </c>
    </row>
  </sheetData>
  <mergeCells count="13">
    <mergeCell ref="A3:A4"/>
    <mergeCell ref="A17:A18"/>
    <mergeCell ref="A5:A6"/>
    <mergeCell ref="B1:C1"/>
    <mergeCell ref="D1:E1"/>
    <mergeCell ref="A2:E2"/>
    <mergeCell ref="A19:A20"/>
    <mergeCell ref="A13:A14"/>
    <mergeCell ref="A11:A12"/>
    <mergeCell ref="A7:A8"/>
    <mergeCell ref="A21:A22"/>
    <mergeCell ref="A9:A10"/>
    <mergeCell ref="A15:A16"/>
  </mergeCells>
  <conditionalFormatting sqref="A19:A22 A7:A14 E3:E22">
    <cfRule type="cellIs" dxfId="30" priority="21" operator="lessThan">
      <formula>0</formula>
    </cfRule>
  </conditionalFormatting>
  <conditionalFormatting sqref="C13">
    <cfRule type="cellIs" dxfId="29" priority="15" operator="lessThan">
      <formula>0</formula>
    </cfRule>
  </conditionalFormatting>
  <conditionalFormatting sqref="C11">
    <cfRule type="cellIs" dxfId="28" priority="13" operator="lessThan">
      <formula>0</formula>
    </cfRule>
  </conditionalFormatting>
  <conditionalFormatting sqref="C7">
    <cfRule type="cellIs" dxfId="27" priority="11" operator="lessThan">
      <formula>0</formula>
    </cfRule>
  </conditionalFormatting>
  <conditionalFormatting sqref="C21">
    <cfRule type="cellIs" dxfId="26" priority="9" operator="lessThan">
      <formula>0</formula>
    </cfRule>
  </conditionalFormatting>
  <conditionalFormatting sqref="C9">
    <cfRule type="cellIs" dxfId="25" priority="6" operator="lessThan">
      <formula>0</formula>
    </cfRule>
  </conditionalFormatting>
  <conditionalFormatting sqref="C19"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F4C9-0AA5-9544-8380-D74CC08E586B}">
  <dimension ref="A1:H47"/>
  <sheetViews>
    <sheetView topLeftCell="A28" zoomScale="140" zoomScaleNormal="140" workbookViewId="0">
      <selection activeCell="E45" sqref="A1:E47"/>
    </sheetView>
  </sheetViews>
  <sheetFormatPr baseColWidth="10" defaultRowHeight="16" x14ac:dyDescent="0.2"/>
  <cols>
    <col min="1" max="1" width="32.42578125" customWidth="1"/>
    <col min="4" max="4" width="18.28515625" customWidth="1"/>
    <col min="5" max="5" width="15" bestFit="1" customWidth="1"/>
  </cols>
  <sheetData>
    <row r="1" spans="1:8" ht="18" thickBot="1" x14ac:dyDescent="0.25">
      <c r="A1" s="14" t="s">
        <v>0</v>
      </c>
      <c r="B1" s="48" t="s">
        <v>1</v>
      </c>
      <c r="C1" s="48"/>
      <c r="D1" s="48" t="s">
        <v>2</v>
      </c>
      <c r="E1" s="49"/>
    </row>
    <row r="2" spans="1:8" ht="17" thickBot="1" x14ac:dyDescent="0.25">
      <c r="A2" s="38" t="s">
        <v>11</v>
      </c>
      <c r="B2" s="39"/>
      <c r="C2" s="39"/>
      <c r="D2" s="39"/>
      <c r="E2" s="40"/>
      <c r="G2" t="s">
        <v>16</v>
      </c>
      <c r="H2">
        <v>60</v>
      </c>
    </row>
    <row r="3" spans="1:8" x14ac:dyDescent="0.2">
      <c r="A3" s="45" t="s">
        <v>33</v>
      </c>
      <c r="B3" s="11" t="s">
        <v>12</v>
      </c>
      <c r="C3" s="3">
        <v>3.5</v>
      </c>
      <c r="D3" s="46" t="s">
        <v>20</v>
      </c>
      <c r="E3" s="47">
        <f>(60*C5)-(3.14159*(C4-50)*POWER(C3/12,2)*7.48)</f>
        <v>200.04725982638888</v>
      </c>
      <c r="G3" t="s">
        <v>15</v>
      </c>
      <c r="H3">
        <v>50</v>
      </c>
    </row>
    <row r="4" spans="1:8" x14ac:dyDescent="0.2">
      <c r="A4" s="33"/>
      <c r="B4" s="2" t="s">
        <v>13</v>
      </c>
      <c r="C4" s="8">
        <v>100</v>
      </c>
      <c r="D4" s="41"/>
      <c r="E4" s="43"/>
      <c r="G4" t="s">
        <v>17</v>
      </c>
      <c r="H4">
        <v>7.48</v>
      </c>
    </row>
    <row r="5" spans="1:8" x14ac:dyDescent="0.2">
      <c r="A5" s="33"/>
      <c r="B5" s="2" t="s">
        <v>14</v>
      </c>
      <c r="C5" s="8">
        <v>5</v>
      </c>
      <c r="D5" s="41"/>
      <c r="E5" s="43"/>
      <c r="G5" t="s">
        <v>18</v>
      </c>
      <c r="H5">
        <v>12</v>
      </c>
    </row>
    <row r="6" spans="1:8" x14ac:dyDescent="0.2">
      <c r="A6" s="33" t="s">
        <v>34</v>
      </c>
      <c r="B6" s="2" t="s">
        <v>12</v>
      </c>
      <c r="C6" s="8">
        <v>100</v>
      </c>
      <c r="D6" s="41" t="s">
        <v>20</v>
      </c>
      <c r="E6" s="43">
        <f t="shared" ref="E6" si="0">(60*C8)-(3.14159*(C7-50)*POWER(C6/12,2)*7.48)</f>
        <v>54356.444166666675</v>
      </c>
      <c r="G6" t="s">
        <v>19</v>
      </c>
      <c r="H6">
        <v>3.1415899999999999</v>
      </c>
    </row>
    <row r="7" spans="1:8" x14ac:dyDescent="0.2">
      <c r="A7" s="33"/>
      <c r="B7" s="2" t="s">
        <v>13</v>
      </c>
      <c r="C7" s="8">
        <v>20</v>
      </c>
      <c r="D7" s="41"/>
      <c r="E7" s="43"/>
    </row>
    <row r="8" spans="1:8" x14ac:dyDescent="0.2">
      <c r="A8" s="33"/>
      <c r="B8" s="2" t="s">
        <v>14</v>
      </c>
      <c r="C8" s="8">
        <v>90</v>
      </c>
      <c r="D8" s="41"/>
      <c r="E8" s="43"/>
    </row>
    <row r="9" spans="1:8" x14ac:dyDescent="0.2">
      <c r="A9" s="33" t="s">
        <v>35</v>
      </c>
      <c r="B9" s="2" t="s">
        <v>12</v>
      </c>
      <c r="C9" s="8">
        <v>10</v>
      </c>
      <c r="D9" s="41" t="s">
        <v>20</v>
      </c>
      <c r="E9" s="43">
        <f t="shared" ref="E9" si="1">(60*C11)-(3.14159*(C10-50)*POWER(C9/12,2)*7.48)</f>
        <v>23184.059263888888</v>
      </c>
    </row>
    <row r="10" spans="1:8" x14ac:dyDescent="0.2">
      <c r="A10" s="33"/>
      <c r="B10" s="2" t="s">
        <v>13</v>
      </c>
      <c r="C10" s="8">
        <v>100</v>
      </c>
      <c r="D10" s="41"/>
      <c r="E10" s="43"/>
    </row>
    <row r="11" spans="1:8" x14ac:dyDescent="0.2">
      <c r="A11" s="33"/>
      <c r="B11" s="2" t="s">
        <v>14</v>
      </c>
      <c r="C11" s="9">
        <v>400</v>
      </c>
      <c r="D11" s="41"/>
      <c r="E11" s="43"/>
    </row>
    <row r="12" spans="1:8" x14ac:dyDescent="0.2">
      <c r="A12" s="33" t="s">
        <v>32</v>
      </c>
      <c r="B12" s="2" t="s">
        <v>12</v>
      </c>
      <c r="C12" s="7">
        <v>0</v>
      </c>
      <c r="D12" s="41" t="s">
        <v>20</v>
      </c>
      <c r="E12" s="43">
        <f>(60*C14)-(3.14159*(C13-50)*POWER(C12/12,2)*7.48)</f>
        <v>300</v>
      </c>
    </row>
    <row r="13" spans="1:8" x14ac:dyDescent="0.2">
      <c r="A13" s="33"/>
      <c r="B13" s="2" t="s">
        <v>13</v>
      </c>
      <c r="C13" s="8">
        <v>100</v>
      </c>
      <c r="D13" s="41"/>
      <c r="E13" s="43"/>
    </row>
    <row r="14" spans="1:8" x14ac:dyDescent="0.2">
      <c r="A14" s="33"/>
      <c r="B14" s="2" t="s">
        <v>14</v>
      </c>
      <c r="C14" s="8">
        <v>5</v>
      </c>
      <c r="D14" s="41"/>
      <c r="E14" s="43"/>
    </row>
    <row r="15" spans="1:8" x14ac:dyDescent="0.2">
      <c r="A15" s="33" t="s">
        <v>36</v>
      </c>
      <c r="B15" s="2" t="s">
        <v>12</v>
      </c>
      <c r="C15" s="8">
        <v>100</v>
      </c>
      <c r="D15" s="41" t="s">
        <v>20</v>
      </c>
      <c r="E15" s="43">
        <f t="shared" ref="E15" si="2">(60*C17)-(3.14159*(C16-50)*POWER(C15/12,2)*7.48)</f>
        <v>86994.073611111133</v>
      </c>
    </row>
    <row r="16" spans="1:8" x14ac:dyDescent="0.2">
      <c r="A16" s="33"/>
      <c r="B16" s="2" t="s">
        <v>13</v>
      </c>
      <c r="C16" s="8">
        <v>0</v>
      </c>
      <c r="D16" s="41"/>
      <c r="E16" s="43"/>
    </row>
    <row r="17" spans="1:5" ht="17" thickBot="1" x14ac:dyDescent="0.25">
      <c r="A17" s="34"/>
      <c r="B17" s="6" t="s">
        <v>14</v>
      </c>
      <c r="C17" s="13">
        <v>90</v>
      </c>
      <c r="D17" s="42"/>
      <c r="E17" s="44"/>
    </row>
    <row r="18" spans="1:5" x14ac:dyDescent="0.2">
      <c r="A18" s="45" t="s">
        <v>24</v>
      </c>
      <c r="B18" s="11" t="s">
        <v>12</v>
      </c>
      <c r="C18" s="12">
        <v>10</v>
      </c>
      <c r="D18" s="46" t="s">
        <v>20</v>
      </c>
      <c r="E18" s="47">
        <f t="shared" ref="E18" si="3">(60*C20)-(3.14159*(C19-50)*POWER(C18/12,2)*7.48)</f>
        <v>-8975.3480972222242</v>
      </c>
    </row>
    <row r="19" spans="1:5" x14ac:dyDescent="0.2">
      <c r="A19" s="33"/>
      <c r="B19" s="2" t="s">
        <v>13</v>
      </c>
      <c r="C19" s="8">
        <v>600</v>
      </c>
      <c r="D19" s="41"/>
      <c r="E19" s="43"/>
    </row>
    <row r="20" spans="1:5" x14ac:dyDescent="0.2">
      <c r="A20" s="33"/>
      <c r="B20" s="2" t="s">
        <v>14</v>
      </c>
      <c r="C20" s="9">
        <v>0</v>
      </c>
      <c r="D20" s="41"/>
      <c r="E20" s="43"/>
    </row>
    <row r="21" spans="1:5" x14ac:dyDescent="0.2">
      <c r="A21" s="33" t="s">
        <v>21</v>
      </c>
      <c r="B21" s="2" t="s">
        <v>12</v>
      </c>
      <c r="C21" s="8">
        <v>100</v>
      </c>
      <c r="D21" s="41" t="s">
        <v>20</v>
      </c>
      <c r="E21" s="43">
        <f t="shared" ref="E21" si="4">(60*C23)-(3.14159*(C22-50)*POWER(C21/12,2)*7.48)</f>
        <v>-65155.258888888908</v>
      </c>
    </row>
    <row r="22" spans="1:5" x14ac:dyDescent="0.2">
      <c r="A22" s="33"/>
      <c r="B22" s="2" t="s">
        <v>13</v>
      </c>
      <c r="C22" s="8">
        <v>90</v>
      </c>
      <c r="D22" s="41"/>
      <c r="E22" s="43"/>
    </row>
    <row r="23" spans="1:5" x14ac:dyDescent="0.2">
      <c r="A23" s="33"/>
      <c r="B23" s="2" t="s">
        <v>14</v>
      </c>
      <c r="C23" s="8">
        <v>2</v>
      </c>
      <c r="D23" s="41"/>
      <c r="E23" s="43"/>
    </row>
    <row r="24" spans="1:5" x14ac:dyDescent="0.2">
      <c r="A24" s="33" t="s">
        <v>22</v>
      </c>
      <c r="B24" s="2" t="s">
        <v>12</v>
      </c>
      <c r="C24" s="8">
        <v>100</v>
      </c>
      <c r="D24" s="41" t="s">
        <v>20</v>
      </c>
      <c r="E24" s="43">
        <f t="shared" ref="E24" si="5">(60*C26)-(3.14159*(C25-50)*POWER(C24/12,2)*7.48)</f>
        <v>-897174.80972222239</v>
      </c>
    </row>
    <row r="25" spans="1:5" x14ac:dyDescent="0.2">
      <c r="A25" s="33"/>
      <c r="B25" s="2" t="s">
        <v>13</v>
      </c>
      <c r="C25" s="8">
        <v>600</v>
      </c>
      <c r="D25" s="41"/>
      <c r="E25" s="43"/>
    </row>
    <row r="26" spans="1:5" x14ac:dyDescent="0.2">
      <c r="A26" s="33"/>
      <c r="B26" s="2" t="s">
        <v>14</v>
      </c>
      <c r="C26" s="8">
        <v>6</v>
      </c>
      <c r="D26" s="41"/>
      <c r="E26" s="43"/>
    </row>
    <row r="27" spans="1:5" x14ac:dyDescent="0.2">
      <c r="A27" s="33" t="s">
        <v>23</v>
      </c>
      <c r="B27" s="2" t="s">
        <v>12</v>
      </c>
      <c r="C27" s="8">
        <v>10</v>
      </c>
      <c r="D27" s="41" t="s">
        <v>20</v>
      </c>
      <c r="E27" s="43">
        <f t="shared" ref="E27" si="6">(60*C29)-(3.14159*(C28-50)*POWER(C27/12,2)*7.48)</f>
        <v>-8915.3480972222242</v>
      </c>
    </row>
    <row r="28" spans="1:5" x14ac:dyDescent="0.2">
      <c r="A28" s="33"/>
      <c r="B28" s="2" t="s">
        <v>13</v>
      </c>
      <c r="C28" s="8">
        <v>600</v>
      </c>
      <c r="D28" s="41"/>
      <c r="E28" s="43"/>
    </row>
    <row r="29" spans="1:5" ht="17" thickBot="1" x14ac:dyDescent="0.25">
      <c r="A29" s="34"/>
      <c r="B29" s="6" t="s">
        <v>14</v>
      </c>
      <c r="C29" s="10">
        <v>1</v>
      </c>
      <c r="D29" s="42"/>
      <c r="E29" s="44"/>
    </row>
    <row r="30" spans="1:5" x14ac:dyDescent="0.2">
      <c r="A30" s="33" t="s">
        <v>61</v>
      </c>
      <c r="B30" s="2" t="s">
        <v>12</v>
      </c>
      <c r="C30" s="8">
        <v>0</v>
      </c>
      <c r="D30" s="41" t="s">
        <v>20</v>
      </c>
      <c r="E30" s="43">
        <f t="shared" ref="E30" si="7">(60*C32)-(3.14159*(C31-50)*POWER(C30/12,2)*7.48)</f>
        <v>0</v>
      </c>
    </row>
    <row r="31" spans="1:5" x14ac:dyDescent="0.2">
      <c r="A31" s="33"/>
      <c r="B31" s="2" t="s">
        <v>13</v>
      </c>
      <c r="C31" s="8">
        <v>0</v>
      </c>
      <c r="D31" s="41"/>
      <c r="E31" s="43"/>
    </row>
    <row r="32" spans="1:5" ht="17" thickBot="1" x14ac:dyDescent="0.25">
      <c r="A32" s="34"/>
      <c r="B32" s="6" t="s">
        <v>14</v>
      </c>
      <c r="C32" s="10">
        <v>0</v>
      </c>
      <c r="D32" s="42"/>
      <c r="E32" s="44"/>
    </row>
    <row r="33" spans="1:5" x14ac:dyDescent="0.2">
      <c r="A33" s="33" t="s">
        <v>25</v>
      </c>
      <c r="B33" s="2" t="s">
        <v>12</v>
      </c>
      <c r="C33" s="8">
        <v>0</v>
      </c>
      <c r="D33" s="41" t="s">
        <v>20</v>
      </c>
      <c r="E33" s="43">
        <f>(60*C35)-(3.14159*(C34-50)*POWER(C33/12,2)*7.48)</f>
        <v>3600</v>
      </c>
    </row>
    <row r="34" spans="1:5" x14ac:dyDescent="0.2">
      <c r="A34" s="33"/>
      <c r="B34" s="2" t="s">
        <v>13</v>
      </c>
      <c r="C34" s="8">
        <v>0</v>
      </c>
      <c r="D34" s="41"/>
      <c r="E34" s="43"/>
    </row>
    <row r="35" spans="1:5" ht="17" thickBot="1" x14ac:dyDescent="0.25">
      <c r="A35" s="34"/>
      <c r="B35" s="6" t="s">
        <v>14</v>
      </c>
      <c r="C35" s="10">
        <v>60</v>
      </c>
      <c r="D35" s="42"/>
      <c r="E35" s="44"/>
    </row>
    <row r="36" spans="1:5" x14ac:dyDescent="0.2">
      <c r="A36" s="33" t="s">
        <v>62</v>
      </c>
      <c r="B36" s="2" t="s">
        <v>12</v>
      </c>
      <c r="C36" s="8">
        <v>0</v>
      </c>
      <c r="D36" s="41" t="s">
        <v>20</v>
      </c>
      <c r="E36" s="43">
        <f t="shared" ref="E36" si="8">(60*C38)-(3.14159*(C37-50)*POWER(C36/12,2)*7.48)</f>
        <v>0</v>
      </c>
    </row>
    <row r="37" spans="1:5" x14ac:dyDescent="0.2">
      <c r="A37" s="33"/>
      <c r="B37" s="2" t="s">
        <v>13</v>
      </c>
      <c r="C37" s="8">
        <v>100</v>
      </c>
      <c r="D37" s="41"/>
      <c r="E37" s="43"/>
    </row>
    <row r="38" spans="1:5" ht="17" thickBot="1" x14ac:dyDescent="0.25">
      <c r="A38" s="34"/>
      <c r="B38" s="6" t="s">
        <v>14</v>
      </c>
      <c r="C38" s="10">
        <v>0</v>
      </c>
      <c r="D38" s="42"/>
      <c r="E38" s="44"/>
    </row>
    <row r="39" spans="1:5" x14ac:dyDescent="0.2">
      <c r="A39" s="33" t="s">
        <v>63</v>
      </c>
      <c r="B39" s="2" t="s">
        <v>12</v>
      </c>
      <c r="C39" s="8">
        <v>0</v>
      </c>
      <c r="D39" s="41" t="s">
        <v>20</v>
      </c>
      <c r="E39" s="43">
        <f>(60*C41)-(3.14159*(C40-50)*POWER(C39/12,2)*7.48)</f>
        <v>60</v>
      </c>
    </row>
    <row r="40" spans="1:5" x14ac:dyDescent="0.2">
      <c r="A40" s="33"/>
      <c r="B40" s="2" t="s">
        <v>13</v>
      </c>
      <c r="C40" s="8">
        <v>0</v>
      </c>
      <c r="D40" s="41"/>
      <c r="E40" s="43"/>
    </row>
    <row r="41" spans="1:5" ht="17" thickBot="1" x14ac:dyDescent="0.25">
      <c r="A41" s="34"/>
      <c r="B41" s="6" t="s">
        <v>14</v>
      </c>
      <c r="C41" s="8">
        <v>1</v>
      </c>
      <c r="D41" s="42"/>
      <c r="E41" s="44"/>
    </row>
    <row r="42" spans="1:5" x14ac:dyDescent="0.2">
      <c r="A42" s="33" t="s">
        <v>64</v>
      </c>
      <c r="B42" s="2" t="s">
        <v>12</v>
      </c>
      <c r="C42" s="8">
        <v>0</v>
      </c>
      <c r="D42" s="41" t="s">
        <v>20</v>
      </c>
      <c r="E42" s="43">
        <f t="shared" ref="E42" si="9">(60*C44)-(3.14159*(C43-50)*POWER(C42/12,2)*7.48)</f>
        <v>0</v>
      </c>
    </row>
    <row r="43" spans="1:5" x14ac:dyDescent="0.2">
      <c r="A43" s="33"/>
      <c r="B43" s="2" t="s">
        <v>13</v>
      </c>
      <c r="C43" s="8">
        <v>1</v>
      </c>
      <c r="D43" s="41"/>
      <c r="E43" s="43"/>
    </row>
    <row r="44" spans="1:5" ht="17" thickBot="1" x14ac:dyDescent="0.25">
      <c r="A44" s="34"/>
      <c r="B44" s="6" t="s">
        <v>14</v>
      </c>
      <c r="C44" s="10">
        <v>0</v>
      </c>
      <c r="D44" s="42"/>
      <c r="E44" s="44"/>
    </row>
    <row r="45" spans="1:5" x14ac:dyDescent="0.2">
      <c r="A45" s="33" t="s">
        <v>65</v>
      </c>
      <c r="B45" s="2" t="s">
        <v>12</v>
      </c>
      <c r="C45" s="8">
        <v>1</v>
      </c>
      <c r="D45" s="41" t="s">
        <v>20</v>
      </c>
      <c r="E45" s="43">
        <f>(60*C47)-(3.14159*(C46-50)*POWER(C45/12,2)*7.48)</f>
        <v>8.1594073611111124</v>
      </c>
    </row>
    <row r="46" spans="1:5" x14ac:dyDescent="0.2">
      <c r="A46" s="33"/>
      <c r="B46" s="2" t="s">
        <v>13</v>
      </c>
      <c r="C46" s="8">
        <v>0</v>
      </c>
      <c r="D46" s="41"/>
      <c r="E46" s="43"/>
    </row>
    <row r="47" spans="1:5" ht="17" thickBot="1" x14ac:dyDescent="0.25">
      <c r="A47" s="34"/>
      <c r="B47" s="6" t="s">
        <v>14</v>
      </c>
      <c r="C47" s="8">
        <v>0</v>
      </c>
      <c r="D47" s="42"/>
      <c r="E47" s="44"/>
    </row>
  </sheetData>
  <mergeCells count="48">
    <mergeCell ref="D6:D8"/>
    <mergeCell ref="D24:D26"/>
    <mergeCell ref="D27:D29"/>
    <mergeCell ref="B1:C1"/>
    <mergeCell ref="D1:E1"/>
    <mergeCell ref="A2:E2"/>
    <mergeCell ref="D3:D5"/>
    <mergeCell ref="D21:D23"/>
    <mergeCell ref="A3:A5"/>
    <mergeCell ref="A21:A23"/>
    <mergeCell ref="A6:A8"/>
    <mergeCell ref="E3:E5"/>
    <mergeCell ref="E21:E23"/>
    <mergeCell ref="E6:E8"/>
    <mergeCell ref="A9:A11"/>
    <mergeCell ref="D9:D11"/>
    <mergeCell ref="E9:E11"/>
    <mergeCell ref="A12:A14"/>
    <mergeCell ref="D12:D14"/>
    <mergeCell ref="E12:E14"/>
    <mergeCell ref="A15:A17"/>
    <mergeCell ref="D15:D17"/>
    <mergeCell ref="E15:E17"/>
    <mergeCell ref="A18:A20"/>
    <mergeCell ref="D18:D20"/>
    <mergeCell ref="E18:E20"/>
    <mergeCell ref="A36:A38"/>
    <mergeCell ref="D36:D38"/>
    <mergeCell ref="E36:E38"/>
    <mergeCell ref="A33:A35"/>
    <mergeCell ref="D33:D35"/>
    <mergeCell ref="E33:E35"/>
    <mergeCell ref="E24:E26"/>
    <mergeCell ref="E27:E29"/>
    <mergeCell ref="A30:A32"/>
    <mergeCell ref="D30:D32"/>
    <mergeCell ref="E30:E32"/>
    <mergeCell ref="A24:A26"/>
    <mergeCell ref="A27:A29"/>
    <mergeCell ref="A45:A47"/>
    <mergeCell ref="D45:D47"/>
    <mergeCell ref="E45:E47"/>
    <mergeCell ref="A39:A41"/>
    <mergeCell ref="D39:D41"/>
    <mergeCell ref="E39:E41"/>
    <mergeCell ref="A42:A44"/>
    <mergeCell ref="D42:D44"/>
    <mergeCell ref="E42:E44"/>
  </mergeCells>
  <conditionalFormatting sqref="E3">
    <cfRule type="cellIs" dxfId="23" priority="9" operator="lessThan">
      <formula>0</formula>
    </cfRule>
  </conditionalFormatting>
  <conditionalFormatting sqref="E21 E6 E24 E27 E9 E12 E15 E18">
    <cfRule type="cellIs" dxfId="22" priority="8" operator="lessThan">
      <formula>0</formula>
    </cfRule>
  </conditionalFormatting>
  <conditionalFormatting sqref="E30">
    <cfRule type="cellIs" dxfId="21" priority="6" operator="lessThan">
      <formula>0</formula>
    </cfRule>
  </conditionalFormatting>
  <conditionalFormatting sqref="E33">
    <cfRule type="cellIs" dxfId="20" priority="5" operator="lessThan">
      <formula>0</formula>
    </cfRule>
  </conditionalFormatting>
  <conditionalFormatting sqref="E36">
    <cfRule type="cellIs" dxfId="19" priority="4" operator="lessThan">
      <formula>0</formula>
    </cfRule>
  </conditionalFormatting>
  <conditionalFormatting sqref="E39">
    <cfRule type="cellIs" dxfId="18" priority="3" operator="lessThan">
      <formula>0</formula>
    </cfRule>
  </conditionalFormatting>
  <conditionalFormatting sqref="E42">
    <cfRule type="cellIs" dxfId="17" priority="2" operator="lessThan">
      <formula>0</formula>
    </cfRule>
  </conditionalFormatting>
  <conditionalFormatting sqref="E45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4C86-F6EC-B24F-AF2B-0A0FC4E161AC}">
  <dimension ref="A2:G88"/>
  <sheetViews>
    <sheetView zoomScale="179" zoomScaleNormal="111" workbookViewId="0">
      <selection activeCell="D64" sqref="D64:D68"/>
    </sheetView>
  </sheetViews>
  <sheetFormatPr baseColWidth="10" defaultRowHeight="16" x14ac:dyDescent="0.2"/>
  <cols>
    <col min="1" max="1" width="48.42578125" style="20" customWidth="1"/>
    <col min="2" max="3" width="10.7109375" style="24"/>
    <col min="4" max="4" width="17.28515625" style="24" customWidth="1"/>
    <col min="5" max="5" width="10.7109375" style="24"/>
    <col min="6" max="7" width="10.7109375" style="17"/>
  </cols>
  <sheetData>
    <row r="2" spans="1:6" x14ac:dyDescent="0.2">
      <c r="F2" s="17">
        <v>0.1</v>
      </c>
    </row>
    <row r="3" spans="1:6" x14ac:dyDescent="0.2">
      <c r="F3" s="17">
        <v>0.15</v>
      </c>
    </row>
    <row r="4" spans="1:6" x14ac:dyDescent="0.2">
      <c r="F4" s="17">
        <v>0.25</v>
      </c>
    </row>
    <row r="5" spans="1:6" ht="17" thickBot="1" x14ac:dyDescent="0.25">
      <c r="F5" s="17">
        <v>0.3</v>
      </c>
    </row>
    <row r="6" spans="1:6" ht="17" x14ac:dyDescent="0.2">
      <c r="A6" s="26" t="s">
        <v>0</v>
      </c>
      <c r="B6" s="51" t="s">
        <v>1</v>
      </c>
      <c r="C6" s="51"/>
      <c r="D6" s="51" t="s">
        <v>2</v>
      </c>
      <c r="E6" s="52"/>
      <c r="F6" s="17">
        <v>0.2</v>
      </c>
    </row>
    <row r="7" spans="1:6" x14ac:dyDescent="0.2">
      <c r="A7" s="53" t="s">
        <v>11</v>
      </c>
      <c r="B7" s="54"/>
      <c r="C7" s="54"/>
      <c r="D7" s="54"/>
      <c r="E7" s="55"/>
      <c r="F7" s="17">
        <f>SUM(F2:F6)</f>
        <v>1</v>
      </c>
    </row>
    <row r="8" spans="1:6" x14ac:dyDescent="0.2">
      <c r="A8" s="64" t="s">
        <v>57</v>
      </c>
      <c r="B8" s="25" t="s">
        <v>26</v>
      </c>
      <c r="C8" s="18">
        <v>100</v>
      </c>
      <c r="D8" s="59" t="s">
        <v>31</v>
      </c>
      <c r="E8" s="60">
        <f t="shared" ref="E8" si="0">C8*$F$2+C9*$F$3+C10*$F$4+C11*$F$5+C12*$F$6</f>
        <v>54.45</v>
      </c>
    </row>
    <row r="9" spans="1:6" x14ac:dyDescent="0.2">
      <c r="A9" s="64"/>
      <c r="B9" s="25" t="s">
        <v>27</v>
      </c>
      <c r="C9" s="18">
        <v>89</v>
      </c>
      <c r="D9" s="59"/>
      <c r="E9" s="60"/>
    </row>
    <row r="10" spans="1:6" x14ac:dyDescent="0.2">
      <c r="A10" s="64"/>
      <c r="B10" s="25" t="s">
        <v>28</v>
      </c>
      <c r="C10" s="18">
        <v>20</v>
      </c>
      <c r="D10" s="59"/>
      <c r="E10" s="60"/>
    </row>
    <row r="11" spans="1:6" x14ac:dyDescent="0.2">
      <c r="A11" s="64"/>
      <c r="B11" s="25" t="s">
        <v>29</v>
      </c>
      <c r="C11" s="18">
        <v>47</v>
      </c>
      <c r="D11" s="59"/>
      <c r="E11" s="60"/>
    </row>
    <row r="12" spans="1:6" x14ac:dyDescent="0.2">
      <c r="A12" s="64"/>
      <c r="B12" s="25" t="s">
        <v>30</v>
      </c>
      <c r="C12" s="19">
        <v>60</v>
      </c>
      <c r="D12" s="59"/>
      <c r="E12" s="60"/>
    </row>
    <row r="13" spans="1:6" x14ac:dyDescent="0.2">
      <c r="A13" s="64" t="s">
        <v>40</v>
      </c>
      <c r="B13" s="25" t="s">
        <v>26</v>
      </c>
      <c r="C13" s="18">
        <v>0</v>
      </c>
      <c r="D13" s="59" t="s">
        <v>31</v>
      </c>
      <c r="E13" s="60">
        <f t="shared" ref="E13" si="1">C13*$F$2+C14*$F$3+C15*$F$4+C16*$F$5+C17*$F$6</f>
        <v>90</v>
      </c>
    </row>
    <row r="14" spans="1:6" x14ac:dyDescent="0.2">
      <c r="A14" s="64"/>
      <c r="B14" s="25" t="s">
        <v>27</v>
      </c>
      <c r="C14" s="18">
        <v>100</v>
      </c>
      <c r="D14" s="59"/>
      <c r="E14" s="60"/>
    </row>
    <row r="15" spans="1:6" x14ac:dyDescent="0.2">
      <c r="A15" s="64"/>
      <c r="B15" s="25" t="s">
        <v>28</v>
      </c>
      <c r="C15" s="18">
        <v>100</v>
      </c>
      <c r="D15" s="59"/>
      <c r="E15" s="60"/>
    </row>
    <row r="16" spans="1:6" x14ac:dyDescent="0.2">
      <c r="A16" s="64"/>
      <c r="B16" s="25" t="s">
        <v>29</v>
      </c>
      <c r="C16" s="18">
        <v>100</v>
      </c>
      <c r="D16" s="59"/>
      <c r="E16" s="60"/>
    </row>
    <row r="17" spans="1:5" x14ac:dyDescent="0.2">
      <c r="A17" s="64"/>
      <c r="B17" s="25" t="s">
        <v>30</v>
      </c>
      <c r="C17" s="19">
        <v>100</v>
      </c>
      <c r="D17" s="59"/>
      <c r="E17" s="60"/>
    </row>
    <row r="18" spans="1:5" ht="16" customHeight="1" x14ac:dyDescent="0.2">
      <c r="A18" s="65" t="s">
        <v>58</v>
      </c>
      <c r="B18" s="23" t="s">
        <v>26</v>
      </c>
      <c r="C18" s="23">
        <v>90</v>
      </c>
      <c r="D18" s="62" t="s">
        <v>31</v>
      </c>
      <c r="E18" s="63">
        <f t="shared" ref="E18" si="2">C18*$F$2+C19*$F$3+C20*$F$4+C21*$F$5+C22*$F$6</f>
        <v>68.800000000000011</v>
      </c>
    </row>
    <row r="19" spans="1:5" x14ac:dyDescent="0.2">
      <c r="A19" s="65"/>
      <c r="B19" s="23" t="s">
        <v>27</v>
      </c>
      <c r="C19" s="23">
        <v>89</v>
      </c>
      <c r="D19" s="62"/>
      <c r="E19" s="63"/>
    </row>
    <row r="20" spans="1:5" x14ac:dyDescent="0.2">
      <c r="A20" s="65"/>
      <c r="B20" s="23" t="s">
        <v>28</v>
      </c>
      <c r="C20" s="23">
        <v>35</v>
      </c>
      <c r="D20" s="62"/>
      <c r="E20" s="63"/>
    </row>
    <row r="21" spans="1:5" x14ac:dyDescent="0.2">
      <c r="A21" s="65"/>
      <c r="B21" s="23" t="s">
        <v>29</v>
      </c>
      <c r="C21" s="23">
        <v>67</v>
      </c>
      <c r="D21" s="62"/>
      <c r="E21" s="63"/>
    </row>
    <row r="22" spans="1:5" x14ac:dyDescent="0.2">
      <c r="A22" s="65"/>
      <c r="B22" s="23" t="s">
        <v>30</v>
      </c>
      <c r="C22" s="23">
        <v>88</v>
      </c>
      <c r="D22" s="62"/>
      <c r="E22" s="63"/>
    </row>
    <row r="23" spans="1:5" ht="16" customHeight="1" x14ac:dyDescent="0.2">
      <c r="A23" s="64" t="s">
        <v>41</v>
      </c>
      <c r="B23" s="25" t="s">
        <v>26</v>
      </c>
      <c r="C23" s="18">
        <v>100</v>
      </c>
      <c r="D23" s="59" t="s">
        <v>31</v>
      </c>
      <c r="E23" s="60">
        <f t="shared" ref="E23" si="3">C23*$F$2+C24*$F$3+C25*$F$4+C26*$F$5+C27*$F$6</f>
        <v>85</v>
      </c>
    </row>
    <row r="24" spans="1:5" x14ac:dyDescent="0.2">
      <c r="A24" s="64"/>
      <c r="B24" s="25" t="s">
        <v>27</v>
      </c>
      <c r="C24" s="18">
        <v>0</v>
      </c>
      <c r="D24" s="59"/>
      <c r="E24" s="60"/>
    </row>
    <row r="25" spans="1:5" x14ac:dyDescent="0.2">
      <c r="A25" s="64"/>
      <c r="B25" s="25" t="s">
        <v>28</v>
      </c>
      <c r="C25" s="18">
        <v>100</v>
      </c>
      <c r="D25" s="59"/>
      <c r="E25" s="60"/>
    </row>
    <row r="26" spans="1:5" x14ac:dyDescent="0.2">
      <c r="A26" s="64"/>
      <c r="B26" s="25" t="s">
        <v>29</v>
      </c>
      <c r="C26" s="18">
        <v>100</v>
      </c>
      <c r="D26" s="59"/>
      <c r="E26" s="60"/>
    </row>
    <row r="27" spans="1:5" x14ac:dyDescent="0.2">
      <c r="A27" s="64"/>
      <c r="B27" s="25" t="s">
        <v>30</v>
      </c>
      <c r="C27" s="18">
        <v>100</v>
      </c>
      <c r="D27" s="59"/>
      <c r="E27" s="60"/>
    </row>
    <row r="28" spans="1:5" ht="16" customHeight="1" x14ac:dyDescent="0.2">
      <c r="A28" s="65" t="s">
        <v>56</v>
      </c>
      <c r="B28" s="23" t="s">
        <v>26</v>
      </c>
      <c r="C28" s="23">
        <v>90</v>
      </c>
      <c r="D28" s="62" t="s">
        <v>31</v>
      </c>
      <c r="E28" s="63">
        <f t="shared" ref="E28" si="4">C28*$F$2+C29*$F$3+C30*$F$4+C31*$F$5+C32*$F$6</f>
        <v>68.800000000000011</v>
      </c>
    </row>
    <row r="29" spans="1:5" x14ac:dyDescent="0.2">
      <c r="A29" s="65"/>
      <c r="B29" s="23" t="s">
        <v>27</v>
      </c>
      <c r="C29" s="23">
        <v>89</v>
      </c>
      <c r="D29" s="62"/>
      <c r="E29" s="63"/>
    </row>
    <row r="30" spans="1:5" x14ac:dyDescent="0.2">
      <c r="A30" s="65"/>
      <c r="B30" s="23" t="s">
        <v>28</v>
      </c>
      <c r="C30" s="23">
        <v>35</v>
      </c>
      <c r="D30" s="62"/>
      <c r="E30" s="63"/>
    </row>
    <row r="31" spans="1:5" x14ac:dyDescent="0.2">
      <c r="A31" s="65"/>
      <c r="B31" s="23" t="s">
        <v>29</v>
      </c>
      <c r="C31" s="23">
        <v>67</v>
      </c>
      <c r="D31" s="62"/>
      <c r="E31" s="63"/>
    </row>
    <row r="32" spans="1:5" x14ac:dyDescent="0.2">
      <c r="A32" s="65"/>
      <c r="B32" s="23" t="s">
        <v>30</v>
      </c>
      <c r="C32" s="23">
        <v>88</v>
      </c>
      <c r="D32" s="62"/>
      <c r="E32" s="63"/>
    </row>
    <row r="33" spans="1:5" x14ac:dyDescent="0.2">
      <c r="A33" s="64" t="s">
        <v>43</v>
      </c>
      <c r="B33" s="25" t="s">
        <v>26</v>
      </c>
      <c r="C33" s="18">
        <v>100</v>
      </c>
      <c r="D33" s="59" t="s">
        <v>31</v>
      </c>
      <c r="E33" s="60">
        <f t="shared" ref="E33" si="5">C33*$F$2+C34*$F$3+C35*$F$4+C36*$F$5+C37*$F$6</f>
        <v>85</v>
      </c>
    </row>
    <row r="34" spans="1:5" x14ac:dyDescent="0.2">
      <c r="A34" s="64"/>
      <c r="B34" s="25" t="s">
        <v>27</v>
      </c>
      <c r="C34" s="18">
        <v>0</v>
      </c>
      <c r="D34" s="59"/>
      <c r="E34" s="60"/>
    </row>
    <row r="35" spans="1:5" x14ac:dyDescent="0.2">
      <c r="A35" s="64"/>
      <c r="B35" s="25" t="s">
        <v>28</v>
      </c>
      <c r="C35" s="18">
        <v>100</v>
      </c>
      <c r="D35" s="59"/>
      <c r="E35" s="60"/>
    </row>
    <row r="36" spans="1:5" x14ac:dyDescent="0.2">
      <c r="A36" s="64"/>
      <c r="B36" s="25" t="s">
        <v>29</v>
      </c>
      <c r="C36" s="18">
        <v>100</v>
      </c>
      <c r="D36" s="59"/>
      <c r="E36" s="60"/>
    </row>
    <row r="37" spans="1:5" x14ac:dyDescent="0.2">
      <c r="A37" s="64"/>
      <c r="B37" s="25" t="s">
        <v>30</v>
      </c>
      <c r="C37" s="18">
        <v>100</v>
      </c>
      <c r="D37" s="59"/>
      <c r="E37" s="60"/>
    </row>
    <row r="38" spans="1:5" ht="16" customHeight="1" x14ac:dyDescent="0.2">
      <c r="A38" s="65" t="s">
        <v>59</v>
      </c>
      <c r="B38" s="23" t="s">
        <v>26</v>
      </c>
      <c r="C38" s="23">
        <v>56</v>
      </c>
      <c r="D38" s="62" t="s">
        <v>31</v>
      </c>
      <c r="E38" s="63">
        <f t="shared" ref="E38" si="6">C38*$F$2+C39*$F$3+C40*$F$4+C41*$F$5+C42*$F$6</f>
        <v>55.85</v>
      </c>
    </row>
    <row r="39" spans="1:5" x14ac:dyDescent="0.2">
      <c r="A39" s="65"/>
      <c r="B39" s="23" t="s">
        <v>27</v>
      </c>
      <c r="C39" s="23">
        <v>90</v>
      </c>
      <c r="D39" s="62"/>
      <c r="E39" s="63"/>
    </row>
    <row r="40" spans="1:5" x14ac:dyDescent="0.2">
      <c r="A40" s="65"/>
      <c r="B40" s="23" t="s">
        <v>28</v>
      </c>
      <c r="C40" s="23">
        <v>43</v>
      </c>
      <c r="D40" s="62"/>
      <c r="E40" s="63"/>
    </row>
    <row r="41" spans="1:5" x14ac:dyDescent="0.2">
      <c r="A41" s="65"/>
      <c r="B41" s="23" t="s">
        <v>29</v>
      </c>
      <c r="C41" s="23">
        <v>20</v>
      </c>
      <c r="D41" s="62"/>
      <c r="E41" s="63"/>
    </row>
    <row r="42" spans="1:5" x14ac:dyDescent="0.2">
      <c r="A42" s="65"/>
      <c r="B42" s="23" t="s">
        <v>30</v>
      </c>
      <c r="C42" s="23">
        <v>100</v>
      </c>
      <c r="D42" s="62"/>
      <c r="E42" s="63"/>
    </row>
    <row r="43" spans="1:5" ht="16" customHeight="1" x14ac:dyDescent="0.2">
      <c r="A43" s="64" t="s">
        <v>45</v>
      </c>
      <c r="B43" s="25" t="s">
        <v>26</v>
      </c>
      <c r="C43" s="18">
        <v>100</v>
      </c>
      <c r="D43" s="59" t="s">
        <v>31</v>
      </c>
      <c r="E43" s="60">
        <f t="shared" ref="E43" si="7">C43*$F$2+C44*$F$3+C45*$F$4+C46*$F$5+C47*$F$6</f>
        <v>80</v>
      </c>
    </row>
    <row r="44" spans="1:5" x14ac:dyDescent="0.2">
      <c r="A44" s="64"/>
      <c r="B44" s="25" t="s">
        <v>27</v>
      </c>
      <c r="C44" s="18">
        <v>100</v>
      </c>
      <c r="D44" s="59"/>
      <c r="E44" s="60"/>
    </row>
    <row r="45" spans="1:5" x14ac:dyDescent="0.2">
      <c r="A45" s="64"/>
      <c r="B45" s="25" t="s">
        <v>28</v>
      </c>
      <c r="C45" s="18">
        <v>100</v>
      </c>
      <c r="D45" s="59"/>
      <c r="E45" s="60"/>
    </row>
    <row r="46" spans="1:5" x14ac:dyDescent="0.2">
      <c r="A46" s="64"/>
      <c r="B46" s="25" t="s">
        <v>29</v>
      </c>
      <c r="C46" s="18">
        <v>100</v>
      </c>
      <c r="D46" s="59"/>
      <c r="E46" s="60"/>
    </row>
    <row r="47" spans="1:5" x14ac:dyDescent="0.2">
      <c r="A47" s="64"/>
      <c r="B47" s="25" t="s">
        <v>30</v>
      </c>
      <c r="C47" s="18">
        <v>0</v>
      </c>
      <c r="D47" s="59"/>
      <c r="E47" s="60"/>
    </row>
    <row r="48" spans="1:5" x14ac:dyDescent="0.2">
      <c r="A48" s="64" t="s">
        <v>60</v>
      </c>
      <c r="B48" s="25" t="s">
        <v>26</v>
      </c>
      <c r="C48" s="18">
        <v>73</v>
      </c>
      <c r="D48" s="59" t="s">
        <v>31</v>
      </c>
      <c r="E48" s="60">
        <f t="shared" ref="E48" si="8">C48*$F$2+C49*$F$3+C50*$F$4+C51*$F$5+C52*$F$6</f>
        <v>60.75</v>
      </c>
    </row>
    <row r="49" spans="1:5" x14ac:dyDescent="0.2">
      <c r="A49" s="64"/>
      <c r="B49" s="25" t="s">
        <v>27</v>
      </c>
      <c r="C49" s="18">
        <v>70</v>
      </c>
      <c r="D49" s="59"/>
      <c r="E49" s="60"/>
    </row>
    <row r="50" spans="1:5" x14ac:dyDescent="0.2">
      <c r="A50" s="64"/>
      <c r="B50" s="25" t="s">
        <v>28</v>
      </c>
      <c r="C50" s="18">
        <v>29</v>
      </c>
      <c r="D50" s="59"/>
      <c r="E50" s="60"/>
    </row>
    <row r="51" spans="1:5" x14ac:dyDescent="0.2">
      <c r="A51" s="64"/>
      <c r="B51" s="25" t="s">
        <v>29</v>
      </c>
      <c r="C51" s="18">
        <v>99</v>
      </c>
      <c r="D51" s="59"/>
      <c r="E51" s="60"/>
    </row>
    <row r="52" spans="1:5" x14ac:dyDescent="0.2">
      <c r="A52" s="64"/>
      <c r="B52" s="25" t="s">
        <v>30</v>
      </c>
      <c r="C52" s="18">
        <v>30</v>
      </c>
      <c r="D52" s="59"/>
      <c r="E52" s="60"/>
    </row>
    <row r="53" spans="1:5" x14ac:dyDescent="0.2">
      <c r="A53" s="64" t="s">
        <v>46</v>
      </c>
      <c r="B53" s="25" t="s">
        <v>26</v>
      </c>
      <c r="C53" s="18">
        <v>100</v>
      </c>
      <c r="D53" s="59" t="s">
        <v>31</v>
      </c>
      <c r="E53" s="60">
        <f t="shared" ref="E53" si="9">C53*$F$2+C54*$F$3+C55*$F$4+C56*$F$5+C57*$F$6</f>
        <v>70</v>
      </c>
    </row>
    <row r="54" spans="1:5" x14ac:dyDescent="0.2">
      <c r="A54" s="64"/>
      <c r="B54" s="25" t="s">
        <v>27</v>
      </c>
      <c r="C54" s="18">
        <v>100</v>
      </c>
      <c r="D54" s="59"/>
      <c r="E54" s="60"/>
    </row>
    <row r="55" spans="1:5" x14ac:dyDescent="0.2">
      <c r="A55" s="64"/>
      <c r="B55" s="25" t="s">
        <v>28</v>
      </c>
      <c r="C55" s="18">
        <v>100</v>
      </c>
      <c r="D55" s="59"/>
      <c r="E55" s="60"/>
    </row>
    <row r="56" spans="1:5" x14ac:dyDescent="0.2">
      <c r="A56" s="64"/>
      <c r="B56" s="25" t="s">
        <v>29</v>
      </c>
      <c r="C56" s="18">
        <v>0</v>
      </c>
      <c r="D56" s="59"/>
      <c r="E56" s="60"/>
    </row>
    <row r="57" spans="1:5" x14ac:dyDescent="0.2">
      <c r="A57" s="64"/>
      <c r="B57" s="25" t="s">
        <v>30</v>
      </c>
      <c r="C57" s="18">
        <v>100</v>
      </c>
      <c r="D57" s="59"/>
      <c r="E57" s="60"/>
    </row>
    <row r="58" spans="1:5" x14ac:dyDescent="0.2">
      <c r="A58" s="64" t="s">
        <v>48</v>
      </c>
      <c r="B58" s="25" t="s">
        <v>26</v>
      </c>
      <c r="C58" s="18">
        <v>90</v>
      </c>
      <c r="D58" s="59" t="s">
        <v>31</v>
      </c>
      <c r="E58" s="60">
        <f t="shared" ref="E58" si="10">C58*$F$2+C59*$F$3+C60*$F$4+C61*$F$5+C62*$F$6</f>
        <v>90</v>
      </c>
    </row>
    <row r="59" spans="1:5" x14ac:dyDescent="0.2">
      <c r="A59" s="64"/>
      <c r="B59" s="25" t="s">
        <v>27</v>
      </c>
      <c r="C59" s="18">
        <v>90</v>
      </c>
      <c r="D59" s="59"/>
      <c r="E59" s="60"/>
    </row>
    <row r="60" spans="1:5" x14ac:dyDescent="0.2">
      <c r="A60" s="64"/>
      <c r="B60" s="25" t="s">
        <v>28</v>
      </c>
      <c r="C60" s="18">
        <v>90</v>
      </c>
      <c r="D60" s="59"/>
      <c r="E60" s="60"/>
    </row>
    <row r="61" spans="1:5" x14ac:dyDescent="0.2">
      <c r="A61" s="64"/>
      <c r="B61" s="25" t="s">
        <v>29</v>
      </c>
      <c r="C61" s="18">
        <v>90</v>
      </c>
      <c r="D61" s="59"/>
      <c r="E61" s="60"/>
    </row>
    <row r="62" spans="1:5" x14ac:dyDescent="0.2">
      <c r="A62" s="64"/>
      <c r="B62" s="25" t="s">
        <v>30</v>
      </c>
      <c r="C62" s="18">
        <v>90</v>
      </c>
      <c r="D62" s="59"/>
      <c r="E62" s="60"/>
    </row>
    <row r="63" spans="1:5" ht="16" customHeight="1" x14ac:dyDescent="0.2">
      <c r="A63" s="56" t="s">
        <v>49</v>
      </c>
      <c r="B63" s="57"/>
      <c r="C63" s="57"/>
      <c r="D63" s="57"/>
      <c r="E63" s="58"/>
    </row>
    <row r="64" spans="1:5" x14ac:dyDescent="0.2">
      <c r="A64" s="50" t="s">
        <v>37</v>
      </c>
      <c r="B64" s="22" t="s">
        <v>26</v>
      </c>
      <c r="C64" s="21">
        <v>20</v>
      </c>
      <c r="D64" s="61" t="s">
        <v>31</v>
      </c>
      <c r="E64" s="43">
        <f>C64*$F$2+C65*$F$3+C66*$F$4+C67*$F$5+C68*$F$6</f>
        <v>70.349999999999994</v>
      </c>
    </row>
    <row r="65" spans="1:5" x14ac:dyDescent="0.2">
      <c r="A65" s="50"/>
      <c r="B65" s="22" t="s">
        <v>27</v>
      </c>
      <c r="C65" s="22">
        <v>100</v>
      </c>
      <c r="D65" s="61"/>
      <c r="E65" s="43"/>
    </row>
    <row r="66" spans="1:5" x14ac:dyDescent="0.2">
      <c r="A66" s="50"/>
      <c r="B66" s="22" t="s">
        <v>28</v>
      </c>
      <c r="C66" s="22">
        <v>93</v>
      </c>
      <c r="D66" s="61"/>
      <c r="E66" s="43"/>
    </row>
    <row r="67" spans="1:5" x14ac:dyDescent="0.2">
      <c r="A67" s="50"/>
      <c r="B67" s="22" t="s">
        <v>29</v>
      </c>
      <c r="C67" s="22">
        <v>67</v>
      </c>
      <c r="D67" s="61"/>
      <c r="E67" s="43"/>
    </row>
    <row r="68" spans="1:5" x14ac:dyDescent="0.2">
      <c r="A68" s="50"/>
      <c r="B68" s="22" t="s">
        <v>30</v>
      </c>
      <c r="C68" s="22">
        <v>50</v>
      </c>
      <c r="D68" s="61"/>
      <c r="E68" s="43"/>
    </row>
    <row r="69" spans="1:5" x14ac:dyDescent="0.2">
      <c r="A69" s="50" t="s">
        <v>38</v>
      </c>
      <c r="B69" s="22" t="s">
        <v>26</v>
      </c>
      <c r="C69" s="22">
        <v>70</v>
      </c>
      <c r="D69" s="61" t="s">
        <v>31</v>
      </c>
      <c r="E69" s="43">
        <f t="shared" ref="E69" si="11">C69*$F$2+C70*$F$3+C71*$F$4+C72*$F$5+C73*$F$6</f>
        <v>76.8</v>
      </c>
    </row>
    <row r="70" spans="1:5" x14ac:dyDescent="0.2">
      <c r="A70" s="50"/>
      <c r="B70" s="22" t="s">
        <v>27</v>
      </c>
      <c r="C70" s="22">
        <v>34</v>
      </c>
      <c r="D70" s="61"/>
      <c r="E70" s="43"/>
    </row>
    <row r="71" spans="1:5" x14ac:dyDescent="0.2">
      <c r="A71" s="50"/>
      <c r="B71" s="22" t="s">
        <v>28</v>
      </c>
      <c r="C71" s="22">
        <v>94</v>
      </c>
      <c r="D71" s="61"/>
      <c r="E71" s="43"/>
    </row>
    <row r="72" spans="1:5" x14ac:dyDescent="0.2">
      <c r="A72" s="50"/>
      <c r="B72" s="22" t="s">
        <v>29</v>
      </c>
      <c r="C72" s="22">
        <v>100</v>
      </c>
      <c r="D72" s="61"/>
      <c r="E72" s="43"/>
    </row>
    <row r="73" spans="1:5" x14ac:dyDescent="0.2">
      <c r="A73" s="50"/>
      <c r="B73" s="22" t="s">
        <v>30</v>
      </c>
      <c r="C73" s="22">
        <v>56</v>
      </c>
      <c r="D73" s="61"/>
      <c r="E73" s="43"/>
    </row>
    <row r="74" spans="1:5" x14ac:dyDescent="0.2">
      <c r="A74" s="50" t="s">
        <v>42</v>
      </c>
      <c r="B74" s="22" t="s">
        <v>26</v>
      </c>
      <c r="C74" s="22">
        <v>70</v>
      </c>
      <c r="D74" s="61" t="s">
        <v>31</v>
      </c>
      <c r="E74" s="43">
        <f t="shared" ref="E74" si="12">C74*$F$2+C75*$F$3+C76*$F$4+C77*$F$5+C78*$F$6</f>
        <v>76.8</v>
      </c>
    </row>
    <row r="75" spans="1:5" x14ac:dyDescent="0.2">
      <c r="A75" s="50"/>
      <c r="B75" s="22" t="s">
        <v>27</v>
      </c>
      <c r="C75" s="22">
        <v>34</v>
      </c>
      <c r="D75" s="61"/>
      <c r="E75" s="43"/>
    </row>
    <row r="76" spans="1:5" x14ac:dyDescent="0.2">
      <c r="A76" s="50"/>
      <c r="B76" s="22" t="s">
        <v>28</v>
      </c>
      <c r="C76" s="22">
        <v>94</v>
      </c>
      <c r="D76" s="61"/>
      <c r="E76" s="43"/>
    </row>
    <row r="77" spans="1:5" x14ac:dyDescent="0.2">
      <c r="A77" s="50"/>
      <c r="B77" s="22" t="s">
        <v>29</v>
      </c>
      <c r="C77" s="22">
        <v>100</v>
      </c>
      <c r="D77" s="61"/>
      <c r="E77" s="43"/>
    </row>
    <row r="78" spans="1:5" x14ac:dyDescent="0.2">
      <c r="A78" s="50"/>
      <c r="B78" s="22" t="s">
        <v>30</v>
      </c>
      <c r="C78" s="22">
        <v>56</v>
      </c>
      <c r="D78" s="61"/>
      <c r="E78" s="43"/>
    </row>
    <row r="79" spans="1:5" ht="16" customHeight="1" x14ac:dyDescent="0.2">
      <c r="A79" s="50" t="s">
        <v>44</v>
      </c>
      <c r="B79" s="22" t="s">
        <v>26</v>
      </c>
      <c r="C79" s="22">
        <v>90</v>
      </c>
      <c r="D79" s="61" t="s">
        <v>31</v>
      </c>
      <c r="E79" s="43">
        <f t="shared" ref="E79" si="13">C79*$F$2+C80*$F$3+C81*$F$4+C82*$F$5+C83*$F$6</f>
        <v>46.65</v>
      </c>
    </row>
    <row r="80" spans="1:5" x14ac:dyDescent="0.2">
      <c r="A80" s="50"/>
      <c r="B80" s="22" t="s">
        <v>27</v>
      </c>
      <c r="C80" s="22">
        <v>33</v>
      </c>
      <c r="D80" s="61"/>
      <c r="E80" s="43"/>
    </row>
    <row r="81" spans="1:5" x14ac:dyDescent="0.2">
      <c r="A81" s="50"/>
      <c r="B81" s="22" t="s">
        <v>28</v>
      </c>
      <c r="C81" s="22">
        <v>60</v>
      </c>
      <c r="D81" s="61"/>
      <c r="E81" s="43"/>
    </row>
    <row r="82" spans="1:5" x14ac:dyDescent="0.2">
      <c r="A82" s="50"/>
      <c r="B82" s="22" t="s">
        <v>29</v>
      </c>
      <c r="C82" s="22">
        <v>39</v>
      </c>
      <c r="D82" s="61"/>
      <c r="E82" s="43"/>
    </row>
    <row r="83" spans="1:5" x14ac:dyDescent="0.2">
      <c r="A83" s="50"/>
      <c r="B83" s="22" t="s">
        <v>30</v>
      </c>
      <c r="C83" s="22">
        <v>30</v>
      </c>
      <c r="D83" s="61"/>
      <c r="E83" s="43"/>
    </row>
    <row r="84" spans="1:5" x14ac:dyDescent="0.2">
      <c r="A84" s="50" t="s">
        <v>39</v>
      </c>
      <c r="B84" s="22" t="s">
        <v>26</v>
      </c>
      <c r="C84" s="22">
        <v>83</v>
      </c>
      <c r="D84" s="61" t="s">
        <v>31</v>
      </c>
      <c r="E84" s="43">
        <f t="shared" ref="E84" si="14">C84*$F$2+C85*$F$3+C86*$F$4+C87*$F$5+C88*$F$6</f>
        <v>56.5</v>
      </c>
    </row>
    <row r="85" spans="1:5" x14ac:dyDescent="0.2">
      <c r="A85" s="50"/>
      <c r="B85" s="22" t="s">
        <v>27</v>
      </c>
      <c r="C85" s="22">
        <v>91</v>
      </c>
      <c r="D85" s="61"/>
      <c r="E85" s="43"/>
    </row>
    <row r="86" spans="1:5" x14ac:dyDescent="0.2">
      <c r="A86" s="50"/>
      <c r="B86" s="22" t="s">
        <v>28</v>
      </c>
      <c r="C86" s="22">
        <v>55</v>
      </c>
      <c r="D86" s="61"/>
      <c r="E86" s="43"/>
    </row>
    <row r="87" spans="1:5" x14ac:dyDescent="0.2">
      <c r="A87" s="50"/>
      <c r="B87" s="22" t="s">
        <v>29</v>
      </c>
      <c r="C87" s="22">
        <v>10</v>
      </c>
      <c r="D87" s="61"/>
      <c r="E87" s="43"/>
    </row>
    <row r="88" spans="1:5" ht="17" thickBot="1" x14ac:dyDescent="0.25">
      <c r="A88" s="67"/>
      <c r="B88" s="27" t="s">
        <v>30</v>
      </c>
      <c r="C88" s="27">
        <v>89</v>
      </c>
      <c r="D88" s="66"/>
      <c r="E88" s="44"/>
    </row>
  </sheetData>
  <mergeCells count="52">
    <mergeCell ref="D84:D88"/>
    <mergeCell ref="E84:E88"/>
    <mergeCell ref="A84:A88"/>
    <mergeCell ref="D79:D83"/>
    <mergeCell ref="E79:E83"/>
    <mergeCell ref="A38:A42"/>
    <mergeCell ref="D38:D42"/>
    <mergeCell ref="E38:E42"/>
    <mergeCell ref="A74:A78"/>
    <mergeCell ref="D74:D78"/>
    <mergeCell ref="E74:E78"/>
    <mergeCell ref="A58:A62"/>
    <mergeCell ref="D58:D62"/>
    <mergeCell ref="E58:E62"/>
    <mergeCell ref="A43:A47"/>
    <mergeCell ref="D43:D47"/>
    <mergeCell ref="E43:E47"/>
    <mergeCell ref="A48:A52"/>
    <mergeCell ref="A53:A57"/>
    <mergeCell ref="A69:A73"/>
    <mergeCell ref="A18:A22"/>
    <mergeCell ref="A23:A27"/>
    <mergeCell ref="A33:A37"/>
    <mergeCell ref="A79:A83"/>
    <mergeCell ref="A28:A32"/>
    <mergeCell ref="D69:D73"/>
    <mergeCell ref="E69:E73"/>
    <mergeCell ref="D18:D22"/>
    <mergeCell ref="E18:E22"/>
    <mergeCell ref="D23:D27"/>
    <mergeCell ref="E23:E27"/>
    <mergeCell ref="D33:D37"/>
    <mergeCell ref="E33:E37"/>
    <mergeCell ref="D28:D32"/>
    <mergeCell ref="E28:E32"/>
    <mergeCell ref="D48:D52"/>
    <mergeCell ref="E48:E52"/>
    <mergeCell ref="D53:D57"/>
    <mergeCell ref="E53:E57"/>
    <mergeCell ref="A64:A68"/>
    <mergeCell ref="B6:C6"/>
    <mergeCell ref="D6:E6"/>
    <mergeCell ref="A7:E7"/>
    <mergeCell ref="A63:E63"/>
    <mergeCell ref="D8:D12"/>
    <mergeCell ref="E8:E12"/>
    <mergeCell ref="D13:D17"/>
    <mergeCell ref="E13:E17"/>
    <mergeCell ref="D64:D68"/>
    <mergeCell ref="E64:E68"/>
    <mergeCell ref="A8:A12"/>
    <mergeCell ref="A13:A17"/>
  </mergeCells>
  <conditionalFormatting sqref="E8 E13 E18 E23">
    <cfRule type="cellIs" dxfId="15" priority="15" operator="lessThan">
      <formula>0</formula>
    </cfRule>
  </conditionalFormatting>
  <conditionalFormatting sqref="E43">
    <cfRule type="cellIs" dxfId="14" priority="6" operator="lessThan">
      <formula>0</formula>
    </cfRule>
  </conditionalFormatting>
  <conditionalFormatting sqref="E38">
    <cfRule type="cellIs" dxfId="13" priority="7" operator="lessThan">
      <formula>0</formula>
    </cfRule>
  </conditionalFormatting>
  <conditionalFormatting sqref="E58">
    <cfRule type="cellIs" dxfId="12" priority="4" operator="lessThan">
      <formula>0</formula>
    </cfRule>
  </conditionalFormatting>
  <conditionalFormatting sqref="E48">
    <cfRule type="cellIs" dxfId="11" priority="10" operator="lessThan">
      <formula>0</formula>
    </cfRule>
  </conditionalFormatting>
  <conditionalFormatting sqref="E53">
    <cfRule type="cellIs" dxfId="10" priority="9" operator="lessThan">
      <formula>0</formula>
    </cfRule>
  </conditionalFormatting>
  <conditionalFormatting sqref="E28 E33">
    <cfRule type="cellIs" dxfId="9" priority="5" operator="lessThan">
      <formula>0</formula>
    </cfRule>
  </conditionalFormatting>
  <conditionalFormatting sqref="A63">
    <cfRule type="cellIs" dxfId="8" priority="3" operator="lessThan">
      <formula>0</formula>
    </cfRule>
  </conditionalFormatting>
  <conditionalFormatting sqref="E64">
    <cfRule type="cellIs" dxfId="7" priority="2" operator="lessThan">
      <formula>0</formula>
    </cfRule>
  </conditionalFormatting>
  <conditionalFormatting sqref="E69 E74 E79 E84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0F67-7F0D-8A4F-B448-0B11C40389EF}">
  <dimension ref="A1:E6"/>
  <sheetViews>
    <sheetView workbookViewId="0">
      <selection activeCell="E16" sqref="E16"/>
    </sheetView>
  </sheetViews>
  <sheetFormatPr baseColWidth="10" defaultRowHeight="16" x14ac:dyDescent="0.2"/>
  <sheetData>
    <row r="1" spans="1:5" ht="35" thickBot="1" x14ac:dyDescent="0.25">
      <c r="A1" s="15" t="s">
        <v>0</v>
      </c>
      <c r="B1" s="36" t="s">
        <v>1</v>
      </c>
      <c r="C1" s="36"/>
      <c r="D1" s="36" t="s">
        <v>2</v>
      </c>
      <c r="E1" s="37"/>
    </row>
    <row r="2" spans="1:5" ht="17" thickBot="1" x14ac:dyDescent="0.25">
      <c r="A2" s="38" t="s">
        <v>11</v>
      </c>
      <c r="B2" s="39"/>
      <c r="C2" s="39"/>
      <c r="D2" s="39"/>
      <c r="E2" s="40"/>
    </row>
    <row r="3" spans="1:5" x14ac:dyDescent="0.2">
      <c r="A3" s="33" t="s">
        <v>68</v>
      </c>
      <c r="B3" s="68" t="s">
        <v>47</v>
      </c>
      <c r="C3" s="70">
        <v>0</v>
      </c>
      <c r="D3" s="16" t="s">
        <v>66</v>
      </c>
      <c r="E3" s="30">
        <f>$G$3*(220-C3)</f>
        <v>0</v>
      </c>
    </row>
    <row r="4" spans="1:5" ht="17" thickBot="1" x14ac:dyDescent="0.25">
      <c r="A4" s="33"/>
      <c r="B4" s="69"/>
      <c r="C4" s="46"/>
      <c r="D4" s="16" t="s">
        <v>67</v>
      </c>
      <c r="E4" s="30">
        <f>$G$4*(220-C3)</f>
        <v>0</v>
      </c>
    </row>
    <row r="5" spans="1:5" x14ac:dyDescent="0.2">
      <c r="A5" s="33" t="s">
        <v>69</v>
      </c>
      <c r="B5" s="68" t="s">
        <v>47</v>
      </c>
      <c r="C5" s="70">
        <v>20</v>
      </c>
      <c r="D5" s="16" t="s">
        <v>66</v>
      </c>
      <c r="E5" s="30">
        <f>$G$3*(220-C5)</f>
        <v>0</v>
      </c>
    </row>
    <row r="6" spans="1:5" x14ac:dyDescent="0.2">
      <c r="A6" s="33"/>
      <c r="B6" s="69"/>
      <c r="C6" s="46"/>
      <c r="D6" s="16" t="s">
        <v>67</v>
      </c>
      <c r="E6" s="30">
        <f>$G$4*(220-C5)</f>
        <v>0</v>
      </c>
    </row>
  </sheetData>
  <mergeCells count="9">
    <mergeCell ref="A5:A6"/>
    <mergeCell ref="B5:B6"/>
    <mergeCell ref="C5:C6"/>
    <mergeCell ref="B1:C1"/>
    <mergeCell ref="D1:E1"/>
    <mergeCell ref="A2:E2"/>
    <mergeCell ref="A3:A4"/>
    <mergeCell ref="B3:B4"/>
    <mergeCell ref="C3:C4"/>
  </mergeCells>
  <conditionalFormatting sqref="E3:E4">
    <cfRule type="cellIs" dxfId="5" priority="2" operator="lessThan">
      <formula>0</formula>
    </cfRule>
  </conditionalFormatting>
  <conditionalFormatting sqref="E5:E6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430B-64D6-1C4A-9B3A-BCBC03CF2732}">
  <dimension ref="A1:F10"/>
  <sheetViews>
    <sheetView tabSelected="1" zoomScale="150" zoomScaleNormal="150" workbookViewId="0">
      <selection activeCell="C11" sqref="C11"/>
    </sheetView>
  </sheetViews>
  <sheetFormatPr baseColWidth="10" defaultRowHeight="16" x14ac:dyDescent="0.2"/>
  <sheetData>
    <row r="1" spans="1:6" ht="34" x14ac:dyDescent="0.2">
      <c r="A1" s="31" t="s">
        <v>0</v>
      </c>
      <c r="B1" s="71" t="s">
        <v>1</v>
      </c>
      <c r="C1" s="71"/>
      <c r="D1" s="71" t="s">
        <v>2</v>
      </c>
      <c r="E1" s="71"/>
    </row>
    <row r="2" spans="1:6" x14ac:dyDescent="0.2">
      <c r="A2" s="41" t="s">
        <v>70</v>
      </c>
      <c r="B2" s="72" t="s">
        <v>72</v>
      </c>
      <c r="C2" s="41">
        <v>0</v>
      </c>
      <c r="D2" s="16" t="s">
        <v>73</v>
      </c>
      <c r="E2" s="32">
        <f>C2/$F$2</f>
        <v>0</v>
      </c>
      <c r="F2">
        <v>3600</v>
      </c>
    </row>
    <row r="3" spans="1:6" x14ac:dyDescent="0.2">
      <c r="A3" s="41"/>
      <c r="B3" s="72"/>
      <c r="C3" s="41"/>
      <c r="D3" s="16" t="s">
        <v>74</v>
      </c>
      <c r="E3" s="32">
        <f>(C2-($F$2*E2))/$F$3</f>
        <v>0</v>
      </c>
      <c r="F3">
        <v>60</v>
      </c>
    </row>
    <row r="4" spans="1:6" x14ac:dyDescent="0.2">
      <c r="A4" s="41"/>
      <c r="B4" s="72"/>
      <c r="C4" s="41"/>
      <c r="D4" s="16" t="s">
        <v>72</v>
      </c>
      <c r="E4" s="32">
        <f>C2-(F2*E2)-(E3*F3)</f>
        <v>0</v>
      </c>
    </row>
    <row r="5" spans="1:6" x14ac:dyDescent="0.2">
      <c r="A5" s="41" t="s">
        <v>71</v>
      </c>
      <c r="B5" s="72" t="s">
        <v>72</v>
      </c>
      <c r="C5" s="41">
        <v>8990</v>
      </c>
      <c r="D5" s="16" t="s">
        <v>73</v>
      </c>
      <c r="E5" s="32">
        <f>C5/3600</f>
        <v>2.4972222222222222</v>
      </c>
    </row>
    <row r="6" spans="1:6" x14ac:dyDescent="0.2">
      <c r="A6" s="41"/>
      <c r="B6" s="72"/>
      <c r="C6" s="41"/>
      <c r="D6" s="16" t="s">
        <v>74</v>
      </c>
      <c r="E6" s="32">
        <v>29</v>
      </c>
    </row>
    <row r="7" spans="1:6" x14ac:dyDescent="0.2">
      <c r="A7" s="41"/>
      <c r="B7" s="72"/>
      <c r="C7" s="41"/>
      <c r="D7" s="16" t="s">
        <v>72</v>
      </c>
      <c r="E7" s="32">
        <v>50</v>
      </c>
    </row>
    <row r="8" spans="1:6" x14ac:dyDescent="0.2">
      <c r="A8" s="41" t="s">
        <v>75</v>
      </c>
      <c r="B8" s="72" t="s">
        <v>72</v>
      </c>
      <c r="C8" s="41">
        <v>-2566</v>
      </c>
      <c r="D8" s="16" t="s">
        <v>73</v>
      </c>
      <c r="E8" s="32">
        <f>C8/$F$2</f>
        <v>-0.71277777777777773</v>
      </c>
    </row>
    <row r="9" spans="1:6" x14ac:dyDescent="0.2">
      <c r="A9" s="41"/>
      <c r="B9" s="72"/>
      <c r="C9" s="41"/>
      <c r="D9" s="16" t="s">
        <v>74</v>
      </c>
      <c r="E9" s="32">
        <f>(C8-($F$2*E8))/$F$3</f>
        <v>0</v>
      </c>
    </row>
    <row r="10" spans="1:6" x14ac:dyDescent="0.2">
      <c r="A10" s="41"/>
      <c r="B10" s="72"/>
      <c r="C10" s="41"/>
      <c r="D10" s="16" t="s">
        <v>72</v>
      </c>
      <c r="E10" s="32">
        <f>C8-(F8*E8)-(E9*F9)</f>
        <v>-2566</v>
      </c>
    </row>
  </sheetData>
  <mergeCells count="11">
    <mergeCell ref="C8:C10"/>
    <mergeCell ref="B1:C1"/>
    <mergeCell ref="D1:E1"/>
    <mergeCell ref="A2:A4"/>
    <mergeCell ref="B2:B4"/>
    <mergeCell ref="C2:C4"/>
    <mergeCell ref="A5:A7"/>
    <mergeCell ref="B5:B7"/>
    <mergeCell ref="C5:C7"/>
    <mergeCell ref="A8:A10"/>
    <mergeCell ref="B8:B10"/>
  </mergeCells>
  <conditionalFormatting sqref="E2:E4">
    <cfRule type="cellIs" dxfId="3" priority="7" operator="lessThan">
      <formula>0</formula>
    </cfRule>
  </conditionalFormatting>
  <conditionalFormatting sqref="E5:E6">
    <cfRule type="cellIs" dxfId="2" priority="4" operator="lessThan">
      <formula>0</formula>
    </cfRule>
  </conditionalFormatting>
  <conditionalFormatting sqref="E7">
    <cfRule type="cellIs" dxfId="1" priority="2" operator="lessThan">
      <formula>0</formula>
    </cfRule>
  </conditionalFormatting>
  <conditionalFormatting sqref="E8:E1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problem1</vt:lpstr>
      <vt:lpstr>problem2</vt:lpstr>
      <vt:lpstr>problem3</vt:lpstr>
      <vt:lpstr>problem4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2023-09-06T19:24:03Z</dcterms:created>
  <dcterms:modified xsi:type="dcterms:W3CDTF">2023-09-22T19:39:23Z</dcterms:modified>
</cp:coreProperties>
</file>