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780" yWindow="90" windowWidth="11130" windowHeight="9495" firstSheet="2" activeTab="3"/>
  </bookViews>
  <sheets>
    <sheet name="学生各科成绩图表" sheetId="5" r:id="rId1"/>
    <sheet name="成绩表" sheetId="1" r:id="rId2"/>
    <sheet name="Sheet2" sheetId="2" r:id="rId3"/>
    <sheet name="Sheet3" sheetId="3" r:id="rId4"/>
    <sheet name="工资表" sheetId="6" r:id="rId5"/>
    <sheet name="学生基本信息" sheetId="4" r:id="rId6"/>
    <sheet name="分类汇总" sheetId="7" r:id="rId7"/>
  </sheets>
  <definedNames>
    <definedName name="_xlnm._FilterDatabase" localSheetId="2" hidden="1">Sheet2!$A$2:$J$13</definedName>
    <definedName name="_xlnm.Criteria" localSheetId="2">Sheet2!$C$19:$D$21</definedName>
    <definedName name="_xlnm.Extract" localSheetId="2">Sheet2!$A$23:$J$23</definedName>
  </definedNames>
  <calcPr calcId="144525"/>
  <pivotCaches>
    <pivotCache cacheId="0" r:id="rId8"/>
  </pivotCaches>
</workbook>
</file>

<file path=xl/calcChain.xml><?xml version="1.0" encoding="utf-8"?>
<calcChain xmlns="http://schemas.openxmlformats.org/spreadsheetml/2006/main">
  <c r="L17" i="7" l="1"/>
  <c r="M17" i="7" s="1"/>
  <c r="M16" i="7"/>
  <c r="L16" i="7"/>
  <c r="L5" i="7"/>
  <c r="M5" i="7" s="1"/>
  <c r="M10" i="7"/>
  <c r="L10" i="7"/>
  <c r="L15" i="7"/>
  <c r="M15" i="7" s="1"/>
  <c r="M9" i="7"/>
  <c r="L9" i="7"/>
  <c r="L4" i="7"/>
  <c r="M4" i="7" s="1"/>
  <c r="M14" i="7"/>
  <c r="L14" i="7"/>
  <c r="L3" i="7"/>
  <c r="M3" i="7" s="1"/>
  <c r="M8" i="7"/>
  <c r="L8" i="7"/>
  <c r="L13" i="7"/>
  <c r="M13" i="7" s="1"/>
  <c r="M7" i="7"/>
  <c r="M11" i="7" s="1"/>
  <c r="L7" i="7"/>
  <c r="L12" i="7"/>
  <c r="M12" i="7" s="1"/>
  <c r="M18" i="7" s="1"/>
  <c r="M4" i="6"/>
  <c r="M7" i="6"/>
  <c r="M8" i="6"/>
  <c r="M11" i="6"/>
  <c r="M12" i="6"/>
  <c r="M15" i="6"/>
  <c r="M3" i="6"/>
  <c r="L4" i="6"/>
  <c r="L5" i="6"/>
  <c r="M5" i="6" s="1"/>
  <c r="L6" i="6"/>
  <c r="M6" i="6" s="1"/>
  <c r="L7" i="6"/>
  <c r="L8" i="6"/>
  <c r="L9" i="6"/>
  <c r="M9" i="6" s="1"/>
  <c r="L10" i="6"/>
  <c r="M10" i="6" s="1"/>
  <c r="L11" i="6"/>
  <c r="L12" i="6"/>
  <c r="L13" i="6"/>
  <c r="M13" i="6" s="1"/>
  <c r="L14" i="6"/>
  <c r="M14" i="6" s="1"/>
  <c r="L15" i="6"/>
  <c r="L3" i="6"/>
  <c r="H16" i="2"/>
  <c r="G16" i="2"/>
  <c r="F16" i="2"/>
  <c r="E16" i="2"/>
  <c r="D16" i="2"/>
  <c r="H15" i="2"/>
  <c r="G15" i="2"/>
  <c r="F15" i="2"/>
  <c r="E15" i="2"/>
  <c r="D15" i="2"/>
  <c r="H14" i="2"/>
  <c r="G14" i="2"/>
  <c r="F14" i="2"/>
  <c r="E14" i="2"/>
  <c r="D14" i="2"/>
  <c r="I13" i="2"/>
  <c r="I12" i="2"/>
  <c r="I11" i="2"/>
  <c r="I10" i="2"/>
  <c r="I9" i="2"/>
  <c r="I8" i="2"/>
  <c r="I7" i="2"/>
  <c r="I6" i="2"/>
  <c r="I5" i="2"/>
  <c r="I4" i="2"/>
  <c r="J4" i="2" s="1"/>
  <c r="I3" i="2"/>
  <c r="E16" i="1"/>
  <c r="F16" i="1"/>
  <c r="G16" i="1"/>
  <c r="H16" i="1"/>
  <c r="D16" i="1"/>
  <c r="E15" i="1"/>
  <c r="F15" i="1"/>
  <c r="G15" i="1"/>
  <c r="H15" i="1"/>
  <c r="D15" i="1"/>
  <c r="E14" i="1"/>
  <c r="F14" i="1"/>
  <c r="G14" i="1"/>
  <c r="H14" i="1"/>
  <c r="D14" i="1"/>
  <c r="I5" i="1"/>
  <c r="I11" i="1"/>
  <c r="I12" i="1"/>
  <c r="I10" i="1"/>
  <c r="I4" i="1"/>
  <c r="I9" i="1"/>
  <c r="J9" i="1" s="1"/>
  <c r="I7" i="1"/>
  <c r="I8" i="1"/>
  <c r="I6" i="1"/>
  <c r="I13" i="1"/>
  <c r="J13" i="1" s="1"/>
  <c r="I3" i="1"/>
  <c r="M6" i="7" l="1"/>
  <c r="M19" i="7" s="1"/>
  <c r="J8" i="1"/>
  <c r="J10" i="1"/>
  <c r="J8" i="2"/>
  <c r="J12" i="2"/>
  <c r="J3" i="1"/>
  <c r="J7" i="1"/>
  <c r="J12" i="1"/>
  <c r="J5" i="2"/>
  <c r="J9" i="2"/>
  <c r="J13" i="2"/>
  <c r="J6" i="2"/>
  <c r="J10" i="2"/>
  <c r="J11" i="1"/>
  <c r="J6" i="1"/>
  <c r="J4" i="1"/>
  <c r="J5" i="1"/>
  <c r="J3" i="2"/>
  <c r="J7" i="2"/>
  <c r="J11" i="2"/>
</calcChain>
</file>

<file path=xl/sharedStrings.xml><?xml version="1.0" encoding="utf-8"?>
<sst xmlns="http://schemas.openxmlformats.org/spreadsheetml/2006/main" count="365" uniqueCount="102">
  <si>
    <t> 学号</t>
  </si>
  <si>
    <t>姓名</t>
  </si>
  <si>
    <t>微积分</t>
  </si>
  <si>
    <t>计算机</t>
  </si>
  <si>
    <t>哲学</t>
  </si>
  <si>
    <t>总分</t>
  </si>
  <si>
    <t>赵益文</t>
  </si>
  <si>
    <t>郑小平</t>
  </si>
  <si>
    <t>王敬胜</t>
  </si>
  <si>
    <t>孙之军</t>
  </si>
  <si>
    <t>周青</t>
  </si>
  <si>
    <t>李晓蜂</t>
  </si>
  <si>
    <t>语文</t>
    <phoneticPr fontId="3" type="noConversion"/>
  </si>
  <si>
    <t>英语</t>
    <phoneticPr fontId="3" type="noConversion"/>
  </si>
  <si>
    <t>序号</t>
    <phoneticPr fontId="4" type="noConversion"/>
  </si>
  <si>
    <t>姓名</t>
    <phoneticPr fontId="4" type="noConversion"/>
  </si>
  <si>
    <t>部门代码</t>
    <phoneticPr fontId="4" type="noConversion"/>
  </si>
  <si>
    <t>部门</t>
    <phoneticPr fontId="4" type="noConversion"/>
  </si>
  <si>
    <t>职务</t>
    <phoneticPr fontId="4" type="noConversion"/>
  </si>
  <si>
    <t>出生年月</t>
    <phoneticPr fontId="4" type="noConversion"/>
  </si>
  <si>
    <t>基本工资</t>
    <phoneticPr fontId="4" type="noConversion"/>
  </si>
  <si>
    <t>津贴</t>
    <phoneticPr fontId="4" type="noConversion"/>
  </si>
  <si>
    <t>奖金</t>
    <phoneticPr fontId="4" type="noConversion"/>
  </si>
  <si>
    <t>实发工资</t>
    <phoneticPr fontId="4" type="noConversion"/>
  </si>
  <si>
    <t>钟凝</t>
    <phoneticPr fontId="4" type="noConversion"/>
  </si>
  <si>
    <t>销售部</t>
    <phoneticPr fontId="4" type="noConversion"/>
  </si>
  <si>
    <t>业务员</t>
    <phoneticPr fontId="4" type="noConversion"/>
  </si>
  <si>
    <t>李凌</t>
    <phoneticPr fontId="4" type="noConversion"/>
  </si>
  <si>
    <t>薛海仓</t>
    <phoneticPr fontId="4" type="noConversion"/>
  </si>
  <si>
    <t>胡梅</t>
    <phoneticPr fontId="4" type="noConversion"/>
  </si>
  <si>
    <t>周明明</t>
    <phoneticPr fontId="4" type="noConversion"/>
  </si>
  <si>
    <t>财务部</t>
    <phoneticPr fontId="4" type="noConversion"/>
  </si>
  <si>
    <t>会计</t>
    <phoneticPr fontId="4" type="noConversion"/>
  </si>
  <si>
    <t>张和平</t>
    <phoneticPr fontId="4" type="noConversion"/>
  </si>
  <si>
    <t>郑裕同</t>
    <phoneticPr fontId="4" type="noConversion"/>
  </si>
  <si>
    <t>技术部</t>
    <phoneticPr fontId="4" type="noConversion"/>
  </si>
  <si>
    <t>技术员</t>
    <phoneticPr fontId="4" type="noConversion"/>
  </si>
  <si>
    <t>郭丽明</t>
    <phoneticPr fontId="4" type="noConversion"/>
  </si>
  <si>
    <t>赵海</t>
    <phoneticPr fontId="4" type="noConversion"/>
  </si>
  <si>
    <t>工程师</t>
    <phoneticPr fontId="4" type="noConversion"/>
  </si>
  <si>
    <t>郑黎明</t>
    <phoneticPr fontId="4" type="noConversion"/>
  </si>
  <si>
    <t>潘越明</t>
    <phoneticPr fontId="4" type="noConversion"/>
  </si>
  <si>
    <t>王海涛</t>
    <phoneticPr fontId="4" type="noConversion"/>
  </si>
  <si>
    <t>罗晶晶</t>
    <phoneticPr fontId="4" type="noConversion"/>
  </si>
  <si>
    <t>陈凤</t>
    <phoneticPr fontId="4" type="noConversion"/>
  </si>
  <si>
    <t>沈阳</t>
    <phoneticPr fontId="4" type="noConversion"/>
  </si>
  <si>
    <t>秦强</t>
    <phoneticPr fontId="4" type="noConversion"/>
  </si>
  <si>
    <t>陆斌</t>
    <phoneticPr fontId="4" type="noConversion"/>
  </si>
  <si>
    <t>邹蕾</t>
    <phoneticPr fontId="4" type="noConversion"/>
  </si>
  <si>
    <t>单科最高分</t>
    <phoneticPr fontId="3" type="noConversion"/>
  </si>
  <si>
    <t>不及格人数</t>
    <phoneticPr fontId="3" type="noConversion"/>
  </si>
  <si>
    <t>优秀率</t>
    <phoneticPr fontId="3" type="noConversion"/>
  </si>
  <si>
    <t>名次</t>
    <phoneticPr fontId="3" type="noConversion"/>
  </si>
  <si>
    <t>性别</t>
    <phoneticPr fontId="3" type="noConversion"/>
  </si>
  <si>
    <t>男</t>
    <phoneticPr fontId="3" type="noConversion"/>
  </si>
  <si>
    <t>女</t>
    <phoneticPr fontId="3" type="noConversion"/>
  </si>
  <si>
    <t>员工工资表</t>
    <phoneticPr fontId="3" type="noConversion"/>
  </si>
  <si>
    <t>水电费</t>
    <phoneticPr fontId="4" type="noConversion"/>
  </si>
  <si>
    <t>公积金</t>
    <phoneticPr fontId="3" type="noConversion"/>
  </si>
  <si>
    <t>单位</t>
    <phoneticPr fontId="3" type="noConversion"/>
  </si>
  <si>
    <t>籍贯</t>
    <phoneticPr fontId="3" type="noConversion"/>
  </si>
  <si>
    <t>年龄</t>
    <phoneticPr fontId="3" type="noConversion"/>
  </si>
  <si>
    <t>教育</t>
  </si>
  <si>
    <t>食品</t>
  </si>
  <si>
    <t>机电</t>
  </si>
  <si>
    <t>动科</t>
  </si>
  <si>
    <t>经贸</t>
  </si>
  <si>
    <t>陈元元</t>
  </si>
  <si>
    <t>戴小伟</t>
  </si>
  <si>
    <t>丁丽华</t>
  </si>
  <si>
    <t>方瑜</t>
  </si>
  <si>
    <t>顾超</t>
  </si>
  <si>
    <t>李丹凤</t>
  </si>
  <si>
    <t>许金海</t>
  </si>
  <si>
    <t>许童</t>
  </si>
  <si>
    <t>薛金花</t>
  </si>
  <si>
    <t>张芳芳</t>
  </si>
  <si>
    <t>张伟</t>
  </si>
  <si>
    <t>赵燕</t>
  </si>
  <si>
    <t>女</t>
  </si>
  <si>
    <t>女</t>
    <phoneticPr fontId="3" type="noConversion"/>
  </si>
  <si>
    <t>男</t>
  </si>
  <si>
    <t>信阳</t>
    <phoneticPr fontId="3" type="noConversion"/>
  </si>
  <si>
    <t>商丘</t>
    <phoneticPr fontId="3" type="noConversion"/>
  </si>
  <si>
    <t>南阳</t>
    <phoneticPr fontId="3" type="noConversion"/>
  </si>
  <si>
    <t>驻马店</t>
    <phoneticPr fontId="3" type="noConversion"/>
  </si>
  <si>
    <t>许昌</t>
    <phoneticPr fontId="3" type="noConversion"/>
  </si>
  <si>
    <t>郑州</t>
    <phoneticPr fontId="3" type="noConversion"/>
  </si>
  <si>
    <t>成绩统计表</t>
    <phoneticPr fontId="3" type="noConversion"/>
  </si>
  <si>
    <t>语文</t>
    <phoneticPr fontId="3" type="noConversion"/>
  </si>
  <si>
    <t>英语</t>
    <phoneticPr fontId="3" type="noConversion"/>
  </si>
  <si>
    <t>&gt;90</t>
    <phoneticPr fontId="3" type="noConversion"/>
  </si>
  <si>
    <t>&lt;60</t>
    <phoneticPr fontId="3" type="noConversion"/>
  </si>
  <si>
    <t>扣发小计</t>
    <phoneticPr fontId="3" type="noConversion"/>
  </si>
  <si>
    <t>财务部 平均值</t>
  </si>
  <si>
    <t>技术部 平均值</t>
  </si>
  <si>
    <t>销售部 平均值</t>
  </si>
  <si>
    <t>总计平均值</t>
  </si>
  <si>
    <t>行标签</t>
  </si>
  <si>
    <t>总计</t>
  </si>
  <si>
    <t>列标签</t>
  </si>
  <si>
    <t>计数项:性别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</si>
</sst>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000"/>
    <numFmt numFmtId="177" formatCode="yyyy/m/d;@"/>
    <numFmt numFmtId="178" formatCode="0.0%"/>
    <numFmt numFmtId="179" formatCode="&quot;¥&quot;#,##0.0_);[Red]\(&quot;¥&quot;#,##0.0\)"/>
  </numFmts>
  <fonts count="9" x14ac:knownFonts="1">
    <font>
      <sz val="11"/>
      <color theme="1"/>
      <name val="宋体"/>
      <family val="2"/>
      <scheme val="minor"/>
    </font>
    <font>
      <sz val="10.5"/>
      <color rgb="FF000000"/>
      <name val="宋体"/>
      <family val="3"/>
      <charset val="134"/>
    </font>
    <font>
      <sz val="10.5"/>
      <color rgb="FF000000"/>
      <name val="Times New Roman"/>
      <family val="1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24"/>
      <color rgb="FF7030A0"/>
      <name val="华文行楷"/>
      <family val="3"/>
      <charset val="134"/>
    </font>
    <font>
      <sz val="10.5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 style="thick">
        <color rgb="FF0070C0"/>
      </left>
      <right style="thin">
        <color rgb="FF00B050"/>
      </right>
      <top style="thick">
        <color rgb="FF0070C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ck">
        <color rgb="FF0070C0"/>
      </top>
      <bottom style="thin">
        <color rgb="FF00B050"/>
      </bottom>
      <diagonal/>
    </border>
    <border>
      <left style="thin">
        <color rgb="FF00B050"/>
      </left>
      <right style="thick">
        <color rgb="FF0070C0"/>
      </right>
      <top style="thick">
        <color rgb="FF0070C0"/>
      </top>
      <bottom style="thin">
        <color rgb="FF00B050"/>
      </bottom>
      <diagonal/>
    </border>
    <border>
      <left style="thick">
        <color rgb="FF0070C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ck">
        <color rgb="FF0070C0"/>
      </right>
      <top style="thin">
        <color rgb="FF00B050"/>
      </top>
      <bottom style="thin">
        <color rgb="FF00B050"/>
      </bottom>
      <diagonal/>
    </border>
    <border>
      <left style="thick">
        <color rgb="FF0070C0"/>
      </left>
      <right style="thin">
        <color rgb="FF00B050"/>
      </right>
      <top style="thin">
        <color rgb="FF00B050"/>
      </top>
      <bottom style="thick">
        <color rgb="FF0070C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ck">
        <color rgb="FF0070C0"/>
      </bottom>
      <diagonal/>
    </border>
    <border>
      <left style="thin">
        <color rgb="FF00B050"/>
      </left>
      <right style="thick">
        <color rgb="FF0070C0"/>
      </right>
      <top style="thin">
        <color rgb="FF00B050"/>
      </top>
      <bottom style="thick">
        <color rgb="FF0070C0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32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176" fontId="0" fillId="0" borderId="0" xfId="0" applyNumberFormat="1"/>
    <xf numFmtId="177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7" fillId="0" borderId="4" xfId="0" applyFont="1" applyBorder="1"/>
    <xf numFmtId="0" fontId="1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8" xfId="0" applyBorder="1"/>
    <xf numFmtId="0" fontId="0" fillId="0" borderId="9" xfId="0" applyBorder="1"/>
    <xf numFmtId="178" fontId="0" fillId="0" borderId="8" xfId="1" applyNumberFormat="1" applyFont="1" applyBorder="1" applyAlignment="1"/>
    <xf numFmtId="179" fontId="0" fillId="0" borderId="0" xfId="0" applyNumberFormat="1"/>
    <xf numFmtId="0" fontId="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4">
    <dxf>
      <numFmt numFmtId="177" formatCode="yyyy/m/d;@"/>
    </dxf>
    <dxf>
      <numFmt numFmtId="176" formatCode="0000"/>
    </dxf>
    <dxf>
      <font>
        <u val="double"/>
        <color rgb="FFFF0000"/>
      </font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学生各科成绩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成绩表!$D$2</c:f>
              <c:strCache>
                <c:ptCount val="1"/>
                <c:pt idx="0">
                  <c:v>语文</c:v>
                </c:pt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成绩表!$B$3:$B$13</c:f>
              <c:strCache>
                <c:ptCount val="11"/>
                <c:pt idx="0">
                  <c:v>赵益文</c:v>
                </c:pt>
                <c:pt idx="1">
                  <c:v>李晓蜂</c:v>
                </c:pt>
                <c:pt idx="2">
                  <c:v>郑小平</c:v>
                </c:pt>
                <c:pt idx="3">
                  <c:v>陆斌</c:v>
                </c:pt>
                <c:pt idx="4">
                  <c:v>沈阳</c:v>
                </c:pt>
                <c:pt idx="5">
                  <c:v>秦强</c:v>
                </c:pt>
                <c:pt idx="6">
                  <c:v>陈凤</c:v>
                </c:pt>
                <c:pt idx="7">
                  <c:v>周青</c:v>
                </c:pt>
                <c:pt idx="8">
                  <c:v>王敬胜</c:v>
                </c:pt>
                <c:pt idx="9">
                  <c:v>孙之军</c:v>
                </c:pt>
                <c:pt idx="10">
                  <c:v>邹蕾</c:v>
                </c:pt>
              </c:strCache>
            </c:strRef>
          </c:cat>
          <c:val>
            <c:numRef>
              <c:f>成绩表!$D$3:$D$13</c:f>
              <c:numCache>
                <c:formatCode>General</c:formatCode>
                <c:ptCount val="11"/>
                <c:pt idx="0">
                  <c:v>73</c:v>
                </c:pt>
                <c:pt idx="1">
                  <c:v>92</c:v>
                </c:pt>
                <c:pt idx="2">
                  <c:v>89</c:v>
                </c:pt>
                <c:pt idx="3">
                  <c:v>79</c:v>
                </c:pt>
                <c:pt idx="4">
                  <c:v>90</c:v>
                </c:pt>
                <c:pt idx="5">
                  <c:v>92</c:v>
                </c:pt>
                <c:pt idx="6">
                  <c:v>86</c:v>
                </c:pt>
                <c:pt idx="7">
                  <c:v>85</c:v>
                </c:pt>
                <c:pt idx="8">
                  <c:v>85</c:v>
                </c:pt>
                <c:pt idx="9">
                  <c:v>46</c:v>
                </c:pt>
                <c:pt idx="10">
                  <c:v>65</c:v>
                </c:pt>
              </c:numCache>
            </c:numRef>
          </c:val>
        </c:ser>
        <c:ser>
          <c:idx val="1"/>
          <c:order val="1"/>
          <c:tx>
            <c:strRef>
              <c:f>成绩表!$E$2</c:f>
              <c:strCache>
                <c:ptCount val="1"/>
                <c:pt idx="0">
                  <c:v>微积分</c:v>
                </c:pt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成绩表!$B$3:$B$13</c:f>
              <c:strCache>
                <c:ptCount val="11"/>
                <c:pt idx="0">
                  <c:v>赵益文</c:v>
                </c:pt>
                <c:pt idx="1">
                  <c:v>李晓蜂</c:v>
                </c:pt>
                <c:pt idx="2">
                  <c:v>郑小平</c:v>
                </c:pt>
                <c:pt idx="3">
                  <c:v>陆斌</c:v>
                </c:pt>
                <c:pt idx="4">
                  <c:v>沈阳</c:v>
                </c:pt>
                <c:pt idx="5">
                  <c:v>秦强</c:v>
                </c:pt>
                <c:pt idx="6">
                  <c:v>陈凤</c:v>
                </c:pt>
                <c:pt idx="7">
                  <c:v>周青</c:v>
                </c:pt>
                <c:pt idx="8">
                  <c:v>王敬胜</c:v>
                </c:pt>
                <c:pt idx="9">
                  <c:v>孙之军</c:v>
                </c:pt>
                <c:pt idx="10">
                  <c:v>邹蕾</c:v>
                </c:pt>
              </c:strCache>
            </c:strRef>
          </c:cat>
          <c:val>
            <c:numRef>
              <c:f>成绩表!$E$3:$E$13</c:f>
              <c:numCache>
                <c:formatCode>General</c:formatCode>
                <c:ptCount val="11"/>
                <c:pt idx="0">
                  <c:v>88</c:v>
                </c:pt>
                <c:pt idx="1">
                  <c:v>91</c:v>
                </c:pt>
                <c:pt idx="2">
                  <c:v>93</c:v>
                </c:pt>
                <c:pt idx="3">
                  <c:v>70</c:v>
                </c:pt>
                <c:pt idx="4">
                  <c:v>71</c:v>
                </c:pt>
                <c:pt idx="5">
                  <c:v>78</c:v>
                </c:pt>
                <c:pt idx="6">
                  <c:v>77</c:v>
                </c:pt>
                <c:pt idx="7">
                  <c:v>75</c:v>
                </c:pt>
                <c:pt idx="8">
                  <c:v>71</c:v>
                </c:pt>
                <c:pt idx="9">
                  <c:v>87</c:v>
                </c:pt>
                <c:pt idx="10">
                  <c:v>46</c:v>
                </c:pt>
              </c:numCache>
            </c:numRef>
          </c:val>
        </c:ser>
        <c:ser>
          <c:idx val="2"/>
          <c:order val="2"/>
          <c:tx>
            <c:strRef>
              <c:f>成绩表!$F$2</c:f>
              <c:strCache>
                <c:ptCount val="1"/>
                <c:pt idx="0">
                  <c:v>英语</c:v>
                </c:pt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成绩表!$B$3:$B$13</c:f>
              <c:strCache>
                <c:ptCount val="11"/>
                <c:pt idx="0">
                  <c:v>赵益文</c:v>
                </c:pt>
                <c:pt idx="1">
                  <c:v>李晓蜂</c:v>
                </c:pt>
                <c:pt idx="2">
                  <c:v>郑小平</c:v>
                </c:pt>
                <c:pt idx="3">
                  <c:v>陆斌</c:v>
                </c:pt>
                <c:pt idx="4">
                  <c:v>沈阳</c:v>
                </c:pt>
                <c:pt idx="5">
                  <c:v>秦强</c:v>
                </c:pt>
                <c:pt idx="6">
                  <c:v>陈凤</c:v>
                </c:pt>
                <c:pt idx="7">
                  <c:v>周青</c:v>
                </c:pt>
                <c:pt idx="8">
                  <c:v>王敬胜</c:v>
                </c:pt>
                <c:pt idx="9">
                  <c:v>孙之军</c:v>
                </c:pt>
                <c:pt idx="10">
                  <c:v>邹蕾</c:v>
                </c:pt>
              </c:strCache>
            </c:strRef>
          </c:cat>
          <c:val>
            <c:numRef>
              <c:f>成绩表!$F$3:$F$13</c:f>
              <c:numCache>
                <c:formatCode>General</c:formatCode>
                <c:ptCount val="11"/>
                <c:pt idx="0">
                  <c:v>92</c:v>
                </c:pt>
                <c:pt idx="1">
                  <c:v>74</c:v>
                </c:pt>
                <c:pt idx="2">
                  <c:v>90</c:v>
                </c:pt>
                <c:pt idx="3">
                  <c:v>90</c:v>
                </c:pt>
                <c:pt idx="4">
                  <c:v>86</c:v>
                </c:pt>
                <c:pt idx="5">
                  <c:v>85</c:v>
                </c:pt>
                <c:pt idx="6">
                  <c:v>92</c:v>
                </c:pt>
                <c:pt idx="7">
                  <c:v>78</c:v>
                </c:pt>
                <c:pt idx="8">
                  <c:v>52</c:v>
                </c:pt>
                <c:pt idx="9">
                  <c:v>47</c:v>
                </c:pt>
                <c:pt idx="10">
                  <c:v>72</c:v>
                </c:pt>
              </c:numCache>
            </c:numRef>
          </c:val>
        </c:ser>
        <c:ser>
          <c:idx val="3"/>
          <c:order val="3"/>
          <c:tx>
            <c:strRef>
              <c:f>成绩表!$G$2</c:f>
              <c:strCache>
                <c:ptCount val="1"/>
                <c:pt idx="0">
                  <c:v>计算机</c:v>
                </c:pt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成绩表!$B$3:$B$13</c:f>
              <c:strCache>
                <c:ptCount val="11"/>
                <c:pt idx="0">
                  <c:v>赵益文</c:v>
                </c:pt>
                <c:pt idx="1">
                  <c:v>李晓蜂</c:v>
                </c:pt>
                <c:pt idx="2">
                  <c:v>郑小平</c:v>
                </c:pt>
                <c:pt idx="3">
                  <c:v>陆斌</c:v>
                </c:pt>
                <c:pt idx="4">
                  <c:v>沈阳</c:v>
                </c:pt>
                <c:pt idx="5">
                  <c:v>秦强</c:v>
                </c:pt>
                <c:pt idx="6">
                  <c:v>陈凤</c:v>
                </c:pt>
                <c:pt idx="7">
                  <c:v>周青</c:v>
                </c:pt>
                <c:pt idx="8">
                  <c:v>王敬胜</c:v>
                </c:pt>
                <c:pt idx="9">
                  <c:v>孙之军</c:v>
                </c:pt>
                <c:pt idx="10">
                  <c:v>邹蕾</c:v>
                </c:pt>
              </c:strCache>
            </c:strRef>
          </c:cat>
          <c:val>
            <c:numRef>
              <c:f>成绩表!$G$3:$G$13</c:f>
              <c:numCache>
                <c:formatCode>General</c:formatCode>
                <c:ptCount val="11"/>
                <c:pt idx="0">
                  <c:v>94</c:v>
                </c:pt>
                <c:pt idx="1">
                  <c:v>93</c:v>
                </c:pt>
                <c:pt idx="2">
                  <c:v>85</c:v>
                </c:pt>
                <c:pt idx="3">
                  <c:v>94</c:v>
                </c:pt>
                <c:pt idx="4">
                  <c:v>80</c:v>
                </c:pt>
                <c:pt idx="5">
                  <c:v>77</c:v>
                </c:pt>
                <c:pt idx="6">
                  <c:v>70</c:v>
                </c:pt>
                <c:pt idx="7">
                  <c:v>64</c:v>
                </c:pt>
                <c:pt idx="8">
                  <c:v>77</c:v>
                </c:pt>
                <c:pt idx="9">
                  <c:v>96</c:v>
                </c:pt>
                <c:pt idx="10">
                  <c:v>66</c:v>
                </c:pt>
              </c:numCache>
            </c:numRef>
          </c:val>
        </c:ser>
        <c:ser>
          <c:idx val="4"/>
          <c:order val="4"/>
          <c:tx>
            <c:strRef>
              <c:f>成绩表!$H$2</c:f>
              <c:strCache>
                <c:ptCount val="1"/>
                <c:pt idx="0">
                  <c:v>哲学</c:v>
                </c:pt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成绩表!$B$3:$B$13</c:f>
              <c:strCache>
                <c:ptCount val="11"/>
                <c:pt idx="0">
                  <c:v>赵益文</c:v>
                </c:pt>
                <c:pt idx="1">
                  <c:v>李晓蜂</c:v>
                </c:pt>
                <c:pt idx="2">
                  <c:v>郑小平</c:v>
                </c:pt>
                <c:pt idx="3">
                  <c:v>陆斌</c:v>
                </c:pt>
                <c:pt idx="4">
                  <c:v>沈阳</c:v>
                </c:pt>
                <c:pt idx="5">
                  <c:v>秦强</c:v>
                </c:pt>
                <c:pt idx="6">
                  <c:v>陈凤</c:v>
                </c:pt>
                <c:pt idx="7">
                  <c:v>周青</c:v>
                </c:pt>
                <c:pt idx="8">
                  <c:v>王敬胜</c:v>
                </c:pt>
                <c:pt idx="9">
                  <c:v>孙之军</c:v>
                </c:pt>
                <c:pt idx="10">
                  <c:v>邹蕾</c:v>
                </c:pt>
              </c:strCache>
            </c:strRef>
          </c:cat>
          <c:val>
            <c:numRef>
              <c:f>成绩表!$H$3:$H$13</c:f>
              <c:numCache>
                <c:formatCode>General</c:formatCode>
                <c:ptCount val="11"/>
                <c:pt idx="0">
                  <c:v>91</c:v>
                </c:pt>
                <c:pt idx="1">
                  <c:v>88</c:v>
                </c:pt>
                <c:pt idx="2">
                  <c:v>65</c:v>
                </c:pt>
                <c:pt idx="3">
                  <c:v>83</c:v>
                </c:pt>
                <c:pt idx="4">
                  <c:v>88</c:v>
                </c:pt>
                <c:pt idx="5">
                  <c:v>68</c:v>
                </c:pt>
                <c:pt idx="6">
                  <c:v>53</c:v>
                </c:pt>
                <c:pt idx="7">
                  <c:v>71</c:v>
                </c:pt>
                <c:pt idx="8">
                  <c:v>80</c:v>
                </c:pt>
                <c:pt idx="9">
                  <c:v>80</c:v>
                </c:pt>
                <c:pt idx="10">
                  <c:v>83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8194944"/>
        <c:axId val="98196864"/>
      </c:barChart>
      <c:catAx>
        <c:axId val="9819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姓名</a:t>
                </a:r>
              </a:p>
            </c:rich>
          </c:tx>
          <c:overlay val="0"/>
        </c:title>
        <c:majorTickMark val="out"/>
        <c:minorTickMark val="none"/>
        <c:tickLblPos val="nextTo"/>
        <c:crossAx val="98196864"/>
        <c:crosses val="autoZero"/>
        <c:auto val="1"/>
        <c:lblAlgn val="ctr"/>
        <c:lblOffset val="100"/>
        <c:noMultiLvlLbl val="0"/>
      </c:catAx>
      <c:valAx>
        <c:axId val="98196864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分数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19494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84094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131.510531134256" createdVersion="3" refreshedVersion="3" minRefreshableVersion="3" recordCount="23">
  <cacheSource type="worksheet">
    <worksheetSource ref="A1:E24" sheet="学生基本信息"/>
  </cacheSource>
  <cacheFields count="5">
    <cacheField name="姓名" numFmtId="0">
      <sharedItems/>
    </cacheField>
    <cacheField name="性别" numFmtId="0">
      <sharedItems count="2">
        <s v="男"/>
        <s v="女"/>
      </sharedItems>
    </cacheField>
    <cacheField name="年龄" numFmtId="0">
      <sharedItems containsSemiMixedTypes="0" containsString="0" containsNumber="1" containsInteger="1" minValue="17" maxValue="20"/>
    </cacheField>
    <cacheField name="单位" numFmtId="0">
      <sharedItems count="5">
        <s v="教育"/>
        <s v="食品"/>
        <s v="机电"/>
        <s v="动科"/>
        <s v="经贸"/>
      </sharedItems>
    </cacheField>
    <cacheField name="籍贯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s v="赵益文"/>
    <x v="0"/>
    <n v="18"/>
    <x v="0"/>
    <s v="信阳"/>
  </r>
  <r>
    <s v="郑小平"/>
    <x v="1"/>
    <n v="17"/>
    <x v="1"/>
    <s v="商丘"/>
  </r>
  <r>
    <s v="王敬胜"/>
    <x v="0"/>
    <n v="20"/>
    <x v="2"/>
    <s v="南阳"/>
  </r>
  <r>
    <s v="孙之军"/>
    <x v="0"/>
    <n v="19"/>
    <x v="3"/>
    <s v="驻马店"/>
  </r>
  <r>
    <s v="周青"/>
    <x v="1"/>
    <n v="19"/>
    <x v="3"/>
    <s v="许昌"/>
  </r>
  <r>
    <s v="李晓蜂"/>
    <x v="0"/>
    <n v="18"/>
    <x v="1"/>
    <s v="郑州"/>
  </r>
  <r>
    <s v="陈凤"/>
    <x v="1"/>
    <n v="17"/>
    <x v="0"/>
    <s v="商丘"/>
  </r>
  <r>
    <s v="沈阳"/>
    <x v="1"/>
    <n v="20"/>
    <x v="0"/>
    <s v="南阳"/>
  </r>
  <r>
    <s v="秦强"/>
    <x v="0"/>
    <n v="19"/>
    <x v="2"/>
    <s v="驻马店"/>
  </r>
  <r>
    <s v="陆斌"/>
    <x v="0"/>
    <n v="18"/>
    <x v="1"/>
    <s v="南阳"/>
  </r>
  <r>
    <s v="邹蕾"/>
    <x v="1"/>
    <n v="17"/>
    <x v="4"/>
    <s v="驻马店"/>
  </r>
  <r>
    <s v="陈元元"/>
    <x v="1"/>
    <n v="20"/>
    <x v="4"/>
    <s v="许昌"/>
  </r>
  <r>
    <s v="戴小伟"/>
    <x v="0"/>
    <n v="19"/>
    <x v="2"/>
    <s v="郑州"/>
  </r>
  <r>
    <s v="丁丽华"/>
    <x v="1"/>
    <n v="19"/>
    <x v="3"/>
    <s v="信阳"/>
  </r>
  <r>
    <s v="方瑜"/>
    <x v="0"/>
    <n v="18"/>
    <x v="3"/>
    <s v="商丘"/>
  </r>
  <r>
    <s v="顾超"/>
    <x v="0"/>
    <n v="17"/>
    <x v="1"/>
    <s v="南阳"/>
  </r>
  <r>
    <s v="李丹凤"/>
    <x v="1"/>
    <n v="20"/>
    <x v="0"/>
    <s v="驻马店"/>
  </r>
  <r>
    <s v="许金海"/>
    <x v="0"/>
    <n v="19"/>
    <x v="0"/>
    <s v="南阳"/>
  </r>
  <r>
    <s v="许童"/>
    <x v="0"/>
    <n v="18"/>
    <x v="0"/>
    <s v="驻马店"/>
  </r>
  <r>
    <s v="薛金花"/>
    <x v="1"/>
    <n v="17"/>
    <x v="2"/>
    <s v="许昌"/>
  </r>
  <r>
    <s v="张芳芳"/>
    <x v="1"/>
    <n v="20"/>
    <x v="1"/>
    <s v="郑州"/>
  </r>
  <r>
    <s v="张伟"/>
    <x v="0"/>
    <n v="19"/>
    <x v="4"/>
    <s v="信阳"/>
  </r>
  <r>
    <s v="赵燕"/>
    <x v="1"/>
    <n v="19"/>
    <x v="4"/>
    <s v="商丘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A28:D35" firstHeaderRow="1" firstDataRow="2" firstDataCol="1"/>
  <pivotFields count="5">
    <pivotField showAll="0"/>
    <pivotField axis="axisCol" dataField="1" showAll="0">
      <items count="3">
        <item x="0"/>
        <item x="1"/>
        <item t="default"/>
      </items>
    </pivotField>
    <pivotField showAll="0"/>
    <pivotField axis="axisRow" showAll="0">
      <items count="6">
        <item x="3"/>
        <item x="2"/>
        <item x="0"/>
        <item x="4"/>
        <item x="1"/>
        <item t="default"/>
      </items>
    </pivotField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计数项:性别" fld="1" subtotal="count" baseField="0" baseItem="0"/>
  </dataFields>
  <pivotTableStyleInfo name="PivotStyleMedium9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6" name="表6" displayName="表6" ref="A2:L15" totalsRowShown="0">
  <autoFilter ref="A2:L15">
    <filterColumn colId="3">
      <filters>
        <filter val="销售部"/>
      </filters>
    </filterColumn>
    <filterColumn colId="6">
      <customFilters>
        <customFilter operator="greaterThan" val="1000"/>
      </customFilters>
    </filterColumn>
  </autoFilter>
  <tableColumns count="12">
    <tableColumn id="1" name="序号"/>
    <tableColumn id="2" name="姓名"/>
    <tableColumn id="3" name="部门代码" dataDxfId="1"/>
    <tableColumn id="4" name="部门"/>
    <tableColumn id="5" name="职务"/>
    <tableColumn id="6" name="出生年月" dataDxfId="0"/>
    <tableColumn id="7" name="基本工资"/>
    <tableColumn id="8" name="津贴"/>
    <tableColumn id="9" name="奖金"/>
    <tableColumn id="10" name="公积金"/>
    <tableColumn id="11" name="水电费"/>
    <tableColumn id="12" name="实发工资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D25" sqref="D25"/>
    </sheetView>
  </sheetViews>
  <sheetFormatPr defaultRowHeight="13.5" x14ac:dyDescent="0.15"/>
  <cols>
    <col min="1" max="1" width="11.875" customWidth="1"/>
  </cols>
  <sheetData>
    <row r="1" spans="1:10" ht="32.25" thickBot="1" x14ac:dyDescent="0.55000000000000004">
      <c r="A1" s="30" t="s">
        <v>88</v>
      </c>
      <c r="B1" s="30"/>
      <c r="C1" s="30"/>
      <c r="D1" s="30"/>
      <c r="E1" s="30"/>
      <c r="F1" s="30"/>
      <c r="G1" s="30"/>
      <c r="H1" s="30"/>
      <c r="I1" s="30"/>
      <c r="J1" s="30"/>
    </row>
    <row r="2" spans="1:10" ht="14.25" thickTop="1" x14ac:dyDescent="0.15">
      <c r="A2" s="9" t="s">
        <v>0</v>
      </c>
      <c r="B2" s="10" t="s">
        <v>1</v>
      </c>
      <c r="C2" s="10" t="s">
        <v>53</v>
      </c>
      <c r="D2" s="10" t="s">
        <v>12</v>
      </c>
      <c r="E2" s="10" t="s">
        <v>2</v>
      </c>
      <c r="F2" s="10" t="s">
        <v>13</v>
      </c>
      <c r="G2" s="10" t="s">
        <v>3</v>
      </c>
      <c r="H2" s="10" t="s">
        <v>4</v>
      </c>
      <c r="I2" s="10" t="s">
        <v>5</v>
      </c>
      <c r="J2" s="11" t="s">
        <v>52</v>
      </c>
    </row>
    <row r="3" spans="1:10" x14ac:dyDescent="0.15">
      <c r="A3" s="12">
        <v>20150324001</v>
      </c>
      <c r="B3" s="13" t="s">
        <v>6</v>
      </c>
      <c r="C3" s="13" t="s">
        <v>54</v>
      </c>
      <c r="D3" s="14">
        <v>73</v>
      </c>
      <c r="E3" s="14">
        <v>88</v>
      </c>
      <c r="F3" s="14">
        <v>92</v>
      </c>
      <c r="G3" s="13">
        <v>94</v>
      </c>
      <c r="H3" s="13">
        <v>91</v>
      </c>
      <c r="I3" s="13">
        <f t="shared" ref="I3:I13" si="0">SUM(D3:H3)</f>
        <v>438</v>
      </c>
      <c r="J3" s="15">
        <f t="shared" ref="J3:J13" si="1">RANK(I3,$I$3:$I$13)</f>
        <v>1</v>
      </c>
    </row>
    <row r="4" spans="1:10" x14ac:dyDescent="0.15">
      <c r="A4" s="12">
        <v>20150324006</v>
      </c>
      <c r="B4" s="13" t="s">
        <v>11</v>
      </c>
      <c r="C4" s="13" t="s">
        <v>54</v>
      </c>
      <c r="D4" s="13">
        <v>92</v>
      </c>
      <c r="E4" s="13">
        <v>91</v>
      </c>
      <c r="F4" s="13">
        <v>74</v>
      </c>
      <c r="G4" s="13">
        <v>93</v>
      </c>
      <c r="H4" s="13">
        <v>88</v>
      </c>
      <c r="I4" s="13">
        <f t="shared" si="0"/>
        <v>438</v>
      </c>
      <c r="J4" s="15">
        <f t="shared" si="1"/>
        <v>1</v>
      </c>
    </row>
    <row r="5" spans="1:10" x14ac:dyDescent="0.15">
      <c r="A5" s="12">
        <v>20150324002</v>
      </c>
      <c r="B5" s="13" t="s">
        <v>7</v>
      </c>
      <c r="C5" s="13" t="s">
        <v>55</v>
      </c>
      <c r="D5" s="14">
        <v>89</v>
      </c>
      <c r="E5" s="14">
        <v>93</v>
      </c>
      <c r="F5" s="14">
        <v>90</v>
      </c>
      <c r="G5" s="13">
        <v>85</v>
      </c>
      <c r="H5" s="13">
        <v>65</v>
      </c>
      <c r="I5" s="13">
        <f t="shared" si="0"/>
        <v>422</v>
      </c>
      <c r="J5" s="15">
        <f t="shared" si="1"/>
        <v>3</v>
      </c>
    </row>
    <row r="6" spans="1:10" x14ac:dyDescent="0.15">
      <c r="A6" s="12">
        <v>20150324010</v>
      </c>
      <c r="B6" s="16" t="s">
        <v>47</v>
      </c>
      <c r="C6" s="16" t="s">
        <v>54</v>
      </c>
      <c r="D6" s="16">
        <v>79</v>
      </c>
      <c r="E6" s="16">
        <v>70</v>
      </c>
      <c r="F6" s="16">
        <v>90</v>
      </c>
      <c r="G6" s="16">
        <v>94</v>
      </c>
      <c r="H6" s="16">
        <v>83</v>
      </c>
      <c r="I6" s="13">
        <f t="shared" si="0"/>
        <v>416</v>
      </c>
      <c r="J6" s="15">
        <f t="shared" si="1"/>
        <v>4</v>
      </c>
    </row>
    <row r="7" spans="1:10" x14ac:dyDescent="0.15">
      <c r="A7" s="12">
        <v>20150324008</v>
      </c>
      <c r="B7" s="16" t="s">
        <v>45</v>
      </c>
      <c r="C7" s="16" t="s">
        <v>55</v>
      </c>
      <c r="D7" s="16">
        <v>90</v>
      </c>
      <c r="E7" s="16">
        <v>71</v>
      </c>
      <c r="F7" s="16">
        <v>86</v>
      </c>
      <c r="G7" s="16">
        <v>80</v>
      </c>
      <c r="H7" s="16">
        <v>88</v>
      </c>
      <c r="I7" s="13">
        <f t="shared" si="0"/>
        <v>415</v>
      </c>
      <c r="J7" s="15">
        <f t="shared" si="1"/>
        <v>5</v>
      </c>
    </row>
    <row r="8" spans="1:10" x14ac:dyDescent="0.15">
      <c r="A8" s="12">
        <v>20150324009</v>
      </c>
      <c r="B8" s="16" t="s">
        <v>46</v>
      </c>
      <c r="C8" s="13" t="s">
        <v>54</v>
      </c>
      <c r="D8" s="16">
        <v>92</v>
      </c>
      <c r="E8" s="16">
        <v>78</v>
      </c>
      <c r="F8" s="16">
        <v>85</v>
      </c>
      <c r="G8" s="16">
        <v>77</v>
      </c>
      <c r="H8" s="16">
        <v>68</v>
      </c>
      <c r="I8" s="13">
        <f t="shared" si="0"/>
        <v>400</v>
      </c>
      <c r="J8" s="15">
        <f t="shared" si="1"/>
        <v>6</v>
      </c>
    </row>
    <row r="9" spans="1:10" x14ac:dyDescent="0.15">
      <c r="A9" s="12">
        <v>20150324007</v>
      </c>
      <c r="B9" s="16" t="s">
        <v>44</v>
      </c>
      <c r="C9" s="16" t="s">
        <v>55</v>
      </c>
      <c r="D9" s="16">
        <v>86</v>
      </c>
      <c r="E9" s="16">
        <v>77</v>
      </c>
      <c r="F9" s="16">
        <v>92</v>
      </c>
      <c r="G9" s="16">
        <v>70</v>
      </c>
      <c r="H9" s="16">
        <v>53</v>
      </c>
      <c r="I9" s="13">
        <f t="shared" si="0"/>
        <v>378</v>
      </c>
      <c r="J9" s="15">
        <f t="shared" si="1"/>
        <v>7</v>
      </c>
    </row>
    <row r="10" spans="1:10" x14ac:dyDescent="0.15">
      <c r="A10" s="12">
        <v>20150324005</v>
      </c>
      <c r="B10" s="13" t="s">
        <v>10</v>
      </c>
      <c r="C10" s="13" t="s">
        <v>55</v>
      </c>
      <c r="D10" s="13">
        <v>85</v>
      </c>
      <c r="E10" s="13">
        <v>75</v>
      </c>
      <c r="F10" s="13">
        <v>78</v>
      </c>
      <c r="G10" s="13">
        <v>64</v>
      </c>
      <c r="H10" s="13">
        <v>71</v>
      </c>
      <c r="I10" s="13">
        <f t="shared" si="0"/>
        <v>373</v>
      </c>
      <c r="J10" s="15">
        <f t="shared" si="1"/>
        <v>8</v>
      </c>
    </row>
    <row r="11" spans="1:10" x14ac:dyDescent="0.15">
      <c r="A11" s="12">
        <v>20150324003</v>
      </c>
      <c r="B11" s="13" t="s">
        <v>8</v>
      </c>
      <c r="C11" s="13" t="s">
        <v>54</v>
      </c>
      <c r="D11" s="14">
        <v>85</v>
      </c>
      <c r="E11" s="14">
        <v>71</v>
      </c>
      <c r="F11" s="14">
        <v>52</v>
      </c>
      <c r="G11" s="13">
        <v>77</v>
      </c>
      <c r="H11" s="13">
        <v>80</v>
      </c>
      <c r="I11" s="13">
        <f t="shared" si="0"/>
        <v>365</v>
      </c>
      <c r="J11" s="15">
        <f t="shared" si="1"/>
        <v>9</v>
      </c>
    </row>
    <row r="12" spans="1:10" x14ac:dyDescent="0.15">
      <c r="A12" s="12">
        <v>20150324004</v>
      </c>
      <c r="B12" s="13" t="s">
        <v>9</v>
      </c>
      <c r="C12" s="13" t="s">
        <v>54</v>
      </c>
      <c r="D12" s="14">
        <v>46</v>
      </c>
      <c r="E12" s="14">
        <v>87</v>
      </c>
      <c r="F12" s="14">
        <v>47</v>
      </c>
      <c r="G12" s="13">
        <v>96</v>
      </c>
      <c r="H12" s="13">
        <v>80</v>
      </c>
      <c r="I12" s="13">
        <f t="shared" si="0"/>
        <v>356</v>
      </c>
      <c r="J12" s="15">
        <f t="shared" si="1"/>
        <v>10</v>
      </c>
    </row>
    <row r="13" spans="1:10" x14ac:dyDescent="0.15">
      <c r="A13" s="12">
        <v>20150324011</v>
      </c>
      <c r="B13" s="16" t="s">
        <v>48</v>
      </c>
      <c r="C13" s="16" t="s">
        <v>55</v>
      </c>
      <c r="D13" s="16">
        <v>65</v>
      </c>
      <c r="E13" s="16">
        <v>46</v>
      </c>
      <c r="F13" s="16">
        <v>72</v>
      </c>
      <c r="G13" s="16">
        <v>66</v>
      </c>
      <c r="H13" s="16">
        <v>83</v>
      </c>
      <c r="I13" s="13">
        <f t="shared" si="0"/>
        <v>332</v>
      </c>
      <c r="J13" s="15">
        <f t="shared" si="1"/>
        <v>11</v>
      </c>
    </row>
    <row r="14" spans="1:10" x14ac:dyDescent="0.15">
      <c r="A14" s="26" t="s">
        <v>49</v>
      </c>
      <c r="B14" s="27"/>
      <c r="C14" s="27"/>
      <c r="D14" s="17">
        <f>MAX(D3:D13)</f>
        <v>92</v>
      </c>
      <c r="E14" s="17">
        <f t="shared" ref="E14:H14" si="2">MAX(E3:E13)</f>
        <v>93</v>
      </c>
      <c r="F14" s="17">
        <f t="shared" si="2"/>
        <v>92</v>
      </c>
      <c r="G14" s="17">
        <f t="shared" si="2"/>
        <v>96</v>
      </c>
      <c r="H14" s="17">
        <f t="shared" si="2"/>
        <v>91</v>
      </c>
      <c r="I14" s="17"/>
      <c r="J14" s="15"/>
    </row>
    <row r="15" spans="1:10" x14ac:dyDescent="0.15">
      <c r="A15" s="26" t="s">
        <v>50</v>
      </c>
      <c r="B15" s="27"/>
      <c r="C15" s="27"/>
      <c r="D15" s="17">
        <f>COUNTIF(D3:D13,"&lt;60")</f>
        <v>1</v>
      </c>
      <c r="E15" s="17">
        <f t="shared" ref="E15:H15" si="3">COUNTIF(E3:E13,"&lt;60")</f>
        <v>1</v>
      </c>
      <c r="F15" s="17">
        <f t="shared" si="3"/>
        <v>2</v>
      </c>
      <c r="G15" s="17">
        <f t="shared" si="3"/>
        <v>0</v>
      </c>
      <c r="H15" s="17">
        <f t="shared" si="3"/>
        <v>1</v>
      </c>
      <c r="I15" s="17"/>
      <c r="J15" s="15"/>
    </row>
    <row r="16" spans="1:10" ht="14.25" thickBot="1" x14ac:dyDescent="0.2">
      <c r="A16" s="28" t="s">
        <v>51</v>
      </c>
      <c r="B16" s="29"/>
      <c r="C16" s="29"/>
      <c r="D16" s="20">
        <f>COUNTIF(D3:D13,"&gt;=90")/COUNT(D3:D13)</f>
        <v>0.27272727272727271</v>
      </c>
      <c r="E16" s="20">
        <f t="shared" ref="E16:H16" si="4">COUNTIF(E3:E13,"&gt;=90")/COUNT(E3:E13)</f>
        <v>0.18181818181818182</v>
      </c>
      <c r="F16" s="20">
        <f t="shared" si="4"/>
        <v>0.36363636363636365</v>
      </c>
      <c r="G16" s="20">
        <f t="shared" si="4"/>
        <v>0.36363636363636365</v>
      </c>
      <c r="H16" s="20">
        <f t="shared" si="4"/>
        <v>9.0909090909090912E-2</v>
      </c>
      <c r="I16" s="18"/>
      <c r="J16" s="19"/>
    </row>
    <row r="17" ht="14.25" thickTop="1" x14ac:dyDescent="0.15"/>
  </sheetData>
  <sortState ref="A3:J13">
    <sortCondition descending="1" ref="I3:I13"/>
    <sortCondition ref="D3:D13"/>
  </sortState>
  <mergeCells count="4">
    <mergeCell ref="A14:C14"/>
    <mergeCell ref="A15:C15"/>
    <mergeCell ref="A16:C16"/>
    <mergeCell ref="A1:J1"/>
  </mergeCells>
  <phoneticPr fontId="3" type="noConversion"/>
  <conditionalFormatting sqref="D3:H13">
    <cfRule type="cellIs" dxfId="3" priority="1" operator="between">
      <formula>70</formula>
      <formula>80</formula>
    </cfRule>
    <cfRule type="cellIs" dxfId="2" priority="2" operator="lessThan">
      <formula>60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2" sqref="A2:J13"/>
    </sheetView>
  </sheetViews>
  <sheetFormatPr defaultRowHeight="13.5" x14ac:dyDescent="0.15"/>
  <cols>
    <col min="1" max="1" width="12.125" customWidth="1"/>
  </cols>
  <sheetData>
    <row r="1" spans="1:10" ht="32.25" thickBot="1" x14ac:dyDescent="0.55000000000000004">
      <c r="A1" s="30" t="s">
        <v>88</v>
      </c>
      <c r="B1" s="30"/>
      <c r="C1" s="30"/>
      <c r="D1" s="30"/>
      <c r="E1" s="30"/>
      <c r="F1" s="30"/>
      <c r="G1" s="30"/>
      <c r="H1" s="30"/>
      <c r="I1" s="30"/>
      <c r="J1" s="30"/>
    </row>
    <row r="2" spans="1:10" ht="14.25" thickTop="1" x14ac:dyDescent="0.15">
      <c r="A2" s="9" t="s">
        <v>0</v>
      </c>
      <c r="B2" s="10" t="s">
        <v>1</v>
      </c>
      <c r="C2" s="10" t="s">
        <v>53</v>
      </c>
      <c r="D2" s="10" t="s">
        <v>12</v>
      </c>
      <c r="E2" s="10" t="s">
        <v>2</v>
      </c>
      <c r="F2" s="10" t="s">
        <v>13</v>
      </c>
      <c r="G2" s="10" t="s">
        <v>3</v>
      </c>
      <c r="H2" s="10" t="s">
        <v>4</v>
      </c>
      <c r="I2" s="10" t="s">
        <v>5</v>
      </c>
      <c r="J2" s="11" t="s">
        <v>52</v>
      </c>
    </row>
    <row r="3" spans="1:10" x14ac:dyDescent="0.15">
      <c r="A3" s="12">
        <v>20150324001</v>
      </c>
      <c r="B3" s="13" t="s">
        <v>6</v>
      </c>
      <c r="C3" s="13" t="s">
        <v>54</v>
      </c>
      <c r="D3" s="14">
        <v>73</v>
      </c>
      <c r="E3" s="14">
        <v>88</v>
      </c>
      <c r="F3" s="14">
        <v>92</v>
      </c>
      <c r="G3" s="13">
        <v>94</v>
      </c>
      <c r="H3" s="13">
        <v>91</v>
      </c>
      <c r="I3" s="13">
        <f>SUM(D3:H3)</f>
        <v>438</v>
      </c>
      <c r="J3" s="15">
        <f>RANK(I3,$I$3:$I$13)</f>
        <v>1</v>
      </c>
    </row>
    <row r="4" spans="1:10" x14ac:dyDescent="0.15">
      <c r="A4" s="12">
        <v>20150324002</v>
      </c>
      <c r="B4" s="13" t="s">
        <v>7</v>
      </c>
      <c r="C4" s="13" t="s">
        <v>55</v>
      </c>
      <c r="D4" s="14">
        <v>89</v>
      </c>
      <c r="E4" s="14">
        <v>93</v>
      </c>
      <c r="F4" s="14">
        <v>90</v>
      </c>
      <c r="G4" s="13">
        <v>85</v>
      </c>
      <c r="H4" s="13">
        <v>65</v>
      </c>
      <c r="I4" s="13">
        <f t="shared" ref="I4:I13" si="0">SUM(D4:H4)</f>
        <v>422</v>
      </c>
      <c r="J4" s="15">
        <f t="shared" ref="J4:J13" si="1">RANK(I4,$I$3:$I$13)</f>
        <v>3</v>
      </c>
    </row>
    <row r="5" spans="1:10" x14ac:dyDescent="0.15">
      <c r="A5" s="12">
        <v>20150324003</v>
      </c>
      <c r="B5" s="13" t="s">
        <v>8</v>
      </c>
      <c r="C5" s="13" t="s">
        <v>54</v>
      </c>
      <c r="D5" s="14">
        <v>85</v>
      </c>
      <c r="E5" s="14">
        <v>71</v>
      </c>
      <c r="F5" s="14">
        <v>52</v>
      </c>
      <c r="G5" s="13">
        <v>77</v>
      </c>
      <c r="H5" s="13">
        <v>80</v>
      </c>
      <c r="I5" s="13">
        <f t="shared" si="0"/>
        <v>365</v>
      </c>
      <c r="J5" s="15">
        <f t="shared" si="1"/>
        <v>9</v>
      </c>
    </row>
    <row r="6" spans="1:10" x14ac:dyDescent="0.15">
      <c r="A6" s="12">
        <v>20150324004</v>
      </c>
      <c r="B6" s="13" t="s">
        <v>9</v>
      </c>
      <c r="C6" s="13" t="s">
        <v>54</v>
      </c>
      <c r="D6" s="14">
        <v>46</v>
      </c>
      <c r="E6" s="14">
        <v>87</v>
      </c>
      <c r="F6" s="14">
        <v>47</v>
      </c>
      <c r="G6" s="13">
        <v>96</v>
      </c>
      <c r="H6" s="13">
        <v>80</v>
      </c>
      <c r="I6" s="13">
        <f t="shared" si="0"/>
        <v>356</v>
      </c>
      <c r="J6" s="15">
        <f t="shared" si="1"/>
        <v>10</v>
      </c>
    </row>
    <row r="7" spans="1:10" x14ac:dyDescent="0.15">
      <c r="A7" s="12">
        <v>20150324005</v>
      </c>
      <c r="B7" s="13" t="s">
        <v>10</v>
      </c>
      <c r="C7" s="13" t="s">
        <v>55</v>
      </c>
      <c r="D7" s="13">
        <v>85</v>
      </c>
      <c r="E7" s="13">
        <v>75</v>
      </c>
      <c r="F7" s="13">
        <v>78</v>
      </c>
      <c r="G7" s="13">
        <v>64</v>
      </c>
      <c r="H7" s="13">
        <v>71</v>
      </c>
      <c r="I7" s="13">
        <f t="shared" si="0"/>
        <v>373</v>
      </c>
      <c r="J7" s="15">
        <f t="shared" si="1"/>
        <v>8</v>
      </c>
    </row>
    <row r="8" spans="1:10" x14ac:dyDescent="0.15">
      <c r="A8" s="12">
        <v>20150324006</v>
      </c>
      <c r="B8" s="13" t="s">
        <v>11</v>
      </c>
      <c r="C8" s="13" t="s">
        <v>54</v>
      </c>
      <c r="D8" s="13">
        <v>92</v>
      </c>
      <c r="E8" s="13">
        <v>91</v>
      </c>
      <c r="F8" s="13">
        <v>74</v>
      </c>
      <c r="G8" s="13">
        <v>93</v>
      </c>
      <c r="H8" s="13">
        <v>88</v>
      </c>
      <c r="I8" s="13">
        <f t="shared" si="0"/>
        <v>438</v>
      </c>
      <c r="J8" s="15">
        <f t="shared" si="1"/>
        <v>1</v>
      </c>
    </row>
    <row r="9" spans="1:10" x14ac:dyDescent="0.15">
      <c r="A9" s="12">
        <v>20150324007</v>
      </c>
      <c r="B9" s="16" t="s">
        <v>44</v>
      </c>
      <c r="C9" s="16" t="s">
        <v>55</v>
      </c>
      <c r="D9" s="16">
        <v>86</v>
      </c>
      <c r="E9" s="16">
        <v>77</v>
      </c>
      <c r="F9" s="16">
        <v>92</v>
      </c>
      <c r="G9" s="16">
        <v>70</v>
      </c>
      <c r="H9" s="16">
        <v>53</v>
      </c>
      <c r="I9" s="13">
        <f t="shared" si="0"/>
        <v>378</v>
      </c>
      <c r="J9" s="15">
        <f t="shared" si="1"/>
        <v>7</v>
      </c>
    </row>
    <row r="10" spans="1:10" x14ac:dyDescent="0.15">
      <c r="A10" s="12">
        <v>20150324008</v>
      </c>
      <c r="B10" s="16" t="s">
        <v>45</v>
      </c>
      <c r="C10" s="16" t="s">
        <v>55</v>
      </c>
      <c r="D10" s="16">
        <v>90</v>
      </c>
      <c r="E10" s="16">
        <v>71</v>
      </c>
      <c r="F10" s="16">
        <v>86</v>
      </c>
      <c r="G10" s="16">
        <v>80</v>
      </c>
      <c r="H10" s="16">
        <v>88</v>
      </c>
      <c r="I10" s="13">
        <f t="shared" si="0"/>
        <v>415</v>
      </c>
      <c r="J10" s="15">
        <f t="shared" si="1"/>
        <v>5</v>
      </c>
    </row>
    <row r="11" spans="1:10" x14ac:dyDescent="0.15">
      <c r="A11" s="12">
        <v>20150324009</v>
      </c>
      <c r="B11" s="16" t="s">
        <v>46</v>
      </c>
      <c r="C11" s="13" t="s">
        <v>54</v>
      </c>
      <c r="D11" s="16">
        <v>92</v>
      </c>
      <c r="E11" s="16">
        <v>78</v>
      </c>
      <c r="F11" s="16">
        <v>85</v>
      </c>
      <c r="G11" s="16">
        <v>77</v>
      </c>
      <c r="H11" s="16">
        <v>68</v>
      </c>
      <c r="I11" s="13">
        <f t="shared" si="0"/>
        <v>400</v>
      </c>
      <c r="J11" s="15">
        <f t="shared" si="1"/>
        <v>6</v>
      </c>
    </row>
    <row r="12" spans="1:10" x14ac:dyDescent="0.15">
      <c r="A12" s="12">
        <v>20150324010</v>
      </c>
      <c r="B12" s="16" t="s">
        <v>47</v>
      </c>
      <c r="C12" s="16" t="s">
        <v>54</v>
      </c>
      <c r="D12" s="16">
        <v>79</v>
      </c>
      <c r="E12" s="16">
        <v>70</v>
      </c>
      <c r="F12" s="16">
        <v>90</v>
      </c>
      <c r="G12" s="16">
        <v>94</v>
      </c>
      <c r="H12" s="16">
        <v>83</v>
      </c>
      <c r="I12" s="13">
        <f t="shared" si="0"/>
        <v>416</v>
      </c>
      <c r="J12" s="15">
        <f t="shared" si="1"/>
        <v>4</v>
      </c>
    </row>
    <row r="13" spans="1:10" x14ac:dyDescent="0.15">
      <c r="A13" s="12">
        <v>20150324011</v>
      </c>
      <c r="B13" s="16" t="s">
        <v>48</v>
      </c>
      <c r="C13" s="16" t="s">
        <v>55</v>
      </c>
      <c r="D13" s="16">
        <v>65</v>
      </c>
      <c r="E13" s="16">
        <v>46</v>
      </c>
      <c r="F13" s="16">
        <v>72</v>
      </c>
      <c r="G13" s="16">
        <v>66</v>
      </c>
      <c r="H13" s="16">
        <v>83</v>
      </c>
      <c r="I13" s="13">
        <f t="shared" si="0"/>
        <v>332</v>
      </c>
      <c r="J13" s="15">
        <f t="shared" si="1"/>
        <v>11</v>
      </c>
    </row>
    <row r="14" spans="1:10" x14ac:dyDescent="0.15">
      <c r="A14" s="26" t="s">
        <v>49</v>
      </c>
      <c r="B14" s="27"/>
      <c r="C14" s="27"/>
      <c r="D14" s="17">
        <f>MAX(D3:D13)</f>
        <v>92</v>
      </c>
      <c r="E14" s="17">
        <f t="shared" ref="E14:H14" si="2">MAX(E3:E13)</f>
        <v>93</v>
      </c>
      <c r="F14" s="17">
        <f t="shared" si="2"/>
        <v>92</v>
      </c>
      <c r="G14" s="17">
        <f t="shared" si="2"/>
        <v>96</v>
      </c>
      <c r="H14" s="17">
        <f t="shared" si="2"/>
        <v>91</v>
      </c>
      <c r="I14" s="17"/>
      <c r="J14" s="15"/>
    </row>
    <row r="15" spans="1:10" x14ac:dyDescent="0.15">
      <c r="A15" s="26" t="s">
        <v>50</v>
      </c>
      <c r="B15" s="27"/>
      <c r="C15" s="27"/>
      <c r="D15" s="17">
        <f>COUNTIF(D3:D13,"&lt;60")</f>
        <v>1</v>
      </c>
      <c r="E15" s="17">
        <f t="shared" ref="E15:H15" si="3">COUNTIF(E3:E13,"&lt;60")</f>
        <v>1</v>
      </c>
      <c r="F15" s="17">
        <f t="shared" si="3"/>
        <v>2</v>
      </c>
      <c r="G15" s="17">
        <f t="shared" si="3"/>
        <v>0</v>
      </c>
      <c r="H15" s="17">
        <f t="shared" si="3"/>
        <v>1</v>
      </c>
      <c r="I15" s="17"/>
      <c r="J15" s="15"/>
    </row>
    <row r="16" spans="1:10" ht="14.25" thickBot="1" x14ac:dyDescent="0.2">
      <c r="A16" s="28" t="s">
        <v>51</v>
      </c>
      <c r="B16" s="29"/>
      <c r="C16" s="29"/>
      <c r="D16" s="20">
        <f>COUNTIF(D3:D13,"&gt;=90")/COUNT(D3:D13)</f>
        <v>0.27272727272727271</v>
      </c>
      <c r="E16" s="20">
        <f t="shared" ref="E16:H16" si="4">COUNTIF(E3:E13,"&gt;=90")/COUNT(E3:E13)</f>
        <v>0.18181818181818182</v>
      </c>
      <c r="F16" s="20">
        <f t="shared" si="4"/>
        <v>0.36363636363636365</v>
      </c>
      <c r="G16" s="20">
        <f t="shared" si="4"/>
        <v>0.36363636363636365</v>
      </c>
      <c r="H16" s="20">
        <f t="shared" si="4"/>
        <v>9.0909090909090912E-2</v>
      </c>
      <c r="I16" s="18"/>
      <c r="J16" s="19"/>
    </row>
    <row r="17" spans="1:10" ht="14.25" thickTop="1" x14ac:dyDescent="0.15"/>
    <row r="19" spans="1:10" x14ac:dyDescent="0.15">
      <c r="C19" t="s">
        <v>89</v>
      </c>
      <c r="D19" t="s">
        <v>90</v>
      </c>
    </row>
    <row r="20" spans="1:10" x14ac:dyDescent="0.15">
      <c r="C20" t="s">
        <v>91</v>
      </c>
    </row>
    <row r="21" spans="1:10" x14ac:dyDescent="0.15">
      <c r="D21" t="s">
        <v>92</v>
      </c>
    </row>
    <row r="22" spans="1:10" ht="14.25" thickBot="1" x14ac:dyDescent="0.2"/>
    <row r="23" spans="1:10" ht="14.25" thickTop="1" x14ac:dyDescent="0.15">
      <c r="A23" s="9" t="s">
        <v>0</v>
      </c>
      <c r="B23" s="10" t="s">
        <v>1</v>
      </c>
      <c r="C23" s="10" t="s">
        <v>53</v>
      </c>
      <c r="D23" s="10" t="s">
        <v>12</v>
      </c>
      <c r="E23" s="10" t="s">
        <v>2</v>
      </c>
      <c r="F23" s="10" t="s">
        <v>13</v>
      </c>
      <c r="G23" s="10" t="s">
        <v>3</v>
      </c>
      <c r="H23" s="10" t="s">
        <v>4</v>
      </c>
      <c r="I23" s="10" t="s">
        <v>5</v>
      </c>
      <c r="J23" s="11" t="s">
        <v>52</v>
      </c>
    </row>
    <row r="24" spans="1:10" x14ac:dyDescent="0.15">
      <c r="A24" s="12">
        <v>20150324003</v>
      </c>
      <c r="B24" s="13" t="s">
        <v>8</v>
      </c>
      <c r="C24" s="13" t="s">
        <v>54</v>
      </c>
      <c r="D24" s="14">
        <v>85</v>
      </c>
      <c r="E24" s="14">
        <v>71</v>
      </c>
      <c r="F24" s="14">
        <v>52</v>
      </c>
      <c r="G24" s="13">
        <v>77</v>
      </c>
      <c r="H24" s="13">
        <v>80</v>
      </c>
      <c r="I24" s="13">
        <v>365</v>
      </c>
      <c r="J24" s="15">
        <v>9</v>
      </c>
    </row>
    <row r="25" spans="1:10" x14ac:dyDescent="0.15">
      <c r="A25" s="12">
        <v>20150324004</v>
      </c>
      <c r="B25" s="13" t="s">
        <v>9</v>
      </c>
      <c r="C25" s="13" t="s">
        <v>54</v>
      </c>
      <c r="D25" s="14">
        <v>46</v>
      </c>
      <c r="E25" s="14">
        <v>87</v>
      </c>
      <c r="F25" s="14">
        <v>47</v>
      </c>
      <c r="G25" s="13">
        <v>96</v>
      </c>
      <c r="H25" s="13">
        <v>80</v>
      </c>
      <c r="I25" s="13">
        <v>356</v>
      </c>
      <c r="J25" s="15">
        <v>10</v>
      </c>
    </row>
    <row r="26" spans="1:10" x14ac:dyDescent="0.15">
      <c r="A26" s="12">
        <v>20150324006</v>
      </c>
      <c r="B26" s="13" t="s">
        <v>11</v>
      </c>
      <c r="C26" s="13" t="s">
        <v>54</v>
      </c>
      <c r="D26" s="13">
        <v>92</v>
      </c>
      <c r="E26" s="13">
        <v>91</v>
      </c>
      <c r="F26" s="13">
        <v>74</v>
      </c>
      <c r="G26" s="13">
        <v>93</v>
      </c>
      <c r="H26" s="13">
        <v>88</v>
      </c>
      <c r="I26" s="13">
        <v>438</v>
      </c>
      <c r="J26" s="15">
        <v>1</v>
      </c>
    </row>
    <row r="27" spans="1:10" x14ac:dyDescent="0.15">
      <c r="A27" s="12">
        <v>20150324009</v>
      </c>
      <c r="B27" s="16" t="s">
        <v>46</v>
      </c>
      <c r="C27" s="13" t="s">
        <v>54</v>
      </c>
      <c r="D27" s="16">
        <v>92</v>
      </c>
      <c r="E27" s="16">
        <v>78</v>
      </c>
      <c r="F27" s="16">
        <v>85</v>
      </c>
      <c r="G27" s="16">
        <v>77</v>
      </c>
      <c r="H27" s="16">
        <v>68</v>
      </c>
      <c r="I27" s="13">
        <v>400</v>
      </c>
      <c r="J27" s="15">
        <v>6</v>
      </c>
    </row>
  </sheetData>
  <mergeCells count="4">
    <mergeCell ref="A1:J1"/>
    <mergeCell ref="A14:C14"/>
    <mergeCell ref="A15:C15"/>
    <mergeCell ref="A16:C16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F27" sqref="F27"/>
    </sheetView>
  </sheetViews>
  <sheetFormatPr defaultRowHeight="13.5" x14ac:dyDescent="0.15"/>
  <cols>
    <col min="3" max="3" width="10.25" customWidth="1"/>
    <col min="6" max="6" width="14.5" customWidth="1"/>
    <col min="7" max="7" width="10.25" customWidth="1"/>
    <col min="12" max="12" width="10.25" customWidth="1"/>
  </cols>
  <sheetData>
    <row r="1" spans="1:12" x14ac:dyDescent="0.15">
      <c r="A1" s="31" t="s">
        <v>56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x14ac:dyDescent="0.1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58</v>
      </c>
      <c r="K2" t="s">
        <v>57</v>
      </c>
      <c r="L2" t="s">
        <v>23</v>
      </c>
    </row>
    <row r="3" spans="1:12" x14ac:dyDescent="0.15">
      <c r="A3">
        <v>1</v>
      </c>
      <c r="B3" t="s">
        <v>24</v>
      </c>
      <c r="C3" s="2">
        <v>132</v>
      </c>
      <c r="D3" t="s">
        <v>25</v>
      </c>
      <c r="E3" t="s">
        <v>26</v>
      </c>
      <c r="F3" s="3">
        <v>25751</v>
      </c>
      <c r="G3">
        <v>1500</v>
      </c>
      <c r="H3">
        <v>450</v>
      </c>
      <c r="I3">
        <v>1200</v>
      </c>
      <c r="J3">
        <v>100</v>
      </c>
      <c r="K3">
        <v>98</v>
      </c>
    </row>
    <row r="4" spans="1:12" hidden="1" x14ac:dyDescent="0.15">
      <c r="A4">
        <v>2</v>
      </c>
      <c r="B4" t="s">
        <v>34</v>
      </c>
      <c r="C4" s="2">
        <v>368</v>
      </c>
      <c r="D4" t="s">
        <v>35</v>
      </c>
      <c r="E4" t="s">
        <v>36</v>
      </c>
      <c r="F4" s="3">
        <v>27305</v>
      </c>
      <c r="G4">
        <v>380</v>
      </c>
      <c r="H4">
        <v>210</v>
      </c>
      <c r="I4">
        <v>540</v>
      </c>
      <c r="J4">
        <v>38</v>
      </c>
      <c r="K4">
        <v>69</v>
      </c>
    </row>
    <row r="5" spans="1:12" hidden="1" x14ac:dyDescent="0.15">
      <c r="A5">
        <v>3</v>
      </c>
      <c r="B5" t="s">
        <v>28</v>
      </c>
      <c r="C5" s="2">
        <v>132</v>
      </c>
      <c r="D5" t="s">
        <v>25</v>
      </c>
      <c r="E5" t="s">
        <v>26</v>
      </c>
      <c r="F5" s="3">
        <v>23857</v>
      </c>
      <c r="G5">
        <v>1000</v>
      </c>
      <c r="H5">
        <v>320</v>
      </c>
      <c r="I5">
        <v>780</v>
      </c>
      <c r="J5">
        <v>80</v>
      </c>
      <c r="K5">
        <v>66.5</v>
      </c>
    </row>
    <row r="6" spans="1:12" hidden="1" x14ac:dyDescent="0.15">
      <c r="A6">
        <v>4</v>
      </c>
      <c r="B6" t="s">
        <v>38</v>
      </c>
      <c r="C6" s="2">
        <v>370</v>
      </c>
      <c r="D6" t="s">
        <v>35</v>
      </c>
      <c r="E6" t="s">
        <v>39</v>
      </c>
      <c r="F6" s="3">
        <v>24342</v>
      </c>
      <c r="G6">
        <v>1600</v>
      </c>
      <c r="H6">
        <v>540</v>
      </c>
      <c r="I6">
        <v>650</v>
      </c>
      <c r="J6">
        <v>50</v>
      </c>
      <c r="K6">
        <v>66</v>
      </c>
    </row>
    <row r="7" spans="1:12" hidden="1" x14ac:dyDescent="0.15">
      <c r="A7">
        <v>5</v>
      </c>
      <c r="B7" t="s">
        <v>30</v>
      </c>
      <c r="C7" s="2">
        <v>259</v>
      </c>
      <c r="D7" t="s">
        <v>31</v>
      </c>
      <c r="E7" t="s">
        <v>32</v>
      </c>
      <c r="F7" s="3">
        <v>24626</v>
      </c>
      <c r="G7">
        <v>1000</v>
      </c>
      <c r="H7">
        <v>350</v>
      </c>
      <c r="I7">
        <v>400</v>
      </c>
      <c r="J7">
        <v>80</v>
      </c>
      <c r="K7">
        <v>48.5</v>
      </c>
    </row>
    <row r="8" spans="1:12" hidden="1" x14ac:dyDescent="0.15">
      <c r="A8">
        <v>6</v>
      </c>
      <c r="B8" t="s">
        <v>29</v>
      </c>
      <c r="C8" s="2">
        <v>132</v>
      </c>
      <c r="D8" t="s">
        <v>25</v>
      </c>
      <c r="E8" t="s">
        <v>26</v>
      </c>
      <c r="F8" s="3">
        <v>27964</v>
      </c>
      <c r="G8">
        <v>840</v>
      </c>
      <c r="H8">
        <v>270</v>
      </c>
      <c r="I8">
        <v>830</v>
      </c>
      <c r="J8">
        <v>64</v>
      </c>
      <c r="K8">
        <v>58</v>
      </c>
    </row>
    <row r="9" spans="1:12" hidden="1" x14ac:dyDescent="0.15">
      <c r="A9">
        <v>7</v>
      </c>
      <c r="B9" t="s">
        <v>33</v>
      </c>
      <c r="C9" s="2">
        <v>259</v>
      </c>
      <c r="D9" t="s">
        <v>31</v>
      </c>
      <c r="E9" t="s">
        <v>32</v>
      </c>
      <c r="F9" s="3">
        <v>26545</v>
      </c>
      <c r="G9">
        <v>450</v>
      </c>
      <c r="H9">
        <v>230</v>
      </c>
      <c r="I9">
        <v>290</v>
      </c>
      <c r="J9">
        <v>45</v>
      </c>
      <c r="K9">
        <v>78</v>
      </c>
    </row>
    <row r="10" spans="1:12" hidden="1" x14ac:dyDescent="0.15">
      <c r="A10">
        <v>8</v>
      </c>
      <c r="B10" t="s">
        <v>37</v>
      </c>
      <c r="C10" s="2">
        <v>369</v>
      </c>
      <c r="D10" t="s">
        <v>35</v>
      </c>
      <c r="E10" t="s">
        <v>36</v>
      </c>
      <c r="F10" s="3">
        <v>27950</v>
      </c>
      <c r="G10">
        <v>900</v>
      </c>
      <c r="H10">
        <v>280</v>
      </c>
      <c r="I10">
        <v>350</v>
      </c>
      <c r="J10">
        <v>80</v>
      </c>
      <c r="K10">
        <v>45.5</v>
      </c>
    </row>
    <row r="11" spans="1:12" x14ac:dyDescent="0.15">
      <c r="A11">
        <v>9</v>
      </c>
      <c r="B11" t="s">
        <v>42</v>
      </c>
      <c r="C11" s="2">
        <v>132</v>
      </c>
      <c r="D11" t="s">
        <v>25</v>
      </c>
      <c r="E11" t="s">
        <v>26</v>
      </c>
      <c r="F11" s="3">
        <v>26584</v>
      </c>
      <c r="G11">
        <v>1300</v>
      </c>
      <c r="H11">
        <v>400</v>
      </c>
      <c r="I11">
        <v>1000</v>
      </c>
      <c r="J11">
        <v>90</v>
      </c>
      <c r="K11">
        <v>88</v>
      </c>
    </row>
    <row r="12" spans="1:12" hidden="1" x14ac:dyDescent="0.15">
      <c r="A12">
        <v>10</v>
      </c>
      <c r="B12" t="s">
        <v>40</v>
      </c>
      <c r="C12" s="2">
        <v>371</v>
      </c>
      <c r="D12" t="s">
        <v>35</v>
      </c>
      <c r="E12" t="s">
        <v>36</v>
      </c>
      <c r="F12" s="3">
        <v>26004</v>
      </c>
      <c r="G12">
        <v>880</v>
      </c>
      <c r="H12">
        <v>270</v>
      </c>
      <c r="I12">
        <v>420</v>
      </c>
      <c r="J12">
        <v>68</v>
      </c>
      <c r="K12">
        <v>56</v>
      </c>
    </row>
    <row r="13" spans="1:12" hidden="1" x14ac:dyDescent="0.15">
      <c r="A13">
        <v>11</v>
      </c>
      <c r="B13" t="s">
        <v>41</v>
      </c>
      <c r="C13" s="2">
        <v>259</v>
      </c>
      <c r="D13" t="s">
        <v>31</v>
      </c>
      <c r="E13" t="s">
        <v>32</v>
      </c>
      <c r="F13" s="3">
        <v>27665</v>
      </c>
      <c r="G13">
        <v>950</v>
      </c>
      <c r="H13">
        <v>290</v>
      </c>
      <c r="I13">
        <v>350</v>
      </c>
      <c r="J13">
        <v>85</v>
      </c>
      <c r="K13">
        <v>53.5</v>
      </c>
    </row>
    <row r="14" spans="1:12" hidden="1" x14ac:dyDescent="0.15">
      <c r="A14">
        <v>12</v>
      </c>
      <c r="B14" t="s">
        <v>27</v>
      </c>
      <c r="C14" s="2">
        <v>132</v>
      </c>
      <c r="D14" t="s">
        <v>25</v>
      </c>
      <c r="E14" t="s">
        <v>26</v>
      </c>
      <c r="F14" s="3">
        <v>26656</v>
      </c>
      <c r="G14">
        <v>400</v>
      </c>
      <c r="H14">
        <v>260</v>
      </c>
      <c r="I14">
        <v>890</v>
      </c>
      <c r="J14">
        <v>40</v>
      </c>
      <c r="K14">
        <v>86.5</v>
      </c>
    </row>
    <row r="15" spans="1:12" hidden="1" x14ac:dyDescent="0.15">
      <c r="A15">
        <v>13</v>
      </c>
      <c r="B15" t="s">
        <v>43</v>
      </c>
      <c r="C15" s="2">
        <v>132</v>
      </c>
      <c r="D15" t="s">
        <v>25</v>
      </c>
      <c r="E15" t="s">
        <v>26</v>
      </c>
      <c r="F15" s="3">
        <v>24743</v>
      </c>
      <c r="G15">
        <v>930</v>
      </c>
      <c r="H15">
        <v>300</v>
      </c>
      <c r="I15">
        <v>650</v>
      </c>
      <c r="J15">
        <v>83</v>
      </c>
      <c r="K15">
        <v>65</v>
      </c>
    </row>
  </sheetData>
  <mergeCells count="1">
    <mergeCell ref="A1:L1"/>
  </mergeCells>
  <phoneticPr fontId="4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F15" sqref="F15"/>
    </sheetView>
  </sheetViews>
  <sheetFormatPr defaultRowHeight="13.5" x14ac:dyDescent="0.15"/>
  <cols>
    <col min="1" max="1" width="5.25" bestFit="1" customWidth="1"/>
    <col min="2" max="2" width="7.125" bestFit="1" customWidth="1"/>
    <col min="4" max="5" width="7.125" bestFit="1" customWidth="1"/>
    <col min="6" max="6" width="12.625" customWidth="1"/>
    <col min="8" max="8" width="5.25" bestFit="1" customWidth="1"/>
    <col min="9" max="9" width="5.5" bestFit="1" customWidth="1"/>
    <col min="10" max="11" width="7.125" bestFit="1" customWidth="1"/>
    <col min="13" max="13" width="10.5" bestFit="1" customWidth="1"/>
  </cols>
  <sheetData>
    <row r="1" spans="1:13" ht="27" customHeight="1" x14ac:dyDescent="0.15">
      <c r="A1" s="31" t="s">
        <v>56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21" customHeight="1" x14ac:dyDescent="0.1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58</v>
      </c>
      <c r="K2" t="s">
        <v>57</v>
      </c>
      <c r="L2" t="s">
        <v>93</v>
      </c>
      <c r="M2" t="s">
        <v>23</v>
      </c>
    </row>
    <row r="3" spans="1:13" x14ac:dyDescent="0.15">
      <c r="A3">
        <v>1</v>
      </c>
      <c r="B3" t="s">
        <v>24</v>
      </c>
      <c r="C3" s="2">
        <v>132</v>
      </c>
      <c r="D3" t="s">
        <v>25</v>
      </c>
      <c r="E3" t="s">
        <v>26</v>
      </c>
      <c r="F3" s="3">
        <v>25751</v>
      </c>
      <c r="G3">
        <v>1500</v>
      </c>
      <c r="H3">
        <v>450</v>
      </c>
      <c r="I3">
        <v>1200</v>
      </c>
      <c r="J3">
        <v>100</v>
      </c>
      <c r="K3">
        <v>98</v>
      </c>
      <c r="L3">
        <f>J3+K3</f>
        <v>198</v>
      </c>
      <c r="M3" s="21">
        <f>G3+H3+I3-L3</f>
        <v>2952</v>
      </c>
    </row>
    <row r="4" spans="1:13" x14ac:dyDescent="0.15">
      <c r="A4">
        <v>2</v>
      </c>
      <c r="B4" t="s">
        <v>34</v>
      </c>
      <c r="C4" s="2">
        <v>368</v>
      </c>
      <c r="D4" t="s">
        <v>35</v>
      </c>
      <c r="E4" t="s">
        <v>36</v>
      </c>
      <c r="F4" s="3">
        <v>27305</v>
      </c>
      <c r="G4">
        <v>380</v>
      </c>
      <c r="H4">
        <v>210</v>
      </c>
      <c r="I4">
        <v>540</v>
      </c>
      <c r="J4">
        <v>38</v>
      </c>
      <c r="K4">
        <v>69</v>
      </c>
      <c r="L4">
        <f t="shared" ref="L4:L15" si="0">J4+K4</f>
        <v>107</v>
      </c>
      <c r="M4" s="21">
        <f t="shared" ref="M4:M15" si="1">G4+H4+I4-L4</f>
        <v>1023</v>
      </c>
    </row>
    <row r="5" spans="1:13" x14ac:dyDescent="0.15">
      <c r="A5">
        <v>3</v>
      </c>
      <c r="B5" t="s">
        <v>28</v>
      </c>
      <c r="C5" s="2">
        <v>132</v>
      </c>
      <c r="D5" t="s">
        <v>25</v>
      </c>
      <c r="E5" t="s">
        <v>26</v>
      </c>
      <c r="F5" s="3">
        <v>23857</v>
      </c>
      <c r="G5">
        <v>1000</v>
      </c>
      <c r="H5">
        <v>320</v>
      </c>
      <c r="I5">
        <v>780</v>
      </c>
      <c r="J5">
        <v>80</v>
      </c>
      <c r="K5">
        <v>66.5</v>
      </c>
      <c r="L5">
        <f t="shared" si="0"/>
        <v>146.5</v>
      </c>
      <c r="M5" s="21">
        <f t="shared" si="1"/>
        <v>1953.5</v>
      </c>
    </row>
    <row r="6" spans="1:13" x14ac:dyDescent="0.15">
      <c r="A6">
        <v>4</v>
      </c>
      <c r="B6" t="s">
        <v>38</v>
      </c>
      <c r="C6" s="2">
        <v>370</v>
      </c>
      <c r="D6" t="s">
        <v>35</v>
      </c>
      <c r="E6" t="s">
        <v>39</v>
      </c>
      <c r="F6" s="3">
        <v>24342</v>
      </c>
      <c r="G6">
        <v>1600</v>
      </c>
      <c r="H6">
        <v>540</v>
      </c>
      <c r="I6">
        <v>650</v>
      </c>
      <c r="J6">
        <v>50</v>
      </c>
      <c r="K6">
        <v>66</v>
      </c>
      <c r="L6">
        <f t="shared" si="0"/>
        <v>116</v>
      </c>
      <c r="M6" s="21">
        <f t="shared" si="1"/>
        <v>2674</v>
      </c>
    </row>
    <row r="7" spans="1:13" x14ac:dyDescent="0.15">
      <c r="A7">
        <v>5</v>
      </c>
      <c r="B7" t="s">
        <v>30</v>
      </c>
      <c r="C7" s="2">
        <v>259</v>
      </c>
      <c r="D7" t="s">
        <v>31</v>
      </c>
      <c r="E7" t="s">
        <v>32</v>
      </c>
      <c r="F7" s="3">
        <v>24626</v>
      </c>
      <c r="G7">
        <v>1000</v>
      </c>
      <c r="H7">
        <v>350</v>
      </c>
      <c r="I7">
        <v>400</v>
      </c>
      <c r="J7">
        <v>80</v>
      </c>
      <c r="K7">
        <v>48.5</v>
      </c>
      <c r="L7">
        <f t="shared" si="0"/>
        <v>128.5</v>
      </c>
      <c r="M7" s="21">
        <f t="shared" si="1"/>
        <v>1621.5</v>
      </c>
    </row>
    <row r="8" spans="1:13" x14ac:dyDescent="0.15">
      <c r="A8">
        <v>6</v>
      </c>
      <c r="B8" t="s">
        <v>29</v>
      </c>
      <c r="C8" s="2">
        <v>132</v>
      </c>
      <c r="D8" t="s">
        <v>25</v>
      </c>
      <c r="E8" t="s">
        <v>26</v>
      </c>
      <c r="F8" s="3">
        <v>27964</v>
      </c>
      <c r="G8">
        <v>840</v>
      </c>
      <c r="H8">
        <v>270</v>
      </c>
      <c r="I8">
        <v>830</v>
      </c>
      <c r="J8">
        <v>64</v>
      </c>
      <c r="K8">
        <v>58</v>
      </c>
      <c r="L8">
        <f t="shared" si="0"/>
        <v>122</v>
      </c>
      <c r="M8" s="21">
        <f t="shared" si="1"/>
        <v>1818</v>
      </c>
    </row>
    <row r="9" spans="1:13" x14ac:dyDescent="0.15">
      <c r="A9">
        <v>7</v>
      </c>
      <c r="B9" t="s">
        <v>33</v>
      </c>
      <c r="C9" s="2">
        <v>259</v>
      </c>
      <c r="D9" t="s">
        <v>31</v>
      </c>
      <c r="E9" t="s">
        <v>32</v>
      </c>
      <c r="F9" s="3">
        <v>26545</v>
      </c>
      <c r="G9">
        <v>450</v>
      </c>
      <c r="H9">
        <v>230</v>
      </c>
      <c r="I9">
        <v>290</v>
      </c>
      <c r="J9">
        <v>45</v>
      </c>
      <c r="K9">
        <v>78</v>
      </c>
      <c r="L9">
        <f t="shared" si="0"/>
        <v>123</v>
      </c>
      <c r="M9" s="21">
        <f t="shared" si="1"/>
        <v>847</v>
      </c>
    </row>
    <row r="10" spans="1:13" x14ac:dyDescent="0.15">
      <c r="A10">
        <v>8</v>
      </c>
      <c r="B10" t="s">
        <v>37</v>
      </c>
      <c r="C10" s="2">
        <v>369</v>
      </c>
      <c r="D10" t="s">
        <v>35</v>
      </c>
      <c r="E10" t="s">
        <v>36</v>
      </c>
      <c r="F10" s="3">
        <v>27950</v>
      </c>
      <c r="G10">
        <v>900</v>
      </c>
      <c r="H10">
        <v>280</v>
      </c>
      <c r="I10">
        <v>350</v>
      </c>
      <c r="J10">
        <v>80</v>
      </c>
      <c r="K10">
        <v>45.5</v>
      </c>
      <c r="L10">
        <f t="shared" si="0"/>
        <v>125.5</v>
      </c>
      <c r="M10" s="21">
        <f t="shared" si="1"/>
        <v>1404.5</v>
      </c>
    </row>
    <row r="11" spans="1:13" x14ac:dyDescent="0.15">
      <c r="A11">
        <v>9</v>
      </c>
      <c r="B11" t="s">
        <v>42</v>
      </c>
      <c r="C11" s="2">
        <v>132</v>
      </c>
      <c r="D11" t="s">
        <v>25</v>
      </c>
      <c r="E11" t="s">
        <v>26</v>
      </c>
      <c r="F11" s="3">
        <v>26584</v>
      </c>
      <c r="G11">
        <v>1300</v>
      </c>
      <c r="H11">
        <v>400</v>
      </c>
      <c r="I11">
        <v>1000</v>
      </c>
      <c r="J11">
        <v>90</v>
      </c>
      <c r="K11">
        <v>88</v>
      </c>
      <c r="L11">
        <f t="shared" si="0"/>
        <v>178</v>
      </c>
      <c r="M11" s="21">
        <f t="shared" si="1"/>
        <v>2522</v>
      </c>
    </row>
    <row r="12" spans="1:13" x14ac:dyDescent="0.15">
      <c r="A12">
        <v>10</v>
      </c>
      <c r="B12" t="s">
        <v>40</v>
      </c>
      <c r="C12" s="2">
        <v>371</v>
      </c>
      <c r="D12" t="s">
        <v>35</v>
      </c>
      <c r="E12" t="s">
        <v>36</v>
      </c>
      <c r="F12" s="3">
        <v>26004</v>
      </c>
      <c r="G12">
        <v>880</v>
      </c>
      <c r="H12">
        <v>270</v>
      </c>
      <c r="I12">
        <v>420</v>
      </c>
      <c r="J12">
        <v>68</v>
      </c>
      <c r="K12">
        <v>56</v>
      </c>
      <c r="L12">
        <f t="shared" si="0"/>
        <v>124</v>
      </c>
      <c r="M12" s="21">
        <f t="shared" si="1"/>
        <v>1446</v>
      </c>
    </row>
    <row r="13" spans="1:13" x14ac:dyDescent="0.15">
      <c r="A13">
        <v>11</v>
      </c>
      <c r="B13" t="s">
        <v>41</v>
      </c>
      <c r="C13" s="2">
        <v>259</v>
      </c>
      <c r="D13" t="s">
        <v>31</v>
      </c>
      <c r="E13" t="s">
        <v>32</v>
      </c>
      <c r="F13" s="3">
        <v>27665</v>
      </c>
      <c r="G13">
        <v>950</v>
      </c>
      <c r="H13">
        <v>290</v>
      </c>
      <c r="I13">
        <v>350</v>
      </c>
      <c r="J13">
        <v>85</v>
      </c>
      <c r="K13">
        <v>53.5</v>
      </c>
      <c r="L13">
        <f t="shared" si="0"/>
        <v>138.5</v>
      </c>
      <c r="M13" s="21">
        <f t="shared" si="1"/>
        <v>1451.5</v>
      </c>
    </row>
    <row r="14" spans="1:13" x14ac:dyDescent="0.15">
      <c r="A14">
        <v>12</v>
      </c>
      <c r="B14" t="s">
        <v>27</v>
      </c>
      <c r="C14" s="2">
        <v>132</v>
      </c>
      <c r="D14" t="s">
        <v>25</v>
      </c>
      <c r="E14" t="s">
        <v>26</v>
      </c>
      <c r="F14" s="3">
        <v>26656</v>
      </c>
      <c r="G14">
        <v>400</v>
      </c>
      <c r="H14">
        <v>260</v>
      </c>
      <c r="I14">
        <v>890</v>
      </c>
      <c r="J14">
        <v>40</v>
      </c>
      <c r="K14">
        <v>86.5</v>
      </c>
      <c r="L14">
        <f t="shared" si="0"/>
        <v>126.5</v>
      </c>
      <c r="M14" s="21">
        <f t="shared" si="1"/>
        <v>1423.5</v>
      </c>
    </row>
    <row r="15" spans="1:13" x14ac:dyDescent="0.15">
      <c r="A15">
        <v>13</v>
      </c>
      <c r="B15" t="s">
        <v>43</v>
      </c>
      <c r="C15" s="2">
        <v>132</v>
      </c>
      <c r="D15" t="s">
        <v>25</v>
      </c>
      <c r="E15" t="s">
        <v>26</v>
      </c>
      <c r="F15" s="3">
        <v>24743</v>
      </c>
      <c r="G15">
        <v>930</v>
      </c>
      <c r="H15">
        <v>300</v>
      </c>
      <c r="I15">
        <v>650</v>
      </c>
      <c r="J15">
        <v>83</v>
      </c>
      <c r="K15">
        <v>65</v>
      </c>
      <c r="L15">
        <f t="shared" si="0"/>
        <v>148</v>
      </c>
      <c r="M15" s="21">
        <f t="shared" si="1"/>
        <v>1732</v>
      </c>
    </row>
  </sheetData>
  <mergeCells count="1">
    <mergeCell ref="A1:M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E41" sqref="E41"/>
    </sheetView>
  </sheetViews>
  <sheetFormatPr defaultRowHeight="13.5" x14ac:dyDescent="0.15"/>
  <cols>
    <col min="1" max="1" width="13.125" customWidth="1"/>
    <col min="2" max="2" width="9.75" bestFit="1" customWidth="1"/>
    <col min="3" max="3" width="4" customWidth="1"/>
    <col min="4" max="4" width="5.75" customWidth="1"/>
  </cols>
  <sheetData>
    <row r="1" spans="1:5" ht="25.5" x14ac:dyDescent="0.15">
      <c r="A1" s="1" t="s">
        <v>1</v>
      </c>
      <c r="B1" s="1" t="s">
        <v>53</v>
      </c>
      <c r="C1" s="1" t="s">
        <v>61</v>
      </c>
      <c r="D1" s="5" t="s">
        <v>59</v>
      </c>
      <c r="E1" s="5" t="s">
        <v>60</v>
      </c>
    </row>
    <row r="2" spans="1:5" x14ac:dyDescent="0.15">
      <c r="A2" s="1" t="s">
        <v>6</v>
      </c>
      <c r="B2" s="1" t="s">
        <v>54</v>
      </c>
      <c r="C2" s="1">
        <v>18</v>
      </c>
      <c r="D2" s="8" t="s">
        <v>62</v>
      </c>
      <c r="E2" s="5" t="s">
        <v>82</v>
      </c>
    </row>
    <row r="3" spans="1:5" x14ac:dyDescent="0.15">
      <c r="A3" s="1" t="s">
        <v>7</v>
      </c>
      <c r="B3" s="1" t="s">
        <v>55</v>
      </c>
      <c r="C3" s="1">
        <v>17</v>
      </c>
      <c r="D3" s="8" t="s">
        <v>63</v>
      </c>
      <c r="E3" s="5" t="s">
        <v>83</v>
      </c>
    </row>
    <row r="4" spans="1:5" x14ac:dyDescent="0.15">
      <c r="A4" s="1" t="s">
        <v>8</v>
      </c>
      <c r="B4" s="1" t="s">
        <v>54</v>
      </c>
      <c r="C4" s="1">
        <v>20</v>
      </c>
      <c r="D4" s="8" t="s">
        <v>64</v>
      </c>
      <c r="E4" s="5" t="s">
        <v>84</v>
      </c>
    </row>
    <row r="5" spans="1:5" x14ac:dyDescent="0.15">
      <c r="A5" s="1" t="s">
        <v>9</v>
      </c>
      <c r="B5" s="1" t="s">
        <v>54</v>
      </c>
      <c r="C5" s="1">
        <v>19</v>
      </c>
      <c r="D5" s="8" t="s">
        <v>65</v>
      </c>
      <c r="E5" s="5" t="s">
        <v>85</v>
      </c>
    </row>
    <row r="6" spans="1:5" x14ac:dyDescent="0.15">
      <c r="A6" s="1" t="s">
        <v>10</v>
      </c>
      <c r="B6" s="1" t="s">
        <v>55</v>
      </c>
      <c r="C6" s="1">
        <v>19</v>
      </c>
      <c r="D6" s="8" t="s">
        <v>65</v>
      </c>
      <c r="E6" s="5" t="s">
        <v>86</v>
      </c>
    </row>
    <row r="7" spans="1:5" x14ac:dyDescent="0.15">
      <c r="A7" s="1" t="s">
        <v>11</v>
      </c>
      <c r="B7" s="1" t="s">
        <v>54</v>
      </c>
      <c r="C7" s="1">
        <v>18</v>
      </c>
      <c r="D7" s="8" t="s">
        <v>63</v>
      </c>
      <c r="E7" s="5" t="s">
        <v>87</v>
      </c>
    </row>
    <row r="8" spans="1:5" x14ac:dyDescent="0.15">
      <c r="A8" s="5" t="s">
        <v>44</v>
      </c>
      <c r="B8" s="4" t="s">
        <v>55</v>
      </c>
      <c r="C8" s="1">
        <v>17</v>
      </c>
      <c r="D8" s="8" t="s">
        <v>62</v>
      </c>
      <c r="E8" s="5" t="s">
        <v>83</v>
      </c>
    </row>
    <row r="9" spans="1:5" x14ac:dyDescent="0.15">
      <c r="A9" s="5" t="s">
        <v>45</v>
      </c>
      <c r="B9" s="4" t="s">
        <v>55</v>
      </c>
      <c r="C9" s="1">
        <v>20</v>
      </c>
      <c r="D9" s="8" t="s">
        <v>62</v>
      </c>
      <c r="E9" s="5" t="s">
        <v>84</v>
      </c>
    </row>
    <row r="10" spans="1:5" x14ac:dyDescent="0.15">
      <c r="A10" s="5" t="s">
        <v>46</v>
      </c>
      <c r="B10" s="1" t="s">
        <v>54</v>
      </c>
      <c r="C10" s="1">
        <v>19</v>
      </c>
      <c r="D10" s="8" t="s">
        <v>64</v>
      </c>
      <c r="E10" s="5" t="s">
        <v>85</v>
      </c>
    </row>
    <row r="11" spans="1:5" x14ac:dyDescent="0.15">
      <c r="A11" s="5" t="s">
        <v>47</v>
      </c>
      <c r="B11" s="4" t="s">
        <v>54</v>
      </c>
      <c r="C11" s="1">
        <v>18</v>
      </c>
      <c r="D11" s="8" t="s">
        <v>63</v>
      </c>
      <c r="E11" s="5" t="s">
        <v>84</v>
      </c>
    </row>
    <row r="12" spans="1:5" x14ac:dyDescent="0.15">
      <c r="A12" s="5" t="s">
        <v>48</v>
      </c>
      <c r="B12" s="4" t="s">
        <v>55</v>
      </c>
      <c r="C12" s="1">
        <v>17</v>
      </c>
      <c r="D12" s="8" t="s">
        <v>66</v>
      </c>
      <c r="E12" s="5" t="s">
        <v>85</v>
      </c>
    </row>
    <row r="13" spans="1:5" x14ac:dyDescent="0.15">
      <c r="A13" s="8" t="s">
        <v>67</v>
      </c>
      <c r="B13" s="7" t="s">
        <v>80</v>
      </c>
      <c r="C13" s="1">
        <v>20</v>
      </c>
      <c r="D13" s="8" t="s">
        <v>66</v>
      </c>
      <c r="E13" s="5" t="s">
        <v>86</v>
      </c>
    </row>
    <row r="14" spans="1:5" x14ac:dyDescent="0.15">
      <c r="A14" s="8" t="s">
        <v>68</v>
      </c>
      <c r="B14" s="7" t="s">
        <v>54</v>
      </c>
      <c r="C14" s="1">
        <v>19</v>
      </c>
      <c r="D14" s="8" t="s">
        <v>64</v>
      </c>
      <c r="E14" s="5" t="s">
        <v>87</v>
      </c>
    </row>
    <row r="15" spans="1:5" x14ac:dyDescent="0.15">
      <c r="A15" s="8" t="s">
        <v>69</v>
      </c>
      <c r="B15" s="7" t="s">
        <v>80</v>
      </c>
      <c r="C15" s="1">
        <v>19</v>
      </c>
      <c r="D15" s="8" t="s">
        <v>65</v>
      </c>
      <c r="E15" s="5" t="s">
        <v>82</v>
      </c>
    </row>
    <row r="16" spans="1:5" x14ac:dyDescent="0.15">
      <c r="A16" s="8" t="s">
        <v>70</v>
      </c>
      <c r="B16" s="7" t="s">
        <v>54</v>
      </c>
      <c r="C16" s="1">
        <v>18</v>
      </c>
      <c r="D16" s="8" t="s">
        <v>65</v>
      </c>
      <c r="E16" s="5" t="s">
        <v>83</v>
      </c>
    </row>
    <row r="17" spans="1:5" x14ac:dyDescent="0.15">
      <c r="A17" s="8" t="s">
        <v>71</v>
      </c>
      <c r="B17" s="7" t="s">
        <v>54</v>
      </c>
      <c r="C17" s="1">
        <v>17</v>
      </c>
      <c r="D17" s="8" t="s">
        <v>63</v>
      </c>
      <c r="E17" s="5" t="s">
        <v>84</v>
      </c>
    </row>
    <row r="18" spans="1:5" x14ac:dyDescent="0.15">
      <c r="A18" s="8" t="s">
        <v>72</v>
      </c>
      <c r="B18" s="7" t="s">
        <v>80</v>
      </c>
      <c r="C18" s="1">
        <v>20</v>
      </c>
      <c r="D18" s="8" t="s">
        <v>62</v>
      </c>
      <c r="E18" s="5" t="s">
        <v>85</v>
      </c>
    </row>
    <row r="19" spans="1:5" x14ac:dyDescent="0.15">
      <c r="A19" s="8" t="s">
        <v>73</v>
      </c>
      <c r="B19" s="7" t="s">
        <v>54</v>
      </c>
      <c r="C19" s="1">
        <v>19</v>
      </c>
      <c r="D19" s="8" t="s">
        <v>62</v>
      </c>
      <c r="E19" s="5" t="s">
        <v>84</v>
      </c>
    </row>
    <row r="20" spans="1:5" x14ac:dyDescent="0.15">
      <c r="A20" s="8" t="s">
        <v>74</v>
      </c>
      <c r="B20" s="7" t="s">
        <v>54</v>
      </c>
      <c r="C20" s="1">
        <v>18</v>
      </c>
      <c r="D20" s="8" t="s">
        <v>62</v>
      </c>
      <c r="E20" s="5" t="s">
        <v>85</v>
      </c>
    </row>
    <row r="21" spans="1:5" x14ac:dyDescent="0.15">
      <c r="A21" s="8" t="s">
        <v>75</v>
      </c>
      <c r="B21" s="7" t="s">
        <v>80</v>
      </c>
      <c r="C21" s="1">
        <v>17</v>
      </c>
      <c r="D21" s="8" t="s">
        <v>64</v>
      </c>
      <c r="E21" s="5" t="s">
        <v>86</v>
      </c>
    </row>
    <row r="22" spans="1:5" x14ac:dyDescent="0.15">
      <c r="A22" s="8" t="s">
        <v>76</v>
      </c>
      <c r="B22" s="7" t="s">
        <v>80</v>
      </c>
      <c r="C22" s="1">
        <v>20</v>
      </c>
      <c r="D22" s="8" t="s">
        <v>63</v>
      </c>
      <c r="E22" s="5" t="s">
        <v>87</v>
      </c>
    </row>
    <row r="23" spans="1:5" x14ac:dyDescent="0.15">
      <c r="A23" s="8" t="s">
        <v>77</v>
      </c>
      <c r="B23" s="7" t="s">
        <v>54</v>
      </c>
      <c r="C23" s="1">
        <v>19</v>
      </c>
      <c r="D23" s="8" t="s">
        <v>66</v>
      </c>
      <c r="E23" s="5" t="s">
        <v>82</v>
      </c>
    </row>
    <row r="24" spans="1:5" x14ac:dyDescent="0.15">
      <c r="A24" s="8" t="s">
        <v>78</v>
      </c>
      <c r="B24" s="7" t="s">
        <v>80</v>
      </c>
      <c r="C24" s="1">
        <v>19</v>
      </c>
      <c r="D24" s="8" t="s">
        <v>66</v>
      </c>
      <c r="E24" s="5" t="s">
        <v>83</v>
      </c>
    </row>
    <row r="25" spans="1:5" x14ac:dyDescent="0.15">
      <c r="C25" s="1"/>
      <c r="D25" s="6"/>
      <c r="E25" s="5"/>
    </row>
    <row r="26" spans="1:5" x14ac:dyDescent="0.15">
      <c r="C26" s="1"/>
    </row>
    <row r="27" spans="1:5" x14ac:dyDescent="0.15">
      <c r="C27" s="1"/>
    </row>
    <row r="28" spans="1:5" x14ac:dyDescent="0.15">
      <c r="A28" s="23" t="s">
        <v>101</v>
      </c>
      <c r="B28" s="23" t="s">
        <v>100</v>
      </c>
    </row>
    <row r="29" spans="1:5" x14ac:dyDescent="0.15">
      <c r="A29" s="23" t="s">
        <v>98</v>
      </c>
      <c r="B29" t="s">
        <v>81</v>
      </c>
      <c r="C29" t="s">
        <v>79</v>
      </c>
      <c r="D29" t="s">
        <v>99</v>
      </c>
    </row>
    <row r="30" spans="1:5" x14ac:dyDescent="0.15">
      <c r="A30" s="24" t="s">
        <v>65</v>
      </c>
      <c r="B30" s="25">
        <v>2</v>
      </c>
      <c r="C30" s="25">
        <v>2</v>
      </c>
      <c r="D30" s="25">
        <v>4</v>
      </c>
    </row>
    <row r="31" spans="1:5" x14ac:dyDescent="0.15">
      <c r="A31" s="24" t="s">
        <v>64</v>
      </c>
      <c r="B31" s="25">
        <v>3</v>
      </c>
      <c r="C31" s="25">
        <v>1</v>
      </c>
      <c r="D31" s="25">
        <v>4</v>
      </c>
    </row>
    <row r="32" spans="1:5" x14ac:dyDescent="0.15">
      <c r="A32" s="24" t="s">
        <v>62</v>
      </c>
      <c r="B32" s="25">
        <v>3</v>
      </c>
      <c r="C32" s="25">
        <v>3</v>
      </c>
      <c r="D32" s="25">
        <v>6</v>
      </c>
    </row>
    <row r="33" spans="1:4" x14ac:dyDescent="0.15">
      <c r="A33" s="24" t="s">
        <v>66</v>
      </c>
      <c r="B33" s="25">
        <v>1</v>
      </c>
      <c r="C33" s="25">
        <v>3</v>
      </c>
      <c r="D33" s="25">
        <v>4</v>
      </c>
    </row>
    <row r="34" spans="1:4" x14ac:dyDescent="0.15">
      <c r="A34" s="24" t="s">
        <v>63</v>
      </c>
      <c r="B34" s="25">
        <v>3</v>
      </c>
      <c r="C34" s="25">
        <v>2</v>
      </c>
      <c r="D34" s="25">
        <v>5</v>
      </c>
    </row>
    <row r="35" spans="1:4" x14ac:dyDescent="0.15">
      <c r="A35" s="24" t="s">
        <v>99</v>
      </c>
      <c r="B35" s="25">
        <v>12</v>
      </c>
      <c r="C35" s="25">
        <v>11</v>
      </c>
      <c r="D35" s="25">
        <v>23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D7" sqref="D7"/>
    </sheetView>
  </sheetViews>
  <sheetFormatPr defaultRowHeight="13.5" outlineLevelRow="2" x14ac:dyDescent="0.15"/>
  <cols>
    <col min="1" max="1" width="5.25" bestFit="1" customWidth="1"/>
    <col min="2" max="2" width="7.125" bestFit="1" customWidth="1"/>
    <col min="4" max="5" width="7.125" bestFit="1" customWidth="1"/>
    <col min="6" max="6" width="12.625" customWidth="1"/>
    <col min="8" max="8" width="5.25" bestFit="1" customWidth="1"/>
    <col min="9" max="9" width="5.5" bestFit="1" customWidth="1"/>
    <col min="10" max="11" width="7.125" bestFit="1" customWidth="1"/>
    <col min="13" max="13" width="10.5" bestFit="1" customWidth="1"/>
  </cols>
  <sheetData>
    <row r="1" spans="1:13" ht="27" customHeight="1" x14ac:dyDescent="0.15">
      <c r="A1" s="31" t="s">
        <v>56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21" customHeight="1" x14ac:dyDescent="0.1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58</v>
      </c>
      <c r="K2" t="s">
        <v>57</v>
      </c>
      <c r="L2" t="s">
        <v>93</v>
      </c>
      <c r="M2" t="s">
        <v>23</v>
      </c>
    </row>
    <row r="3" spans="1:13" outlineLevel="2" x14ac:dyDescent="0.15">
      <c r="A3">
        <v>5</v>
      </c>
      <c r="B3" t="s">
        <v>30</v>
      </c>
      <c r="C3" s="2">
        <v>259</v>
      </c>
      <c r="D3" t="s">
        <v>31</v>
      </c>
      <c r="E3" t="s">
        <v>32</v>
      </c>
      <c r="F3" s="3">
        <v>24626</v>
      </c>
      <c r="G3">
        <v>1000</v>
      </c>
      <c r="H3">
        <v>350</v>
      </c>
      <c r="I3">
        <v>400</v>
      </c>
      <c r="J3">
        <v>80</v>
      </c>
      <c r="K3">
        <v>48.5</v>
      </c>
      <c r="L3">
        <f>J3+K3</f>
        <v>128.5</v>
      </c>
      <c r="M3" s="21">
        <f>G3+H3+I3-L3</f>
        <v>1621.5</v>
      </c>
    </row>
    <row r="4" spans="1:13" outlineLevel="2" x14ac:dyDescent="0.15">
      <c r="A4">
        <v>7</v>
      </c>
      <c r="B4" t="s">
        <v>33</v>
      </c>
      <c r="C4" s="2">
        <v>259</v>
      </c>
      <c r="D4" t="s">
        <v>31</v>
      </c>
      <c r="E4" t="s">
        <v>32</v>
      </c>
      <c r="F4" s="3">
        <v>26545</v>
      </c>
      <c r="G4">
        <v>450</v>
      </c>
      <c r="H4">
        <v>230</v>
      </c>
      <c r="I4">
        <v>290</v>
      </c>
      <c r="J4">
        <v>45</v>
      </c>
      <c r="K4">
        <v>78</v>
      </c>
      <c r="L4">
        <f>J4+K4</f>
        <v>123</v>
      </c>
      <c r="M4" s="21">
        <f>G4+H4+I4-L4</f>
        <v>847</v>
      </c>
    </row>
    <row r="5" spans="1:13" outlineLevel="2" x14ac:dyDescent="0.15">
      <c r="A5">
        <v>11</v>
      </c>
      <c r="B5" t="s">
        <v>41</v>
      </c>
      <c r="C5" s="2">
        <v>259</v>
      </c>
      <c r="D5" t="s">
        <v>31</v>
      </c>
      <c r="E5" t="s">
        <v>32</v>
      </c>
      <c r="F5" s="3">
        <v>27665</v>
      </c>
      <c r="G5">
        <v>950</v>
      </c>
      <c r="H5">
        <v>290</v>
      </c>
      <c r="I5">
        <v>350</v>
      </c>
      <c r="J5">
        <v>85</v>
      </c>
      <c r="K5">
        <v>53.5</v>
      </c>
      <c r="L5">
        <f>J5+K5</f>
        <v>138.5</v>
      </c>
      <c r="M5" s="21">
        <f>G5+H5+I5-L5</f>
        <v>1451.5</v>
      </c>
    </row>
    <row r="6" spans="1:13" outlineLevel="1" x14ac:dyDescent="0.15">
      <c r="C6" s="2"/>
      <c r="D6" s="22" t="s">
        <v>94</v>
      </c>
      <c r="F6" s="3"/>
      <c r="M6" s="21">
        <f>SUBTOTAL(1,M3:M5)</f>
        <v>1306.6666666666667</v>
      </c>
    </row>
    <row r="7" spans="1:13" outlineLevel="2" x14ac:dyDescent="0.15">
      <c r="A7">
        <v>2</v>
      </c>
      <c r="B7" t="s">
        <v>34</v>
      </c>
      <c r="C7" s="2">
        <v>368</v>
      </c>
      <c r="D7" t="s">
        <v>35</v>
      </c>
      <c r="E7" t="s">
        <v>36</v>
      </c>
      <c r="F7" s="3">
        <v>27305</v>
      </c>
      <c r="G7">
        <v>380</v>
      </c>
      <c r="H7">
        <v>210</v>
      </c>
      <c r="I7">
        <v>540</v>
      </c>
      <c r="J7">
        <v>38</v>
      </c>
      <c r="K7">
        <v>69</v>
      </c>
      <c r="L7">
        <f>J7+K7</f>
        <v>107</v>
      </c>
      <c r="M7" s="21">
        <f>G7+H7+I7-L7</f>
        <v>1023</v>
      </c>
    </row>
    <row r="8" spans="1:13" outlineLevel="2" x14ac:dyDescent="0.15">
      <c r="A8">
        <v>4</v>
      </c>
      <c r="B8" t="s">
        <v>38</v>
      </c>
      <c r="C8" s="2">
        <v>370</v>
      </c>
      <c r="D8" t="s">
        <v>35</v>
      </c>
      <c r="E8" t="s">
        <v>39</v>
      </c>
      <c r="F8" s="3">
        <v>24342</v>
      </c>
      <c r="G8">
        <v>1600</v>
      </c>
      <c r="H8">
        <v>540</v>
      </c>
      <c r="I8">
        <v>650</v>
      </c>
      <c r="J8">
        <v>50</v>
      </c>
      <c r="K8">
        <v>66</v>
      </c>
      <c r="L8">
        <f>J8+K8</f>
        <v>116</v>
      </c>
      <c r="M8" s="21">
        <f>G8+H8+I8-L8</f>
        <v>2674</v>
      </c>
    </row>
    <row r="9" spans="1:13" outlineLevel="2" x14ac:dyDescent="0.15">
      <c r="A9">
        <v>8</v>
      </c>
      <c r="B9" t="s">
        <v>37</v>
      </c>
      <c r="C9" s="2">
        <v>369</v>
      </c>
      <c r="D9" t="s">
        <v>35</v>
      </c>
      <c r="E9" t="s">
        <v>36</v>
      </c>
      <c r="F9" s="3">
        <v>27950</v>
      </c>
      <c r="G9">
        <v>900</v>
      </c>
      <c r="H9">
        <v>280</v>
      </c>
      <c r="I9">
        <v>350</v>
      </c>
      <c r="J9">
        <v>80</v>
      </c>
      <c r="K9">
        <v>45.5</v>
      </c>
      <c r="L9">
        <f>J9+K9</f>
        <v>125.5</v>
      </c>
      <c r="M9" s="21">
        <f>G9+H9+I9-L9</f>
        <v>1404.5</v>
      </c>
    </row>
    <row r="10" spans="1:13" outlineLevel="2" x14ac:dyDescent="0.15">
      <c r="A10">
        <v>10</v>
      </c>
      <c r="B10" t="s">
        <v>40</v>
      </c>
      <c r="C10" s="2">
        <v>371</v>
      </c>
      <c r="D10" t="s">
        <v>35</v>
      </c>
      <c r="E10" t="s">
        <v>36</v>
      </c>
      <c r="F10" s="3">
        <v>26004</v>
      </c>
      <c r="G10">
        <v>880</v>
      </c>
      <c r="H10">
        <v>270</v>
      </c>
      <c r="I10">
        <v>420</v>
      </c>
      <c r="J10">
        <v>68</v>
      </c>
      <c r="K10">
        <v>56</v>
      </c>
      <c r="L10">
        <f>J10+K10</f>
        <v>124</v>
      </c>
      <c r="M10" s="21">
        <f>G10+H10+I10-L10</f>
        <v>1446</v>
      </c>
    </row>
    <row r="11" spans="1:13" outlineLevel="1" x14ac:dyDescent="0.15">
      <c r="C11" s="2"/>
      <c r="D11" s="22" t="s">
        <v>95</v>
      </c>
      <c r="F11" s="3"/>
      <c r="M11" s="21">
        <f>SUBTOTAL(1,M7:M10)</f>
        <v>1636.875</v>
      </c>
    </row>
    <row r="12" spans="1:13" outlineLevel="2" x14ac:dyDescent="0.15">
      <c r="A12">
        <v>1</v>
      </c>
      <c r="B12" t="s">
        <v>24</v>
      </c>
      <c r="C12" s="2">
        <v>132</v>
      </c>
      <c r="D12" t="s">
        <v>25</v>
      </c>
      <c r="E12" t="s">
        <v>26</v>
      </c>
      <c r="F12" s="3">
        <v>25751</v>
      </c>
      <c r="G12">
        <v>1500</v>
      </c>
      <c r="H12">
        <v>450</v>
      </c>
      <c r="I12">
        <v>1200</v>
      </c>
      <c r="J12">
        <v>100</v>
      </c>
      <c r="K12">
        <v>98</v>
      </c>
      <c r="L12">
        <f t="shared" ref="L12:L17" si="0">J12+K12</f>
        <v>198</v>
      </c>
      <c r="M12" s="21">
        <f t="shared" ref="M12:M17" si="1">G12+H12+I12-L12</f>
        <v>2952</v>
      </c>
    </row>
    <row r="13" spans="1:13" outlineLevel="2" x14ac:dyDescent="0.15">
      <c r="A13">
        <v>3</v>
      </c>
      <c r="B13" t="s">
        <v>28</v>
      </c>
      <c r="C13" s="2">
        <v>132</v>
      </c>
      <c r="D13" t="s">
        <v>25</v>
      </c>
      <c r="E13" t="s">
        <v>26</v>
      </c>
      <c r="F13" s="3">
        <v>23857</v>
      </c>
      <c r="G13">
        <v>1000</v>
      </c>
      <c r="H13">
        <v>320</v>
      </c>
      <c r="I13">
        <v>780</v>
      </c>
      <c r="J13">
        <v>80</v>
      </c>
      <c r="K13">
        <v>66.5</v>
      </c>
      <c r="L13">
        <f t="shared" si="0"/>
        <v>146.5</v>
      </c>
      <c r="M13" s="21">
        <f t="shared" si="1"/>
        <v>1953.5</v>
      </c>
    </row>
    <row r="14" spans="1:13" outlineLevel="2" x14ac:dyDescent="0.15">
      <c r="A14">
        <v>6</v>
      </c>
      <c r="B14" t="s">
        <v>29</v>
      </c>
      <c r="C14" s="2">
        <v>132</v>
      </c>
      <c r="D14" t="s">
        <v>25</v>
      </c>
      <c r="E14" t="s">
        <v>26</v>
      </c>
      <c r="F14" s="3">
        <v>27964</v>
      </c>
      <c r="G14">
        <v>840</v>
      </c>
      <c r="H14">
        <v>270</v>
      </c>
      <c r="I14">
        <v>830</v>
      </c>
      <c r="J14">
        <v>64</v>
      </c>
      <c r="K14">
        <v>58</v>
      </c>
      <c r="L14">
        <f t="shared" si="0"/>
        <v>122</v>
      </c>
      <c r="M14" s="21">
        <f t="shared" si="1"/>
        <v>1818</v>
      </c>
    </row>
    <row r="15" spans="1:13" outlineLevel="2" x14ac:dyDescent="0.15">
      <c r="A15">
        <v>9</v>
      </c>
      <c r="B15" t="s">
        <v>42</v>
      </c>
      <c r="C15" s="2">
        <v>132</v>
      </c>
      <c r="D15" t="s">
        <v>25</v>
      </c>
      <c r="E15" t="s">
        <v>26</v>
      </c>
      <c r="F15" s="3">
        <v>26584</v>
      </c>
      <c r="G15">
        <v>1300</v>
      </c>
      <c r="H15">
        <v>400</v>
      </c>
      <c r="I15">
        <v>1000</v>
      </c>
      <c r="J15">
        <v>90</v>
      </c>
      <c r="K15">
        <v>88</v>
      </c>
      <c r="L15">
        <f t="shared" si="0"/>
        <v>178</v>
      </c>
      <c r="M15" s="21">
        <f t="shared" si="1"/>
        <v>2522</v>
      </c>
    </row>
    <row r="16" spans="1:13" outlineLevel="2" x14ac:dyDescent="0.15">
      <c r="A16">
        <v>12</v>
      </c>
      <c r="B16" t="s">
        <v>27</v>
      </c>
      <c r="C16" s="2">
        <v>132</v>
      </c>
      <c r="D16" t="s">
        <v>25</v>
      </c>
      <c r="E16" t="s">
        <v>26</v>
      </c>
      <c r="F16" s="3">
        <v>26656</v>
      </c>
      <c r="G16">
        <v>400</v>
      </c>
      <c r="H16">
        <v>260</v>
      </c>
      <c r="I16">
        <v>890</v>
      </c>
      <c r="J16">
        <v>40</v>
      </c>
      <c r="K16">
        <v>86.5</v>
      </c>
      <c r="L16">
        <f t="shared" si="0"/>
        <v>126.5</v>
      </c>
      <c r="M16" s="21">
        <f t="shared" si="1"/>
        <v>1423.5</v>
      </c>
    </row>
    <row r="17" spans="1:13" outlineLevel="2" x14ac:dyDescent="0.15">
      <c r="A17">
        <v>13</v>
      </c>
      <c r="B17" t="s">
        <v>43</v>
      </c>
      <c r="C17" s="2">
        <v>132</v>
      </c>
      <c r="D17" t="s">
        <v>25</v>
      </c>
      <c r="E17" t="s">
        <v>26</v>
      </c>
      <c r="F17" s="3">
        <v>24743</v>
      </c>
      <c r="G17">
        <v>930</v>
      </c>
      <c r="H17">
        <v>300</v>
      </c>
      <c r="I17">
        <v>650</v>
      </c>
      <c r="J17">
        <v>83</v>
      </c>
      <c r="K17">
        <v>65</v>
      </c>
      <c r="L17">
        <f t="shared" si="0"/>
        <v>148</v>
      </c>
      <c r="M17" s="21">
        <f t="shared" si="1"/>
        <v>1732</v>
      </c>
    </row>
    <row r="18" spans="1:13" outlineLevel="1" x14ac:dyDescent="0.15">
      <c r="C18" s="2"/>
      <c r="D18" s="22" t="s">
        <v>96</v>
      </c>
      <c r="F18" s="3"/>
      <c r="M18" s="21">
        <f>SUBTOTAL(1,M12:M17)</f>
        <v>2066.8333333333335</v>
      </c>
    </row>
    <row r="19" spans="1:13" x14ac:dyDescent="0.15">
      <c r="C19" s="2"/>
      <c r="D19" s="22" t="s">
        <v>97</v>
      </c>
      <c r="F19" s="3"/>
      <c r="M19" s="21">
        <f>SUBTOTAL(1,M3:M17)</f>
        <v>1759.1153846153845</v>
      </c>
    </row>
  </sheetData>
  <sortState ref="A3:M15">
    <sortCondition ref="D7"/>
  </sortState>
  <mergeCells count="1">
    <mergeCell ref="A1:M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6</vt:i4>
      </vt:variant>
      <vt:variant>
        <vt:lpstr>图表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9" baseType="lpstr">
      <vt:lpstr>成绩表</vt:lpstr>
      <vt:lpstr>Sheet2</vt:lpstr>
      <vt:lpstr>Sheet3</vt:lpstr>
      <vt:lpstr>工资表</vt:lpstr>
      <vt:lpstr>学生基本信息</vt:lpstr>
      <vt:lpstr>分类汇总</vt:lpstr>
      <vt:lpstr>学生各科成绩图表</vt:lpstr>
      <vt:lpstr>Sheet2!Criteria</vt:lpstr>
      <vt:lpstr>Sheet2!提取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2015-05-08T02:16:28Z</dcterms:modified>
</cp:coreProperties>
</file>