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<sst xmlns="http://schemas.openxmlformats.org/spreadsheetml/2006/main" count="256" uniqueCount="56">
  <si>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</si>
  <si>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</si>
  <si>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</si>
  <si>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</si>
  <si>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</si>
  <si>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</si>
  <si>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</si>
  <si>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</si>
  <si>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Juul</t>
  </si>
  <si>
    <t xml:space="preserve">Age</t>
  </si>
  <si>
    <t xml:space="preserve">35?</t>
  </si>
  <si>
    <t xml:space="preserve">Sex</t>
  </si>
  <si>
    <t xml:space="preserve">Male</t>
  </si>
  <si>
    <t xml:space="preserve">VR experience</t>
  </si>
  <si>
    <t xml:space="preserve">VR god </t>
  </si>
  <si>
    <t xml:space="preserve">Comment</t>
  </si>
  <si>
    <t xml:space="preserve">Its more easy to locate above you</t>
  </si>
  <si>
    <t xml:space="preserve">Order:</t>
  </si>
  <si>
    <t xml:space="preserve">S-B-S-B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</si>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</sst>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6.14731201171875</v>
      </c>
      <c r="B2" s="2" t="s">
        <v>5</v>
      </c>
      <c r="D2" s="0" t="n">
        <v>0.699362548828125</v>
      </c>
      <c r="E2" s="2" t="s">
        <v>5</v>
      </c>
      <c r="G2" s="0" t="n">
        <v>1.29258740234375</v>
      </c>
      <c r="H2" s="2" t="s">
        <v>5</v>
      </c>
      <c r="J2" s="0" t="n">
        <v>1.16959252929688</v>
      </c>
      <c r="K2" s="2" t="s">
        <v>5</v>
      </c>
      <c r="M2" s="0" t="n">
        <v>0.72454541015625</v>
      </c>
      <c r="N2" s="2" t="s">
        <v>6</v>
      </c>
    </row>
    <row r="3" customFormat="false" ht="12.8" hidden="false" customHeight="false" outlineLevel="0" collapsed="false">
      <c r="A3" s="0" t="n">
        <v>0.58586083984375</v>
      </c>
      <c r="B3" s="2" t="s">
        <v>5</v>
      </c>
      <c r="D3" s="0" t="n">
        <v>1.80090673828125</v>
      </c>
      <c r="E3" s="2" t="s">
        <v>5</v>
      </c>
      <c r="G3" s="0" t="n">
        <v>1.01345092773438</v>
      </c>
      <c r="H3" s="2" t="s">
        <v>6</v>
      </c>
      <c r="J3" s="0" t="n">
        <v>0.840499267578125</v>
      </c>
      <c r="K3" s="2" t="s">
        <v>5</v>
      </c>
      <c r="M3" s="0" t="n">
        <v>1.08039013671875</v>
      </c>
      <c r="N3" s="2" t="s">
        <v>5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2.2936162109375</v>
      </c>
      <c r="B4" s="2" t="s">
        <v>5</v>
      </c>
      <c r="D4" s="0" t="n">
        <v>1.14702880859375</v>
      </c>
      <c r="E4" s="2" t="s">
        <v>6</v>
      </c>
      <c r="G4" s="0" t="n">
        <v>1.06679907226563</v>
      </c>
      <c r="H4" s="2" t="s">
        <v>5</v>
      </c>
      <c r="J4" s="0" t="n">
        <v>0.426987548828125</v>
      </c>
      <c r="K4" s="2" t="s">
        <v>5</v>
      </c>
      <c r="M4" s="0" t="n">
        <v>1.04051928710937</v>
      </c>
      <c r="N4" s="2" t="s">
        <v>5</v>
      </c>
      <c r="P4" s="1" t="s">
        <v>9</v>
      </c>
      <c r="Q4" s="0" t="s">
        <v>10</v>
      </c>
    </row>
    <row r="5" customFormat="false" ht="12.8" hidden="false" customHeight="false" outlineLevel="0" collapsed="false">
      <c r="A5" s="0" t="n">
        <v>1.6935830078125</v>
      </c>
      <c r="B5" s="2" t="s">
        <v>5</v>
      </c>
      <c r="D5" s="0" t="n">
        <v>1.13295874023438</v>
      </c>
      <c r="E5" s="2" t="s">
        <v>5</v>
      </c>
      <c r="G5" s="0" t="n">
        <v>0.706580078125</v>
      </c>
      <c r="H5" s="2" t="s">
        <v>5</v>
      </c>
      <c r="J5" s="0" t="n">
        <v>1.19971899414063</v>
      </c>
      <c r="K5" s="2" t="s">
        <v>6</v>
      </c>
      <c r="M5" s="0" t="n">
        <v>1.28006567382813</v>
      </c>
      <c r="N5" s="2" t="s">
        <v>6</v>
      </c>
      <c r="P5" s="1" t="s">
        <v>11</v>
      </c>
      <c r="Q5" s="0" t="s">
        <v>12</v>
      </c>
    </row>
    <row r="6" customFormat="false" ht="12.8" hidden="false" customHeight="false" outlineLevel="0" collapsed="false">
      <c r="A6" s="0" t="n">
        <v>2.31996704101562</v>
      </c>
      <c r="B6" s="2" t="s">
        <v>5</v>
      </c>
      <c r="D6" s="0" t="n">
        <v>1.05382373046875</v>
      </c>
      <c r="E6" s="2" t="s">
        <v>6</v>
      </c>
      <c r="G6" s="0" t="n">
        <v>0.63977392578125</v>
      </c>
      <c r="H6" s="2" t="s">
        <v>5</v>
      </c>
      <c r="J6" s="0" t="n">
        <v>1.02700708007813</v>
      </c>
      <c r="K6" s="2" t="s">
        <v>5</v>
      </c>
      <c r="M6" s="0" t="n">
        <v>1.34691528320313</v>
      </c>
      <c r="N6" s="2" t="s">
        <v>5</v>
      </c>
      <c r="P6" s="1" t="s">
        <v>13</v>
      </c>
      <c r="Q6" s="0" t="s">
        <v>14</v>
      </c>
    </row>
    <row r="7" customFormat="false" ht="12.8" hidden="false" customHeight="false" outlineLevel="0" collapsed="false">
      <c r="A7" s="0" t="n">
        <v>1.520044921875</v>
      </c>
      <c r="B7" s="2" t="s">
        <v>5</v>
      </c>
      <c r="D7" s="0" t="n">
        <v>1.17314697265625</v>
      </c>
      <c r="E7" s="2" t="s">
        <v>5</v>
      </c>
      <c r="G7" s="0" t="n">
        <v>1.30686962890625</v>
      </c>
      <c r="H7" s="2" t="s">
        <v>5</v>
      </c>
      <c r="J7" s="0" t="n">
        <v>0.4524970703125</v>
      </c>
      <c r="K7" s="2" t="s">
        <v>5</v>
      </c>
      <c r="M7" s="0" t="n">
        <v>0.439507568359375</v>
      </c>
      <c r="N7" s="2" t="s">
        <v>6</v>
      </c>
      <c r="P7" s="1" t="s">
        <v>15</v>
      </c>
      <c r="Q7" s="0" t="s">
        <v>16</v>
      </c>
    </row>
    <row r="8" customFormat="false" ht="12.8" hidden="false" customHeight="false" outlineLevel="0" collapsed="false">
      <c r="A8" s="0" t="n">
        <v>2.80048364257813</v>
      </c>
      <c r="B8" s="2" t="s">
        <v>6</v>
      </c>
      <c r="D8" s="0" t="n">
        <v>2.720626953125</v>
      </c>
      <c r="E8" s="2" t="s">
        <v>5</v>
      </c>
      <c r="G8" s="0" t="n">
        <v>1.48039038085938</v>
      </c>
      <c r="H8" s="2" t="s">
        <v>5</v>
      </c>
      <c r="J8" s="0" t="n">
        <v>1.48094360351562</v>
      </c>
      <c r="K8" s="2" t="s">
        <v>5</v>
      </c>
      <c r="M8" s="0" t="n">
        <v>1.2799658203125</v>
      </c>
      <c r="N8" s="2" t="s">
        <v>5</v>
      </c>
      <c r="P8" s="1"/>
    </row>
    <row r="9" customFormat="false" ht="12.8" hidden="false" customHeight="false" outlineLevel="0" collapsed="false">
      <c r="A9" s="0" t="n">
        <v>1.22723120117187</v>
      </c>
      <c r="B9" s="2" t="s">
        <v>6</v>
      </c>
      <c r="D9" s="0" t="n">
        <v>2.306671875</v>
      </c>
      <c r="E9" s="2" t="s">
        <v>5</v>
      </c>
      <c r="G9" s="0" t="n">
        <v>1.08016943359375</v>
      </c>
      <c r="H9" s="2" t="s">
        <v>6</v>
      </c>
      <c r="J9" s="0" t="n">
        <v>1.37304809570313</v>
      </c>
      <c r="K9" s="2" t="s">
        <v>6</v>
      </c>
      <c r="M9" s="0" t="n">
        <v>2.20070141601563</v>
      </c>
      <c r="N9" s="2" t="s">
        <v>5</v>
      </c>
      <c r="P9" s="1" t="s">
        <v>17</v>
      </c>
      <c r="Q9" s="0" t="s">
        <v>18</v>
      </c>
    </row>
    <row r="10" customFormat="false" ht="12.8" hidden="false" customHeight="false" outlineLevel="0" collapsed="false">
      <c r="A10" s="0" t="n">
        <v>2.50642041015625</v>
      </c>
      <c r="B10" s="2" t="s">
        <v>5</v>
      </c>
      <c r="D10" s="0" t="n">
        <v>1.5332646484375</v>
      </c>
      <c r="E10" s="2" t="s">
        <v>5</v>
      </c>
      <c r="G10" s="0" t="n">
        <v>0.506318603515625</v>
      </c>
      <c r="H10" s="2" t="s">
        <v>5</v>
      </c>
      <c r="J10" s="0" t="n">
        <v>0.600201416015625</v>
      </c>
      <c r="K10" s="2" t="s">
        <v>6</v>
      </c>
      <c r="M10" s="0" t="n">
        <v>1.19990600585937</v>
      </c>
      <c r="N10" s="2" t="s">
        <v>5</v>
      </c>
    </row>
    <row r="11" customFormat="false" ht="12.8" hidden="false" customHeight="false" outlineLevel="0" collapsed="false">
      <c r="A11" s="0" t="n">
        <v>0.43939794921875</v>
      </c>
      <c r="B11" s="2" t="s">
        <v>5</v>
      </c>
      <c r="D11" s="0" t="n">
        <v>0.506064453125</v>
      </c>
      <c r="E11" s="2" t="s">
        <v>5</v>
      </c>
      <c r="G11" s="0" t="n">
        <v>1.40031396484375</v>
      </c>
      <c r="H11" s="2" t="s">
        <v>6</v>
      </c>
      <c r="J11" s="0" t="n">
        <v>1.40017114257812</v>
      </c>
      <c r="K11" s="2" t="s">
        <v>5</v>
      </c>
      <c r="M11" s="0" t="n">
        <v>1.19989306640625</v>
      </c>
      <c r="N11" s="2" t="s">
        <v>6</v>
      </c>
      <c r="P11" s="3" t="s">
        <v>19</v>
      </c>
    </row>
    <row r="12" customFormat="false" ht="12.8" hidden="false" customHeight="false" outlineLevel="0" collapsed="false">
      <c r="A12" s="0" t="n">
        <v>1.60051025390625</v>
      </c>
      <c r="B12" s="2" t="s">
        <v>6</v>
      </c>
      <c r="D12" s="0" t="n">
        <v>1.48083178710938</v>
      </c>
      <c r="E12" s="2" t="s">
        <v>6</v>
      </c>
      <c r="G12" s="0" t="n">
        <v>2.26717358398438</v>
      </c>
      <c r="H12" s="2" t="s">
        <v>5</v>
      </c>
      <c r="J12" s="0" t="n">
        <v>1.9067998046875</v>
      </c>
      <c r="K12" s="2" t="s">
        <v>6</v>
      </c>
      <c r="M12" s="0" t="n">
        <v>1.50716650390625</v>
      </c>
      <c r="N12" s="2" t="s">
        <v>5</v>
      </c>
      <c r="P12" s="4" t="n">
        <f aca="false">SUM(D29,J29)/2</f>
        <v>29.6295102539063</v>
      </c>
    </row>
    <row r="13" customFormat="false" ht="12.8" hidden="false" customHeight="false" outlineLevel="0" collapsed="false">
      <c r="A13" s="0" t="n">
        <v>1.18645581054688</v>
      </c>
      <c r="B13" s="2" t="s">
        <v>5</v>
      </c>
      <c r="D13" s="0" t="n">
        <v>1.37284326171875</v>
      </c>
      <c r="E13" s="2" t="s">
        <v>5</v>
      </c>
      <c r="G13" s="0" t="n">
        <v>1.31995361328125</v>
      </c>
      <c r="H13" s="2" t="s">
        <v>6</v>
      </c>
      <c r="J13" s="0" t="n">
        <v>0.733162841796875</v>
      </c>
      <c r="K13" s="2" t="s">
        <v>5</v>
      </c>
      <c r="M13" s="0" t="n">
        <v>1.05328930664063</v>
      </c>
      <c r="N13" s="2" t="s">
        <v>6</v>
      </c>
      <c r="P13" s="3" t="s">
        <v>20</v>
      </c>
    </row>
    <row r="14" customFormat="false" ht="12.8" hidden="false" customHeight="false" outlineLevel="0" collapsed="false">
      <c r="A14" s="0" t="n">
        <v>2.30708178710938</v>
      </c>
      <c r="B14" s="2" t="s">
        <v>5</v>
      </c>
      <c r="D14" s="0" t="n">
        <v>0.8799619140625</v>
      </c>
      <c r="E14" s="2" t="s">
        <v>5</v>
      </c>
      <c r="G14" s="0" t="n">
        <v>0.853910400390625</v>
      </c>
      <c r="H14" s="2" t="s">
        <v>6</v>
      </c>
      <c r="J14" s="0" t="n">
        <v>0.786775634765625</v>
      </c>
      <c r="K14" s="2" t="s">
        <v>6</v>
      </c>
      <c r="M14" s="0" t="n">
        <v>0.519562744140625</v>
      </c>
      <c r="N14" s="2" t="s">
        <v>6</v>
      </c>
      <c r="P14" s="4" t="n">
        <f aca="false">SUM(D32,J32)/2</f>
        <v>1.18518041015626</v>
      </c>
    </row>
    <row r="15" customFormat="false" ht="12.8" hidden="false" customHeight="false" outlineLevel="0" collapsed="false">
      <c r="A15" s="0" t="n">
        <v>2.24009204101562</v>
      </c>
      <c r="B15" s="2" t="s">
        <v>5</v>
      </c>
      <c r="D15" s="0" t="n">
        <v>1.24008374023438</v>
      </c>
      <c r="E15" s="2" t="s">
        <v>6</v>
      </c>
      <c r="G15" s="0" t="n">
        <v>2.86612817382813</v>
      </c>
      <c r="H15" s="2" t="s">
        <v>5</v>
      </c>
      <c r="J15" s="0" t="n">
        <v>1.93353271484375</v>
      </c>
      <c r="K15" s="2" t="s">
        <v>5</v>
      </c>
      <c r="M15" s="0" t="n">
        <v>1.05332592773437</v>
      </c>
      <c r="N15" s="2" t="s">
        <v>6</v>
      </c>
      <c r="P15" s="3" t="s">
        <v>21</v>
      </c>
    </row>
    <row r="16" customFormat="false" ht="12.8" hidden="false" customHeight="false" outlineLevel="0" collapsed="false">
      <c r="A16" s="0" t="n">
        <v>1.6667021484375</v>
      </c>
      <c r="B16" s="2" t="s">
        <v>6</v>
      </c>
      <c r="D16" s="0" t="n">
        <v>1.45320629882812</v>
      </c>
      <c r="E16" s="2" t="s">
        <v>5</v>
      </c>
      <c r="G16" s="0" t="n">
        <v>0.466080322265625</v>
      </c>
      <c r="H16" s="2" t="s">
        <v>5</v>
      </c>
      <c r="J16" s="0" t="n">
        <v>0.973341552734375</v>
      </c>
      <c r="K16" s="2" t="s">
        <v>5</v>
      </c>
      <c r="M16" s="0" t="n">
        <v>0.546714111328125</v>
      </c>
      <c r="N16" s="2" t="s">
        <v>6</v>
      </c>
      <c r="P16" s="4" t="n">
        <f aca="false">SUM(D41,J41)/2</f>
        <v>1.18011889139811</v>
      </c>
    </row>
    <row r="17" customFormat="false" ht="12.8" hidden="false" customHeight="false" outlineLevel="0" collapsed="false">
      <c r="A17" s="0" t="n">
        <v>1.4401328125</v>
      </c>
      <c r="B17" s="2" t="s">
        <v>5</v>
      </c>
      <c r="D17" s="0" t="n">
        <v>1.29416162109375</v>
      </c>
      <c r="E17" s="2" t="s">
        <v>5</v>
      </c>
      <c r="G17" s="0" t="n">
        <v>1.22687963867188</v>
      </c>
      <c r="H17" s="2" t="s">
        <v>5</v>
      </c>
      <c r="J17" s="0" t="n">
        <v>1.50663037109375</v>
      </c>
      <c r="K17" s="2" t="s">
        <v>5</v>
      </c>
      <c r="M17" s="0" t="n">
        <v>1.22686352539063</v>
      </c>
      <c r="N17" s="2" t="s">
        <v>5</v>
      </c>
      <c r="P17" s="3" t="s">
        <v>22</v>
      </c>
    </row>
    <row r="18" customFormat="false" ht="12.8" hidden="false" customHeight="false" outlineLevel="0" collapsed="false">
      <c r="A18" s="0" t="n">
        <v>0.81292822265625</v>
      </c>
      <c r="B18" s="2" t="s">
        <v>5</v>
      </c>
      <c r="D18" s="0" t="n">
        <v>0.492498046875</v>
      </c>
      <c r="E18" s="2" t="s">
        <v>5</v>
      </c>
      <c r="G18" s="0" t="n">
        <v>1.5475244140625</v>
      </c>
      <c r="H18" s="2" t="s">
        <v>6</v>
      </c>
      <c r="J18" s="0" t="n">
        <v>1.61362451171875</v>
      </c>
      <c r="K18" s="2" t="s">
        <v>5</v>
      </c>
      <c r="M18" s="0" t="n">
        <v>1.28010717773438</v>
      </c>
      <c r="N18" s="2" t="s">
        <v>6</v>
      </c>
      <c r="P18" s="4" t="n">
        <f aca="false">SUM(D44,J44)/2</f>
        <v>1.19343333033512</v>
      </c>
    </row>
    <row r="19" customFormat="false" ht="12.8" hidden="false" customHeight="false" outlineLevel="0" collapsed="false">
      <c r="A19" s="0" t="n">
        <v>0.7467099609375</v>
      </c>
      <c r="B19" s="2" t="s">
        <v>5</v>
      </c>
      <c r="D19" s="0" t="n">
        <v>0.440314697265625</v>
      </c>
      <c r="E19" s="2" t="s">
        <v>5</v>
      </c>
      <c r="G19" s="0" t="n">
        <v>1.43999829101563</v>
      </c>
      <c r="H19" s="2" t="s">
        <v>5</v>
      </c>
      <c r="J19" s="0" t="n">
        <v>1.06659741210938</v>
      </c>
      <c r="K19" s="2" t="s">
        <v>5</v>
      </c>
      <c r="M19" s="0" t="n">
        <v>0.746473388671875</v>
      </c>
      <c r="N19" s="2" t="s">
        <v>6</v>
      </c>
      <c r="P19" s="3" t="s">
        <v>23</v>
      </c>
    </row>
    <row r="20" customFormat="false" ht="12.8" hidden="false" customHeight="false" outlineLevel="0" collapsed="false">
      <c r="A20" s="0" t="n">
        <v>1.5465888671875</v>
      </c>
      <c r="B20" s="2" t="s">
        <v>5</v>
      </c>
      <c r="D20" s="0" t="n">
        <v>1.04003515625</v>
      </c>
      <c r="E20" s="2" t="s">
        <v>5</v>
      </c>
      <c r="G20" s="0" t="n">
        <v>2.74683959960938</v>
      </c>
      <c r="H20" s="2" t="s">
        <v>5</v>
      </c>
      <c r="J20" s="0" t="n">
        <v>1.22643139648437</v>
      </c>
      <c r="K20" s="2" t="s">
        <v>5</v>
      </c>
      <c r="M20" s="0" t="n">
        <v>2.21407373046875</v>
      </c>
      <c r="N20" s="2" t="s">
        <v>5</v>
      </c>
      <c r="P20" s="4" t="n">
        <f aca="false">SUM(G29,M29)/2</f>
        <v>34.8106715087891</v>
      </c>
    </row>
    <row r="21" customFormat="false" ht="12.8" hidden="false" customHeight="false" outlineLevel="0" collapsed="false">
      <c r="A21" s="0" t="n">
        <v>0.813458251953125</v>
      </c>
      <c r="B21" s="2" t="s">
        <v>5</v>
      </c>
      <c r="D21" s="0" t="n">
        <v>1.48046411132812</v>
      </c>
      <c r="E21" s="2" t="s">
        <v>6</v>
      </c>
      <c r="G21" s="0" t="n">
        <v>8.41384399414063</v>
      </c>
      <c r="H21" s="2" t="s">
        <v>5</v>
      </c>
      <c r="J21" s="0" t="n">
        <v>0.53321337890625</v>
      </c>
      <c r="K21" s="2" t="s">
        <v>5</v>
      </c>
      <c r="M21" s="0" t="n">
        <v>0.81316796875</v>
      </c>
      <c r="N21" s="2" t="s">
        <v>5</v>
      </c>
      <c r="P21" s="3" t="s">
        <v>24</v>
      </c>
    </row>
    <row r="22" customFormat="false" ht="12.8" hidden="false" customHeight="false" outlineLevel="0" collapsed="false">
      <c r="A22" s="0" t="n">
        <v>1.50678979492187</v>
      </c>
      <c r="B22" s="2" t="s">
        <v>6</v>
      </c>
      <c r="D22" s="0" t="n">
        <v>0.426430419921875</v>
      </c>
      <c r="E22" s="2" t="s">
        <v>6</v>
      </c>
      <c r="G22" s="0" t="n">
        <v>1.7595888671875</v>
      </c>
      <c r="H22" s="2" t="s">
        <v>6</v>
      </c>
      <c r="J22" s="0" t="n">
        <v>1.413669921875</v>
      </c>
      <c r="K22" s="2" t="s">
        <v>6</v>
      </c>
      <c r="M22" s="0" t="n">
        <v>1.306650390625</v>
      </c>
      <c r="N22" s="2" t="s">
        <v>6</v>
      </c>
      <c r="P22" s="4" t="n">
        <f aca="false">SUM(G32,M32)/2</f>
        <v>1.39242686035157</v>
      </c>
    </row>
    <row r="23" customFormat="false" ht="12.8" hidden="false" customHeight="false" outlineLevel="0" collapsed="false">
      <c r="A23" s="0" t="n">
        <v>1.22672290039063</v>
      </c>
      <c r="B23" s="2" t="s">
        <v>5</v>
      </c>
      <c r="D23" s="0" t="n">
        <v>2.0268828125</v>
      </c>
      <c r="E23" s="2" t="s">
        <v>5</v>
      </c>
      <c r="G23" s="0" t="n">
        <v>1.22669848632812</v>
      </c>
      <c r="H23" s="2" t="s">
        <v>5</v>
      </c>
      <c r="J23" s="0" t="n">
        <v>1.34689208984375</v>
      </c>
      <c r="K23" s="2" t="s">
        <v>5</v>
      </c>
      <c r="M23" s="0" t="n">
        <v>2.160072265625</v>
      </c>
      <c r="N23" s="2" t="s">
        <v>5</v>
      </c>
      <c r="P23" s="3" t="s">
        <v>25</v>
      </c>
    </row>
    <row r="24" customFormat="false" ht="12.8" hidden="false" customHeight="false" outlineLevel="0" collapsed="false">
      <c r="A24" s="0" t="n">
        <v>0.479527587890625</v>
      </c>
      <c r="B24" s="2" t="s">
        <v>5</v>
      </c>
      <c r="D24" s="0" t="n">
        <v>0.77328125</v>
      </c>
      <c r="E24" s="2" t="s">
        <v>5</v>
      </c>
      <c r="G24" s="0" t="n">
        <v>1.20004296875</v>
      </c>
      <c r="H24" s="2" t="s">
        <v>5</v>
      </c>
      <c r="J24" s="0" t="n">
        <v>0.960190673828125</v>
      </c>
      <c r="K24" s="2" t="s">
        <v>5</v>
      </c>
      <c r="M24" s="0" t="n">
        <v>1.96013110351563</v>
      </c>
      <c r="N24" s="2" t="s">
        <v>5</v>
      </c>
      <c r="P24" s="4" t="n">
        <f aca="false">SUM(G41,M41)/2</f>
        <v>1.14568223155629</v>
      </c>
    </row>
    <row r="25" customFormat="false" ht="12.8" hidden="false" customHeight="false" outlineLevel="0" collapsed="false">
      <c r="A25" s="0" t="n">
        <v>1.6132490234375</v>
      </c>
      <c r="B25" s="2" t="s">
        <v>5</v>
      </c>
      <c r="D25" s="0" t="n">
        <v>1.66673315429688</v>
      </c>
      <c r="E25" s="2" t="s">
        <v>6</v>
      </c>
      <c r="G25" s="0" t="n">
        <v>0.532916015625</v>
      </c>
      <c r="H25" s="2" t="s">
        <v>5</v>
      </c>
      <c r="J25" s="0" t="n">
        <v>1.29296459960938</v>
      </c>
      <c r="K25" s="2" t="s">
        <v>5</v>
      </c>
      <c r="M25" s="0" t="n">
        <v>0.412474365234375</v>
      </c>
      <c r="N25" s="2" t="s">
        <v>5</v>
      </c>
      <c r="P25" s="3" t="s">
        <v>26</v>
      </c>
    </row>
    <row r="26" customFormat="false" ht="12.8" hidden="false" customHeight="false" outlineLevel="0" collapsed="false">
      <c r="A26" s="0" t="n">
        <v>1.44050170898438</v>
      </c>
      <c r="B26" s="2" t="s">
        <v>5</v>
      </c>
      <c r="D26" s="0" t="n">
        <v>0.6795546875</v>
      </c>
      <c r="E26" s="2" t="s">
        <v>6</v>
      </c>
      <c r="G26" s="0" t="n">
        <v>1.974087890625</v>
      </c>
      <c r="H26" s="2" t="s">
        <v>6</v>
      </c>
      <c r="J26" s="0" t="n">
        <v>1.17338842773437</v>
      </c>
      <c r="K26" s="2" t="s">
        <v>5</v>
      </c>
      <c r="M26" s="0" t="n">
        <v>0.693941162109375</v>
      </c>
      <c r="N26" s="2" t="s">
        <v>5</v>
      </c>
      <c r="P26" s="4" t="n">
        <f aca="false">SUM(G44,M44)/2</f>
        <v>1.54773064723937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27</v>
      </c>
      <c r="D28" s="0" t="s">
        <v>27</v>
      </c>
      <c r="G28" s="0" t="s">
        <v>27</v>
      </c>
      <c r="J28" s="0" t="s">
        <v>27</v>
      </c>
      <c r="M28" s="0" t="s">
        <v>27</v>
      </c>
      <c r="P28" s="1" t="s">
        <v>28</v>
      </c>
    </row>
    <row r="29" customFormat="false" ht="12.8" hidden="false" customHeight="false" outlineLevel="0" collapsed="false">
      <c r="A29" s="0" t="n">
        <f aca="false">SUM(A2:A27)</f>
        <v>42.1613684082031</v>
      </c>
      <c r="D29" s="0" t="n">
        <f aca="false">SUM(D2:D27)</f>
        <v>30.8211384277344</v>
      </c>
      <c r="G29" s="0" t="n">
        <f aca="false">SUM(G2:G27)</f>
        <v>40.3349196777344</v>
      </c>
      <c r="J29" s="0" t="n">
        <f aca="false">SUM(J2:J27)</f>
        <v>28.4378820800781</v>
      </c>
      <c r="M29" s="0" t="n">
        <f aca="false">SUM(M2:M27)</f>
        <v>29.2864233398438</v>
      </c>
      <c r="P29" s="1" t="s">
        <v>29</v>
      </c>
    </row>
    <row r="30" customFormat="false" ht="12.8" hidden="false" customHeight="false" outlineLevel="0" collapsed="false">
      <c r="P30" s="0" t="n">
        <f aca="false">((P20-P12)/P20)*100</f>
        <v>14.8838302460632</v>
      </c>
      <c r="Q30" s="0" t="s">
        <v>30</v>
      </c>
    </row>
    <row r="31" customFormat="false" ht="12.8" hidden="false" customHeight="false" outlineLevel="0" collapsed="false">
      <c r="A31" s="0" t="s">
        <v>31</v>
      </c>
      <c r="D31" s="0" t="s">
        <v>31</v>
      </c>
      <c r="G31" s="0" t="s">
        <v>31</v>
      </c>
      <c r="J31" s="0" t="s">
        <v>31</v>
      </c>
      <c r="M31" s="0" t="s">
        <v>31</v>
      </c>
      <c r="P31" s="3" t="s">
        <v>32</v>
      </c>
    </row>
    <row r="32" customFormat="false" ht="12.8" hidden="false" customHeight="false" outlineLevel="0" collapsed="false">
      <c r="A32" s="0" t="n">
        <f aca="false">A29/25</f>
        <v>1.68645473632812</v>
      </c>
      <c r="D32" s="0" t="n">
        <f aca="false">D29/25</f>
        <v>1.23284553710938</v>
      </c>
      <c r="G32" s="0" t="n">
        <f aca="false">G29/25</f>
        <v>1.61339678710938</v>
      </c>
      <c r="J32" s="0" t="n">
        <f aca="false">J29/25</f>
        <v>1.13751528320313</v>
      </c>
      <c r="M32" s="0" t="n">
        <f aca="false">M29/25</f>
        <v>1.17145693359375</v>
      </c>
      <c r="P32" s="0" t="n">
        <f aca="false">((P22-P14)/P22)*100</f>
        <v>14.8838302460629</v>
      </c>
      <c r="Q32" s="0" t="s">
        <v>30</v>
      </c>
    </row>
    <row r="33" customFormat="false" ht="12.8" hidden="false" customHeight="false" outlineLevel="0" collapsed="false">
      <c r="P33" s="3" t="s">
        <v>33</v>
      </c>
    </row>
    <row r="34" customFormat="false" ht="12.8" hidden="false" customHeight="false" outlineLevel="0" collapsed="false">
      <c r="A34" s="0" t="s">
        <v>34</v>
      </c>
      <c r="D34" s="0" t="s">
        <v>34</v>
      </c>
      <c r="G34" s="0" t="s">
        <v>34</v>
      </c>
      <c r="J34" s="0" t="s">
        <v>34</v>
      </c>
      <c r="M34" s="0" t="s">
        <v>34</v>
      </c>
      <c r="P34" s="0" t="n">
        <f aca="false">((P24-P16)/P24)*100</f>
        <v>-3.00577759638014</v>
      </c>
      <c r="Q34" s="0" t="s">
        <v>30</v>
      </c>
    </row>
    <row r="35" customFormat="false" ht="12.8" hidden="false" customHeight="false" outlineLevel="0" collapsed="false">
      <c r="A35" s="0" t="n">
        <f aca="false">COUNTIF(B2:B26,"*False*")</f>
        <v>20</v>
      </c>
      <c r="D35" s="0" t="n">
        <f aca="false">COUNTIF(E2:E26,"*False*")</f>
        <v>17</v>
      </c>
      <c r="G35" s="0" t="n">
        <f aca="false">COUNTIF(H2:H26,"*False*")</f>
        <v>17</v>
      </c>
      <c r="J35" s="0" t="n">
        <f aca="false">COUNTIF(K2:K26,"*False*")</f>
        <v>19</v>
      </c>
      <c r="M35" s="0" t="n">
        <f aca="false">COUNTIF(N2:N26,"*False*")</f>
        <v>14</v>
      </c>
      <c r="P35" s="3" t="s">
        <v>35</v>
      </c>
    </row>
    <row r="36" customFormat="false" ht="12.8" hidden="false" customHeight="false" outlineLevel="0" collapsed="false">
      <c r="P36" s="0" t="n">
        <f aca="false">((P26-P18)/P26)*100</f>
        <v>22.8914066886379</v>
      </c>
      <c r="Q36" s="0" t="s">
        <v>30</v>
      </c>
    </row>
    <row r="37" customFormat="false" ht="12.8" hidden="false" customHeight="false" outlineLevel="0" collapsed="false">
      <c r="A37" s="0" t="s">
        <v>36</v>
      </c>
      <c r="D37" s="0" t="s">
        <v>36</v>
      </c>
      <c r="G37" s="0" t="s">
        <v>36</v>
      </c>
      <c r="J37" s="0" t="s">
        <v>36</v>
      </c>
      <c r="M37" s="0" t="s">
        <v>36</v>
      </c>
      <c r="P37" s="4"/>
    </row>
    <row r="38" customFormat="false" ht="12.8" hidden="false" customHeight="false" outlineLevel="0" collapsed="false">
      <c r="A38" s="0" t="n">
        <f aca="false">COUNTIF(B2:B26,"*True*")</f>
        <v>5</v>
      </c>
      <c r="D38" s="0" t="n">
        <f aca="false">COUNTIF(E2:E26,"*True*")</f>
        <v>8</v>
      </c>
      <c r="G38" s="0" t="n">
        <f aca="false">COUNTIF(H2:H26,"*True*")</f>
        <v>8</v>
      </c>
      <c r="J38" s="0" t="n">
        <f aca="false">COUNTIF(K2:K26,"*True*")</f>
        <v>6</v>
      </c>
      <c r="M38" s="0" t="n">
        <f aca="false">COUNTIF(N2:N26,"*True*")</f>
        <v>11</v>
      </c>
      <c r="P38" s="1" t="s">
        <v>37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29</v>
      </c>
    </row>
    <row r="40" customFormat="false" ht="12.8" hidden="false" customHeight="false" outlineLevel="0" collapsed="false">
      <c r="A40" s="0" t="s">
        <v>38</v>
      </c>
      <c r="D40" s="0" t="s">
        <v>38</v>
      </c>
      <c r="G40" s="0" t="s">
        <v>38</v>
      </c>
      <c r="J40" s="0" t="s">
        <v>38</v>
      </c>
      <c r="M40" s="0" t="s">
        <v>38</v>
      </c>
      <c r="P40" s="0" t="n">
        <f aca="false">((M29-J29)/M29)*100</f>
        <v>2.89738780976805</v>
      </c>
      <c r="Q40" s="0" t="s">
        <v>30</v>
      </c>
    </row>
    <row r="41" customFormat="false" ht="12.8" hidden="false" customHeight="false" outlineLevel="0" collapsed="false">
      <c r="A41" s="0" t="n">
        <f aca="false">AVERAGEIF(B2:B26,"=*True",A2:A26)</f>
        <v>1.76034340820312</v>
      </c>
      <c r="D41" s="0" t="n">
        <f aca="false">AVERAGEIF(E2:E26,"=*True",D2:D26)</f>
        <v>1.14686880493164</v>
      </c>
      <c r="G41" s="0" t="n">
        <f aca="false">AVERAGEIF(H2:H26,"=*True",G2:G26)</f>
        <v>1.36862493896484</v>
      </c>
      <c r="J41" s="0" t="n">
        <f aca="false">AVERAGEIF(K2:K26,"=*True",J2:J26)</f>
        <v>1.21336897786459</v>
      </c>
      <c r="M41" s="0" t="n">
        <f aca="false">AVERAGEIF(N2:N26,"=*True",M2:M26)</f>
        <v>0.922739524147728</v>
      </c>
      <c r="P41" s="3" t="s">
        <v>32</v>
      </c>
    </row>
    <row r="42" customFormat="false" ht="12.8" hidden="false" customHeight="false" outlineLevel="0" collapsed="false">
      <c r="P42" s="0" t="n">
        <f aca="false">((M32-J32)/M32)*100</f>
        <v>2.89738780976738</v>
      </c>
      <c r="Q42" s="0" t="s">
        <v>30</v>
      </c>
    </row>
    <row r="43" customFormat="false" ht="12.8" hidden="false" customHeight="false" outlineLevel="0" collapsed="false">
      <c r="A43" s="0" t="s">
        <v>39</v>
      </c>
      <c r="D43" s="0" t="s">
        <v>39</v>
      </c>
      <c r="G43" s="0" t="s">
        <v>39</v>
      </c>
      <c r="J43" s="0" t="s">
        <v>39</v>
      </c>
      <c r="M43" s="0" t="s">
        <v>39</v>
      </c>
      <c r="P43" s="3" t="s">
        <v>33</v>
      </c>
    </row>
    <row r="44" customFormat="false" ht="12.8" hidden="false" customHeight="false" outlineLevel="0" collapsed="false">
      <c r="A44" s="0" t="n">
        <f aca="false">AVERAGEIF(B2:B26,"=*False",A2:A26)</f>
        <v>1.66798256835938</v>
      </c>
      <c r="D44" s="0" t="n">
        <f aca="false">AVERAGEIF(E2:E26,"=*False",D2:D26)</f>
        <v>1.27330517578125</v>
      </c>
      <c r="G44" s="0" t="n">
        <f aca="false">AVERAGEIF(H2:H26,"=*False",G2:G26)</f>
        <v>1.72858353917739</v>
      </c>
      <c r="J44" s="0" t="n">
        <f aca="false">AVERAGEIF(K2:K26,"=*False",J2:J26)</f>
        <v>1.11356148488898</v>
      </c>
      <c r="M44" s="0" t="n">
        <f aca="false">AVERAGEIF(N2:N26,"=*False",M2:M26)</f>
        <v>1.36687775530134</v>
      </c>
      <c r="P44" s="0" t="n">
        <f aca="false">((M41-J41)/M41)*100</f>
        <v>-31.4963698975929</v>
      </c>
      <c r="Q44" s="0" t="s">
        <v>30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35</v>
      </c>
    </row>
    <row r="46" customFormat="false" ht="12.8" hidden="false" customHeight="false" outlineLevel="0" collapsed="false">
      <c r="A46" s="0" t="s">
        <v>40</v>
      </c>
      <c r="D46" s="0" t="s">
        <v>40</v>
      </c>
      <c r="G46" s="0" t="s">
        <v>40</v>
      </c>
      <c r="J46" s="0" t="s">
        <v>40</v>
      </c>
      <c r="M46" s="0" t="s">
        <v>40</v>
      </c>
      <c r="P46" s="0" t="n">
        <f aca="false">((M44-J44)/M44)*100</f>
        <v>18.5324744242775</v>
      </c>
      <c r="Q46" s="0" t="s">
        <v>30</v>
      </c>
    </row>
    <row r="47" customFormat="false" ht="12.8" hidden="false" customHeight="false" outlineLevel="0" collapsed="false">
      <c r="A47" s="0" t="n">
        <f aca="false">STDEV(A2:A26)</f>
        <v>1.13269361518376</v>
      </c>
      <c r="D47" s="0" t="n">
        <f aca="false">STDEV(D2:D26)</f>
        <v>0.583252551073791</v>
      </c>
      <c r="G47" s="0" t="n">
        <f aca="false">STDEV(G2:G26)</f>
        <v>1.54823547597842</v>
      </c>
      <c r="J47" s="0" t="n">
        <f aca="false">STDEV(J2:J26)</f>
        <v>0.411678154352988</v>
      </c>
      <c r="M47" s="0" t="n">
        <f aca="false">STDEV(M2:M26)</f>
        <v>0.526970563907674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41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42</v>
      </c>
      <c r="D49" s="0" t="s">
        <v>42</v>
      </c>
      <c r="G49" s="0" t="s">
        <v>42</v>
      </c>
      <c r="J49" s="0" t="s">
        <v>42</v>
      </c>
      <c r="M49" s="0" t="s">
        <v>42</v>
      </c>
      <c r="P49" s="10" t="s">
        <v>20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2.81914835151188</v>
      </c>
      <c r="D50" s="0" t="n">
        <f aca="false">SUM(D32+D47)</f>
        <v>1.81609808818317</v>
      </c>
      <c r="G50" s="0" t="n">
        <f aca="false">SUM(G32+G47)</f>
        <v>3.1616322630878</v>
      </c>
      <c r="J50" s="0" t="n">
        <f aca="false">SUM(J32+J47)</f>
        <v>1.54919343755612</v>
      </c>
      <c r="M50" s="0" t="n">
        <f aca="false">SUM(M32+M47)</f>
        <v>1.69842749750142</v>
      </c>
      <c r="P50" s="12" t="n">
        <f aca="false">SUM(D52,J52)/2</f>
        <v>1.06252004172585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43</v>
      </c>
      <c r="D51" s="0" t="s">
        <v>43</v>
      </c>
      <c r="G51" s="0" t="s">
        <v>43</v>
      </c>
      <c r="J51" s="0" t="s">
        <v>43</v>
      </c>
      <c r="M51" s="0" t="s">
        <v>43</v>
      </c>
      <c r="P51" s="10" t="s">
        <v>21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1.50058568318685</v>
      </c>
      <c r="D52" s="0" t="n">
        <f aca="false">AVERAGEIFS(D2:D26, D2:D26, "&gt;=0", D2:D26,"&lt;="&amp;D50)</f>
        <v>1.08031621759588</v>
      </c>
      <c r="G52" s="0" t="n">
        <f aca="false">AVERAGEIFS(G2:G26, G2:G26, "&gt;=0", G2:G26,"&lt;="&amp;G50)</f>
        <v>1.33004482014974</v>
      </c>
      <c r="J52" s="0" t="n">
        <f aca="false">AVERAGEIFS(J2:J26, J2:J26, "&gt;=0", J2:J26,"&lt;="&amp;J50)</f>
        <v>1.04472386585582</v>
      </c>
      <c r="M52" s="0" t="n">
        <f aca="false">AVERAGEIFS(M2:M26, M2:M26, "&gt;=0", M2:M26,"&lt;="&amp;M50)</f>
        <v>0.988164039248512</v>
      </c>
      <c r="P52" s="12" t="n">
        <f aca="false">SUM(D59,J59)/2</f>
        <v>1.07364264090402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22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44</v>
      </c>
      <c r="B54" s="13"/>
      <c r="C54" s="13"/>
      <c r="D54" s="13" t="s">
        <v>44</v>
      </c>
      <c r="E54" s="13"/>
      <c r="F54" s="13"/>
      <c r="G54" s="13" t="s">
        <v>44</v>
      </c>
      <c r="H54" s="13"/>
      <c r="I54" s="13"/>
      <c r="J54" s="13" t="s">
        <v>44</v>
      </c>
      <c r="K54" s="13"/>
      <c r="L54" s="13"/>
      <c r="M54" s="13" t="s">
        <v>44</v>
      </c>
      <c r="P54" s="12" t="n">
        <f aca="false">SUM(D66,J66)/2</f>
        <v>1.03909928932511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0.605125005681138</v>
      </c>
      <c r="B55" s="13"/>
      <c r="C55" s="13"/>
      <c r="D55" s="13" t="n">
        <f aca="false" t="array" ref="D55:D55">_xlfn.STDEV.S(IF(E2:E26=" True", D2:D26, ""))</f>
        <v>0.422211258943167</v>
      </c>
      <c r="E55" s="13"/>
      <c r="F55" s="13"/>
      <c r="G55" s="13" t="n">
        <f aca="false" t="array" ref="G55:G55">_xlfn.STDEV.S(IF(H2:H26=" True", G2:G26, ""))</f>
        <v>0.38342488676804</v>
      </c>
      <c r="H55" s="13"/>
      <c r="I55" s="13"/>
      <c r="J55" s="13" t="n">
        <f aca="false" t="array" ref="J55:J55">_xlfn.STDEV.S(IF(K2:K26=" True", J2:J26, ""))</f>
        <v>0.470022735996735</v>
      </c>
      <c r="K55" s="13"/>
      <c r="L55" s="13"/>
      <c r="M55" s="13" t="n">
        <f aca="false" t="array" ref="M55:M55">_xlfn.STDEV.S(IF(N2:N26=" True", M2:M26, ""))</f>
        <v>0.334888297560008</v>
      </c>
      <c r="P55" s="10" t="s">
        <v>24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45</v>
      </c>
      <c r="D56" s="0" t="s">
        <v>45</v>
      </c>
      <c r="G56" s="0" t="s">
        <v>45</v>
      </c>
      <c r="J56" s="0" t="s">
        <v>45</v>
      </c>
      <c r="M56" s="0" t="s">
        <v>45</v>
      </c>
      <c r="P56" s="12" t="n">
        <f aca="false">SUM(G52,M52)/2</f>
        <v>1.15910442969913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2.36546841388426</v>
      </c>
      <c r="D57" s="0" t="n">
        <f aca="false">(D41)+D55</f>
        <v>1.56908006387481</v>
      </c>
      <c r="G57" s="0" t="n">
        <f aca="false">(G41)+G55</f>
        <v>1.75204982573288</v>
      </c>
      <c r="J57" s="0" t="n">
        <f aca="false">(J41)+J55</f>
        <v>1.68339171386132</v>
      </c>
      <c r="M57" s="0" t="n">
        <f aca="false">(M41)+M55</f>
        <v>1.25762782170774</v>
      </c>
      <c r="P57" s="10" t="s">
        <v>25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46</v>
      </c>
      <c r="D58" s="0" t="s">
        <v>46</v>
      </c>
      <c r="G58" s="0" t="s">
        <v>46</v>
      </c>
      <c r="J58" s="0" t="s">
        <v>46</v>
      </c>
      <c r="M58" s="0" t="s">
        <v>46</v>
      </c>
      <c r="P58" s="12" t="n">
        <f aca="false">SUM(G59,M59)/2</f>
        <v>0.993983866373698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1.50030834960937</v>
      </c>
      <c r="D59" s="0" t="n">
        <f aca="false">AVERAGEIFS(D2:D26, D2:D26, "&gt;=0", D2:D26,"&lt;="&amp;D57,E2:E26,"=*True")</f>
        <v>1.07260246930804</v>
      </c>
      <c r="G59" s="0" t="n">
        <f aca="false">AVERAGEIFS(G2:G26, G2:G26, "&gt;=0", G2:G26,"&lt;="&amp;G57,H2:H26,"=*True")</f>
        <v>1.20255379231771</v>
      </c>
      <c r="J59" s="0" t="n">
        <f aca="false">AVERAGEIFS(J2:J26, J2:J26, "&gt;=0", J2:J26,"&lt;="&amp;J57,K2:K26,"=*True")</f>
        <v>1.0746828125</v>
      </c>
      <c r="M59" s="0" t="n">
        <f aca="false">AVERAGEIFS(M2:M26, M2:M26, "&gt;=0", M2:M26,"&lt;="&amp;M57,N2:N26,"=*True")</f>
        <v>0.785413940429688</v>
      </c>
      <c r="P59" s="10" t="s">
        <v>26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1.18544288330078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47</v>
      </c>
      <c r="D61" s="0" t="s">
        <v>47</v>
      </c>
      <c r="G61" s="0" t="s">
        <v>47</v>
      </c>
      <c r="J61" s="0" t="s">
        <v>47</v>
      </c>
      <c r="M61" s="0" t="s">
        <v>47</v>
      </c>
      <c r="P61" s="10" t="s">
        <v>48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1.24166799173159</v>
      </c>
      <c r="B62" s="13"/>
      <c r="C62" s="13"/>
      <c r="D62" s="13" t="n">
        <f aca="false" t="array" ref="D62:D62">_xlfn.STDEV.S(IF(E2:E26=" False", D2:D26, ""))</f>
        <v>0.653337766866082</v>
      </c>
      <c r="E62" s="13"/>
      <c r="F62" s="13"/>
      <c r="G62" s="13" t="n">
        <f aca="false" t="array" ref="G62:G62">_xlfn.STDEV.S(IF(H2:H26=" False", G2:G26, ""))</f>
        <v>1.86739842054205</v>
      </c>
      <c r="H62" s="13"/>
      <c r="I62" s="13"/>
      <c r="J62" s="13" t="n">
        <f aca="false" t="array" ref="J62:J62">_xlfn.STDEV.S(IF(K2:K26=" False", J2:J26, ""))</f>
        <v>0.402593136371623</v>
      </c>
      <c r="K62" s="13"/>
      <c r="L62" s="13"/>
      <c r="M62" s="13" t="n">
        <f aca="false" t="array" ref="M62:M62">_xlfn.STDEV.S(IF(N2:N26=" False", M2:M26, ""))</f>
        <v>0.577003911052242</v>
      </c>
      <c r="P62" s="12" t="n">
        <f aca="false">((P56-P50)/P56)*100</f>
        <v>8.33267352781531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49</v>
      </c>
      <c r="D63" s="0" t="s">
        <v>49</v>
      </c>
      <c r="G63" s="0" t="s">
        <v>49</v>
      </c>
      <c r="J63" s="0" t="s">
        <v>49</v>
      </c>
      <c r="M63" s="0" t="s">
        <v>49</v>
      </c>
      <c r="P63" s="10" t="s">
        <v>50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2.90965056009096</v>
      </c>
      <c r="D64" s="0" t="n">
        <f aca="false">(D44)+D62</f>
        <v>1.92664294264733</v>
      </c>
      <c r="G64" s="0" t="n">
        <f aca="false">(G44)+G62</f>
        <v>3.59598195971944</v>
      </c>
      <c r="J64" s="0" t="n">
        <f aca="false">(J44)+J62</f>
        <v>1.5161546212606</v>
      </c>
      <c r="M64" s="0" t="n">
        <f aca="false">(M44)+M62</f>
        <v>1.94388166635358</v>
      </c>
      <c r="P64" s="12" t="n">
        <f aca="false">((P58-P52)/P58)*100</f>
        <v>-8.01409129716923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51</v>
      </c>
      <c r="D65" s="0" t="s">
        <v>51</v>
      </c>
      <c r="G65" s="0" t="s">
        <v>51</v>
      </c>
      <c r="J65" s="0" t="s">
        <v>51</v>
      </c>
      <c r="M65" s="0" t="s">
        <v>51</v>
      </c>
      <c r="P65" s="10" t="s">
        <v>52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1.43222838712993</v>
      </c>
      <c r="D66" s="0" t="n">
        <f aca="false">AVERAGEIFS(D2:D26, D2:D26, "&gt;=0", D2:D26,"&lt;="&amp;D64,E2:E26,"=*False")</f>
        <v>1.04228616768973</v>
      </c>
      <c r="G66" s="0" t="n">
        <f aca="false">AVERAGEIFS(G2:G26, G2:G26, "&gt;=0", G2:G26,"&lt;="&amp;G64,H2:H26,"=*False")</f>
        <v>1.31075476074219</v>
      </c>
      <c r="J66" s="0" t="n">
        <f aca="false">AVERAGEIFS(J2:J26, J2:J26, "&gt;=0", J2:J26,"&lt;="&amp;J64,K2:K26,"=*False")</f>
        <v>1.03591241096048</v>
      </c>
      <c r="M66" s="0" t="n">
        <f aca="false">AVERAGEIFS(M2:M26, M2:M26, "&gt;=0", M2:M26,"&lt;="&amp;M64,N2:N26,"=*False")</f>
        <v>1.06013100585938</v>
      </c>
      <c r="P66" s="14" t="n">
        <f aca="false">((P60-P54)/P60)*100</f>
        <v>12.3450565216768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53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-5.72372848644902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54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-36.830116856859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55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2.28449076246613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2018-01-15T16:24:36Z</dcterms:modified>
  <cp:revision>13</cp:revision>
  <dc:subject/>
  <dc:title/>
</cp:coreProperties>
</file>