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<sst xmlns="http://schemas.openxmlformats.org/spreadsheetml/2006/main" count="255" uniqueCount="55">
  <si>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</si>
  <si>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</si>
  <si>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</si>
  <si>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</si>
  <si>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</si>
  <si>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True</t>
  </si>
  <si>
    <t xml:space="preserve"> False</t>
  </si>
  <si>
    <t xml:space="preserve">Name</t>
  </si>
  <si>
    <t xml:space="preserve">Sam</t>
  </si>
  <si>
    <t xml:space="preserve">Age</t>
  </si>
  <si>
    <t xml:space="preserve">Sex</t>
  </si>
  <si>
    <t xml:space="preserve">Male</t>
  </si>
  <si>
    <t xml:space="preserve">VR experience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</si>
  <si>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time</t>
    </r>
  </si>
  <si>
    <t xml:space="preserve">Comment</t>
  </si>
  <si>
    <t xml:space="preserve">No Difference</t>
  </si>
  <si>
    <t xml:space="preserve">Order:</t>
  </si>
  <si>
    <t xml:space="preserve">S-B-B-S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</si>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</sst>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P48" activeCellId="0" sqref="P48:T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8.21207397460937</v>
      </c>
      <c r="B2" s="2" t="s">
        <v>5</v>
      </c>
      <c r="D2" s="0" t="n">
        <v>0.625624267578125</v>
      </c>
      <c r="E2" s="2" t="s">
        <v>5</v>
      </c>
      <c r="G2" s="0" t="n">
        <v>0.559010009765625</v>
      </c>
      <c r="H2" s="2" t="s">
        <v>5</v>
      </c>
      <c r="J2" s="0" t="n">
        <v>1.90097265625</v>
      </c>
      <c r="K2" s="2" t="s">
        <v>6</v>
      </c>
      <c r="M2" s="0" t="n">
        <v>0.69281201171875</v>
      </c>
      <c r="N2" s="2" t="s">
        <v>5</v>
      </c>
    </row>
    <row r="3" customFormat="false" ht="12.8" hidden="false" customHeight="false" outlineLevel="0" collapsed="false">
      <c r="A3" s="0" t="n">
        <v>4.16047485351563</v>
      </c>
      <c r="B3" s="2" t="s">
        <v>5</v>
      </c>
      <c r="D3" s="0" t="n">
        <v>1.61413232421875</v>
      </c>
      <c r="E3" s="2" t="s">
        <v>6</v>
      </c>
      <c r="G3" s="0" t="n">
        <v>2.041408203125</v>
      </c>
      <c r="H3" s="2" t="s">
        <v>6</v>
      </c>
      <c r="J3" s="0" t="n">
        <v>1.08009423828125</v>
      </c>
      <c r="K3" s="2" t="s">
        <v>6</v>
      </c>
      <c r="M3" s="0" t="n">
        <v>1.5336298828125</v>
      </c>
      <c r="N3" s="2" t="s">
        <v>6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2.66691455078125</v>
      </c>
      <c r="B4" s="2" t="s">
        <v>6</v>
      </c>
      <c r="D4" s="0" t="n">
        <v>2.14734399414063</v>
      </c>
      <c r="E4" s="2" t="s">
        <v>6</v>
      </c>
      <c r="G4" s="0" t="n">
        <v>3.40012646484375</v>
      </c>
      <c r="H4" s="2" t="s">
        <v>6</v>
      </c>
      <c r="J4" s="0" t="n">
        <v>1.88008935546875</v>
      </c>
      <c r="K4" s="2" t="s">
        <v>6</v>
      </c>
      <c r="M4" s="0" t="n">
        <v>2.85402661132813</v>
      </c>
      <c r="N4" s="2" t="s">
        <v>6</v>
      </c>
      <c r="P4" s="1" t="s">
        <v>9</v>
      </c>
      <c r="Q4" s="0" t="n">
        <v>22</v>
      </c>
    </row>
    <row r="5" customFormat="false" ht="12.8" hidden="false" customHeight="false" outlineLevel="0" collapsed="false">
      <c r="A5" s="0" t="n">
        <v>3.10648388671875</v>
      </c>
      <c r="B5" s="2" t="s">
        <v>6</v>
      </c>
      <c r="D5" s="0" t="n">
        <v>0.919485107421875</v>
      </c>
      <c r="E5" s="2" t="s">
        <v>6</v>
      </c>
      <c r="G5" s="0" t="n">
        <v>1.45309155273438</v>
      </c>
      <c r="H5" s="2" t="s">
        <v>5</v>
      </c>
      <c r="J5" s="0" t="n">
        <v>1.37335180664063</v>
      </c>
      <c r="K5" s="2" t="s">
        <v>5</v>
      </c>
      <c r="M5" s="0" t="n">
        <v>0.506340576171875</v>
      </c>
      <c r="N5" s="2" t="s">
        <v>6</v>
      </c>
      <c r="P5" s="1" t="s">
        <v>10</v>
      </c>
      <c r="Q5" s="0" t="s">
        <v>11</v>
      </c>
    </row>
    <row r="6" customFormat="false" ht="12.95" hidden="false" customHeight="false" outlineLevel="0" collapsed="false">
      <c r="A6" s="0" t="n">
        <v>6.28102270507812</v>
      </c>
      <c r="B6" s="2" t="s">
        <v>5</v>
      </c>
      <c r="D6" s="0" t="n">
        <v>0.7066572265625</v>
      </c>
      <c r="E6" s="2" t="s">
        <v>5</v>
      </c>
      <c r="G6" s="0" t="n">
        <v>0.65298486328125</v>
      </c>
      <c r="H6" s="2" t="s">
        <v>5</v>
      </c>
      <c r="J6" s="0" t="n">
        <v>2.14695751953125</v>
      </c>
      <c r="K6" s="2" t="s">
        <v>6</v>
      </c>
      <c r="M6" s="0" t="n">
        <v>0.387283203125</v>
      </c>
      <c r="N6" s="2" t="s">
        <v>6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2.27972094726562</v>
      </c>
      <c r="B7" s="2" t="s">
        <v>6</v>
      </c>
      <c r="D7" s="0" t="n">
        <v>1.4133349609375</v>
      </c>
      <c r="E7" s="2" t="s">
        <v>6</v>
      </c>
      <c r="G7" s="0" t="n">
        <v>3.46752587890625</v>
      </c>
      <c r="H7" s="2" t="s">
        <v>6</v>
      </c>
      <c r="J7" s="0" t="n">
        <v>1.29340063476563</v>
      </c>
      <c r="K7" s="2" t="s">
        <v>6</v>
      </c>
      <c r="M7" s="0" t="n">
        <v>0.705461181640625</v>
      </c>
      <c r="N7" s="2" t="s">
        <v>6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1.8264013671875</v>
      </c>
      <c r="B8" s="2" t="s">
        <v>5</v>
      </c>
      <c r="D8" s="0" t="n">
        <v>3.68114501953125</v>
      </c>
      <c r="E8" s="2" t="s">
        <v>6</v>
      </c>
      <c r="G8" s="0" t="n">
        <v>2.30711059570312</v>
      </c>
      <c r="H8" s="2" t="s">
        <v>6</v>
      </c>
      <c r="J8" s="0" t="n">
        <v>1.10654663085938</v>
      </c>
      <c r="K8" s="2" t="s">
        <v>5</v>
      </c>
      <c r="M8" s="0" t="n">
        <v>1.33409204101563</v>
      </c>
      <c r="N8" s="2" t="s">
        <v>5</v>
      </c>
      <c r="P8" s="1"/>
    </row>
    <row r="9" customFormat="false" ht="12.8" hidden="false" customHeight="false" outlineLevel="0" collapsed="false">
      <c r="A9" s="0" t="n">
        <v>1.18633447265625</v>
      </c>
      <c r="B9" s="2" t="s">
        <v>6</v>
      </c>
      <c r="D9" s="0" t="n">
        <v>0.95932421875</v>
      </c>
      <c r="E9" s="2" t="s">
        <v>5</v>
      </c>
      <c r="G9" s="0" t="n">
        <v>1.71974072265625</v>
      </c>
      <c r="H9" s="2" t="s">
        <v>5</v>
      </c>
      <c r="J9" s="0" t="n">
        <v>0.786406005859375</v>
      </c>
      <c r="K9" s="2" t="s">
        <v>6</v>
      </c>
      <c r="M9" s="0" t="n">
        <v>1.26676318359375</v>
      </c>
      <c r="N9" s="2" t="s">
        <v>5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2.10700854492188</v>
      </c>
      <c r="B10" s="2" t="s">
        <v>5</v>
      </c>
      <c r="D10" s="0" t="n">
        <v>0.54652099609375</v>
      </c>
      <c r="E10" s="2" t="s">
        <v>5</v>
      </c>
      <c r="G10" s="0" t="n">
        <v>1.43995385742188</v>
      </c>
      <c r="H10" s="2" t="s">
        <v>6</v>
      </c>
      <c r="J10" s="0" t="n">
        <v>0.8268251953125</v>
      </c>
      <c r="K10" s="2" t="s">
        <v>5</v>
      </c>
      <c r="M10" s="0" t="n">
        <v>1.42698022460938</v>
      </c>
      <c r="N10" s="2" t="s">
        <v>6</v>
      </c>
    </row>
    <row r="11" customFormat="false" ht="12.8" hidden="false" customHeight="false" outlineLevel="0" collapsed="false">
      <c r="A11" s="0" t="n">
        <v>1.69356958007813</v>
      </c>
      <c r="B11" s="2" t="s">
        <v>6</v>
      </c>
      <c r="D11" s="0" t="n">
        <v>3.84103637695313</v>
      </c>
      <c r="E11" s="2" t="s">
        <v>6</v>
      </c>
      <c r="G11" s="0" t="n">
        <v>0.7330625</v>
      </c>
      <c r="H11" s="2" t="s">
        <v>6</v>
      </c>
      <c r="J11" s="0" t="n">
        <v>2.22694604492188</v>
      </c>
      <c r="K11" s="2" t="s">
        <v>6</v>
      </c>
      <c r="M11" s="0" t="n">
        <v>1.199896484375</v>
      </c>
      <c r="N11" s="2" t="s">
        <v>5</v>
      </c>
      <c r="P11" s="3" t="s">
        <v>18</v>
      </c>
    </row>
    <row r="12" customFormat="false" ht="12.8" hidden="false" customHeight="false" outlineLevel="0" collapsed="false">
      <c r="A12" s="0" t="n">
        <v>2.48052465820312</v>
      </c>
      <c r="B12" s="2" t="s">
        <v>6</v>
      </c>
      <c r="D12" s="0" t="n">
        <v>1.34650048828125</v>
      </c>
      <c r="E12" s="2" t="s">
        <v>6</v>
      </c>
      <c r="G12" s="0" t="n">
        <v>0.986798583984375</v>
      </c>
      <c r="H12" s="2" t="s">
        <v>6</v>
      </c>
      <c r="J12" s="0" t="n">
        <v>1.49366259765625</v>
      </c>
      <c r="K12" s="2" t="s">
        <v>6</v>
      </c>
      <c r="M12" s="0" t="n">
        <v>1.74725830078125</v>
      </c>
      <c r="N12" s="2" t="s">
        <v>6</v>
      </c>
      <c r="P12" s="4" t="n">
        <f aca="false">SUM(D29,J29)/2</f>
        <v>38.7457158203126</v>
      </c>
    </row>
    <row r="13" customFormat="false" ht="12.8" hidden="false" customHeight="false" outlineLevel="0" collapsed="false">
      <c r="A13" s="0" t="n">
        <v>2.27992724609375</v>
      </c>
      <c r="B13" s="2" t="s">
        <v>6</v>
      </c>
      <c r="D13" s="0" t="n">
        <v>2.28013330078125</v>
      </c>
      <c r="E13" s="2" t="s">
        <v>6</v>
      </c>
      <c r="G13" s="0" t="n">
        <v>1.5731484375</v>
      </c>
      <c r="H13" s="2" t="s">
        <v>6</v>
      </c>
      <c r="J13" s="0" t="n">
        <v>1.4131259765625</v>
      </c>
      <c r="K13" s="2" t="s">
        <v>5</v>
      </c>
      <c r="M13" s="0" t="n">
        <v>0.5456298828125</v>
      </c>
      <c r="N13" s="2" t="s">
        <v>6</v>
      </c>
      <c r="P13" s="3" t="s">
        <v>19</v>
      </c>
    </row>
    <row r="14" customFormat="false" ht="12.8" hidden="false" customHeight="false" outlineLevel="0" collapsed="false">
      <c r="A14" s="0" t="n">
        <v>4.94723876953125</v>
      </c>
      <c r="B14" s="2" t="s">
        <v>6</v>
      </c>
      <c r="D14" s="0" t="n">
        <v>1.79989599609375</v>
      </c>
      <c r="E14" s="2" t="s">
        <v>6</v>
      </c>
      <c r="G14" s="0" t="n">
        <v>1.57364111328125</v>
      </c>
      <c r="H14" s="2" t="s">
        <v>6</v>
      </c>
      <c r="J14" s="0" t="n">
        <v>0.773317626953125</v>
      </c>
      <c r="K14" s="2" t="s">
        <v>6</v>
      </c>
      <c r="M14" s="0" t="n">
        <v>1.37497705078125</v>
      </c>
      <c r="N14" s="2" t="s">
        <v>6</v>
      </c>
      <c r="P14" s="4" t="n">
        <f aca="false">SUM(D32,J32)/2</f>
        <v>1.54982863281251</v>
      </c>
    </row>
    <row r="15" customFormat="false" ht="12.8" hidden="false" customHeight="false" outlineLevel="0" collapsed="false">
      <c r="A15" s="0" t="n">
        <v>6.49316577148438</v>
      </c>
      <c r="B15" s="2" t="s">
        <v>6</v>
      </c>
      <c r="D15" s="0" t="n">
        <v>1.38701708984375</v>
      </c>
      <c r="E15" s="2" t="s">
        <v>5</v>
      </c>
      <c r="G15" s="0" t="n">
        <v>4.50764208984375</v>
      </c>
      <c r="H15" s="2" t="s">
        <v>6</v>
      </c>
      <c r="J15" s="0" t="n">
        <v>2.01346118164063</v>
      </c>
      <c r="K15" s="2" t="s">
        <v>6</v>
      </c>
      <c r="M15" s="0" t="n">
        <v>1.70576245117188</v>
      </c>
      <c r="N15" s="2" t="s">
        <v>6</v>
      </c>
      <c r="P15" s="3" t="s">
        <v>20</v>
      </c>
    </row>
    <row r="16" customFormat="false" ht="12.8" hidden="false" customHeight="false" outlineLevel="0" collapsed="false">
      <c r="A16" s="0" t="n">
        <v>1.80033227539063</v>
      </c>
      <c r="B16" s="2" t="s">
        <v>5</v>
      </c>
      <c r="D16" s="0" t="n">
        <v>0.759819580078125</v>
      </c>
      <c r="E16" s="2" t="s">
        <v>5</v>
      </c>
      <c r="G16" s="0" t="n">
        <v>0.412495361328125</v>
      </c>
      <c r="H16" s="2" t="s">
        <v>6</v>
      </c>
      <c r="J16" s="0" t="n">
        <v>1.28032055664063</v>
      </c>
      <c r="K16" s="2" t="s">
        <v>5</v>
      </c>
      <c r="M16" s="0" t="n">
        <v>3.37395483398437</v>
      </c>
      <c r="N16" s="2" t="s">
        <v>6</v>
      </c>
      <c r="P16" s="4" t="n">
        <f aca="false">SUM(D41,J41)/2</f>
        <v>1.18213304307726</v>
      </c>
    </row>
    <row r="17" customFormat="false" ht="12.8" hidden="false" customHeight="false" outlineLevel="0" collapsed="false">
      <c r="A17" s="0" t="n">
        <v>3.86671435546875</v>
      </c>
      <c r="B17" s="2" t="s">
        <v>6</v>
      </c>
      <c r="D17" s="0" t="n">
        <v>3.54724560546875</v>
      </c>
      <c r="E17" s="2" t="s">
        <v>6</v>
      </c>
      <c r="G17" s="0" t="n">
        <v>0.62630126953125</v>
      </c>
      <c r="H17" s="2" t="s">
        <v>6</v>
      </c>
      <c r="J17" s="0" t="n">
        <v>1.29325756835938</v>
      </c>
      <c r="K17" s="2" t="s">
        <v>6</v>
      </c>
      <c r="M17" s="0" t="n">
        <v>1.83978588867188</v>
      </c>
      <c r="N17" s="2" t="s">
        <v>6</v>
      </c>
      <c r="P17" s="3" t="s">
        <v>21</v>
      </c>
    </row>
    <row r="18" customFormat="false" ht="12.8" hidden="false" customHeight="false" outlineLevel="0" collapsed="false">
      <c r="A18" s="0" t="n">
        <v>1.60010620117188</v>
      </c>
      <c r="B18" s="2" t="s">
        <v>6</v>
      </c>
      <c r="D18" s="0" t="n">
        <v>0.89256787109375</v>
      </c>
      <c r="E18" s="2" t="s">
        <v>6</v>
      </c>
      <c r="G18" s="0" t="n">
        <v>2.054107421875</v>
      </c>
      <c r="H18" s="2" t="s">
        <v>6</v>
      </c>
      <c r="J18" s="0" t="n">
        <v>0.6261552734375</v>
      </c>
      <c r="K18" s="2" t="s">
        <v>6</v>
      </c>
      <c r="M18" s="0" t="n">
        <v>1.46635205078125</v>
      </c>
      <c r="N18" s="2" t="s">
        <v>6</v>
      </c>
      <c r="P18" s="4" t="n">
        <f aca="false">SUM(D44,J44)/2</f>
        <v>1.75665740203858</v>
      </c>
    </row>
    <row r="19" customFormat="false" ht="12.8" hidden="false" customHeight="false" outlineLevel="0" collapsed="false">
      <c r="A19" s="0" t="n">
        <v>1.09296459960938</v>
      </c>
      <c r="B19" s="2" t="s">
        <v>6</v>
      </c>
      <c r="D19" s="0" t="n">
        <v>1.48034619140625</v>
      </c>
      <c r="E19" s="2" t="s">
        <v>5</v>
      </c>
      <c r="G19" s="0" t="n">
        <v>0.733383544921875</v>
      </c>
      <c r="H19" s="2" t="s">
        <v>6</v>
      </c>
      <c r="J19" s="0" t="n">
        <v>0.9733984375</v>
      </c>
      <c r="K19" s="2" t="s">
        <v>5</v>
      </c>
      <c r="M19" s="0" t="n">
        <v>0.6798134765625</v>
      </c>
      <c r="N19" s="2" t="s">
        <v>6</v>
      </c>
      <c r="P19" s="3" t="s">
        <v>22</v>
      </c>
    </row>
    <row r="20" customFormat="false" ht="12.8" hidden="false" customHeight="false" outlineLevel="0" collapsed="false">
      <c r="A20" s="0" t="n">
        <v>2.15998876953125</v>
      </c>
      <c r="B20" s="2" t="s">
        <v>5</v>
      </c>
      <c r="D20" s="0" t="n">
        <v>1.5203798828125</v>
      </c>
      <c r="E20" s="2" t="s">
        <v>6</v>
      </c>
      <c r="G20" s="0" t="n">
        <v>0.986566650390625</v>
      </c>
      <c r="H20" s="2" t="s">
        <v>5</v>
      </c>
      <c r="J20" s="0" t="n">
        <v>1.22698974609375</v>
      </c>
      <c r="K20" s="2" t="s">
        <v>5</v>
      </c>
      <c r="M20" s="0" t="n">
        <v>0.55996337890625</v>
      </c>
      <c r="N20" s="2" t="s">
        <v>6</v>
      </c>
      <c r="P20" s="4" t="n">
        <f aca="false">SUM(G29,M29)/2</f>
        <v>36.6947056884765</v>
      </c>
    </row>
    <row r="21" customFormat="false" ht="12.8" hidden="false" customHeight="false" outlineLevel="0" collapsed="false">
      <c r="A21" s="0" t="n">
        <v>0.800001220703125</v>
      </c>
      <c r="B21" s="2" t="s">
        <v>6</v>
      </c>
      <c r="D21" s="0" t="n">
        <v>2.53319409179687</v>
      </c>
      <c r="E21" s="2" t="s">
        <v>5</v>
      </c>
      <c r="G21" s="0" t="n">
        <v>0.38601220703125</v>
      </c>
      <c r="H21" s="2" t="s">
        <v>5</v>
      </c>
      <c r="J21" s="0" t="n">
        <v>2.20043237304687</v>
      </c>
      <c r="K21" s="2" t="s">
        <v>6</v>
      </c>
      <c r="M21" s="0" t="n">
        <v>1.36006274414063</v>
      </c>
      <c r="N21" s="2" t="s">
        <v>5</v>
      </c>
      <c r="P21" s="3" t="s">
        <v>23</v>
      </c>
    </row>
    <row r="22" customFormat="false" ht="12.8" hidden="false" customHeight="false" outlineLevel="0" collapsed="false">
      <c r="A22" s="0" t="n">
        <v>2.44107080078125</v>
      </c>
      <c r="B22" s="2" t="s">
        <v>5</v>
      </c>
      <c r="D22" s="0" t="n">
        <v>1.62697607421875</v>
      </c>
      <c r="E22" s="2" t="s">
        <v>6</v>
      </c>
      <c r="G22" s="0" t="n">
        <v>1.30703051757812</v>
      </c>
      <c r="H22" s="2" t="s">
        <v>6</v>
      </c>
      <c r="J22" s="0" t="n">
        <v>2.36049096679688</v>
      </c>
      <c r="K22" s="2" t="s">
        <v>6</v>
      </c>
      <c r="M22" s="0" t="n">
        <v>1.66745849609375</v>
      </c>
      <c r="N22" s="2" t="s">
        <v>6</v>
      </c>
      <c r="P22" s="4" t="n">
        <f aca="false">SUM(G32,M32)/2</f>
        <v>1.46778822753907</v>
      </c>
    </row>
    <row r="23" customFormat="false" ht="12.8" hidden="false" customHeight="false" outlineLevel="0" collapsed="false">
      <c r="A23" s="0" t="n">
        <v>3.3062236328125</v>
      </c>
      <c r="B23" s="2" t="s">
        <v>6</v>
      </c>
      <c r="D23" s="0" t="n">
        <v>1.50670092773438</v>
      </c>
      <c r="E23" s="2" t="s">
        <v>5</v>
      </c>
      <c r="G23" s="0" t="n">
        <v>2.80085034179687</v>
      </c>
      <c r="H23" s="2" t="s">
        <v>6</v>
      </c>
      <c r="J23" s="0" t="n">
        <v>1.14639379882813</v>
      </c>
      <c r="K23" s="2" t="s">
        <v>6</v>
      </c>
      <c r="M23" s="0" t="n">
        <v>1.42656323242188</v>
      </c>
      <c r="N23" s="2" t="s">
        <v>5</v>
      </c>
      <c r="P23" s="3" t="s">
        <v>24</v>
      </c>
    </row>
    <row r="24" customFormat="false" ht="12.8" hidden="false" customHeight="false" outlineLevel="0" collapsed="false">
      <c r="A24" s="0" t="n">
        <v>0.89317333984375</v>
      </c>
      <c r="B24" s="2" t="s">
        <v>6</v>
      </c>
      <c r="D24" s="0" t="n">
        <v>2.4934111328125</v>
      </c>
      <c r="E24" s="2" t="s">
        <v>6</v>
      </c>
      <c r="G24" s="0" t="n">
        <v>2.13350146484375</v>
      </c>
      <c r="H24" s="2" t="s">
        <v>5</v>
      </c>
      <c r="J24" s="0" t="n">
        <v>1.46636547851563</v>
      </c>
      <c r="K24" s="2" t="s">
        <v>5</v>
      </c>
      <c r="M24" s="0" t="n">
        <v>1.13351586914063</v>
      </c>
      <c r="N24" s="2" t="s">
        <v>6</v>
      </c>
      <c r="P24" s="4" t="n">
        <f aca="false">SUM(G41,M41)/2</f>
        <v>1.14452739606585</v>
      </c>
    </row>
    <row r="25" customFormat="false" ht="12.8" hidden="false" customHeight="false" outlineLevel="0" collapsed="false">
      <c r="A25" s="0" t="n">
        <v>1.65346142578125</v>
      </c>
      <c r="B25" s="2" t="s">
        <v>5</v>
      </c>
      <c r="D25" s="0" t="n">
        <v>1.65340502929687</v>
      </c>
      <c r="E25" s="2" t="s">
        <v>6</v>
      </c>
      <c r="G25" s="0" t="n">
        <v>0.586531005859375</v>
      </c>
      <c r="H25" s="2" t="s">
        <v>6</v>
      </c>
      <c r="J25" s="0" t="n">
        <v>1.42728979492188</v>
      </c>
      <c r="K25" s="2" t="s">
        <v>6</v>
      </c>
      <c r="M25" s="0" t="n">
        <v>2.53382958984375</v>
      </c>
      <c r="N25" s="2" t="s">
        <v>6</v>
      </c>
      <c r="P25" s="3" t="s">
        <v>25</v>
      </c>
    </row>
    <row r="26" customFormat="false" ht="12.8" hidden="false" customHeight="false" outlineLevel="0" collapsed="false">
      <c r="A26" s="0" t="n">
        <v>1.65345947265625</v>
      </c>
      <c r="B26" s="2" t="s">
        <v>5</v>
      </c>
      <c r="D26" s="0" t="n">
        <v>0.786716064453125</v>
      </c>
      <c r="E26" s="2" t="s">
        <v>6</v>
      </c>
      <c r="G26" s="0" t="n">
        <v>0.7728876953125</v>
      </c>
      <c r="H26" s="2" t="s">
        <v>6</v>
      </c>
      <c r="J26" s="0" t="n">
        <v>1.10626635742188</v>
      </c>
      <c r="K26" s="2" t="s">
        <v>5</v>
      </c>
      <c r="M26" s="0" t="n">
        <v>0.852286376953125</v>
      </c>
      <c r="N26" s="2" t="s">
        <v>5</v>
      </c>
      <c r="P26" s="4" t="n">
        <f aca="false">SUM(G44,M44)/2</f>
        <v>1.59350077311198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70.988357421875</v>
      </c>
      <c r="D29" s="0" t="n">
        <f aca="false">SUM(D2:D27)</f>
        <v>42.0689138183594</v>
      </c>
      <c r="G29" s="0" t="n">
        <f aca="false">SUM(G2:G27)</f>
        <v>39.2149123535156</v>
      </c>
      <c r="J29" s="0" t="n">
        <f aca="false">SUM(J2:J27)</f>
        <v>35.4225178222657</v>
      </c>
      <c r="M29" s="0" t="n">
        <f aca="false">SUM(M2:M27)</f>
        <v>34.1744990234375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-5.58938978622221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2.839534296875</v>
      </c>
      <c r="D32" s="0" t="n">
        <f aca="false">D29/25</f>
        <v>1.68275655273438</v>
      </c>
      <c r="G32" s="0" t="n">
        <f aca="false">G29/25</f>
        <v>1.56859649414063</v>
      </c>
      <c r="J32" s="0" t="n">
        <f aca="false">J29/25</f>
        <v>1.41690071289063</v>
      </c>
      <c r="M32" s="0" t="n">
        <f aca="false">M29/25</f>
        <v>1.3669799609375</v>
      </c>
      <c r="P32" s="0" t="n">
        <f aca="false">((P22-P14)/P22)*100</f>
        <v>-5.58938978622218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-3.28569216784787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15</v>
      </c>
      <c r="D35" s="0" t="n">
        <f aca="false">COUNTIF(E2:E26,"*False*")</f>
        <v>16</v>
      </c>
      <c r="G35" s="0" t="n">
        <f aca="false">COUNTIF(H2:H26,"*False*")</f>
        <v>18</v>
      </c>
      <c r="J35" s="0" t="n">
        <f aca="false">COUNTIF(K2:K26,"*False*")</f>
        <v>16</v>
      </c>
      <c r="M35" s="0" t="n">
        <f aca="false">COUNTIF(N2:N26,"*False*")</f>
        <v>18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-10.238879809764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10</v>
      </c>
      <c r="D38" s="0" t="n">
        <f aca="false">COUNTIF(E2:E26,"*True*")</f>
        <v>9</v>
      </c>
      <c r="G38" s="0" t="n">
        <f aca="false">COUNTIF(H2:H26,"*True*")</f>
        <v>7</v>
      </c>
      <c r="J38" s="0" t="n">
        <f aca="false">COUNTIF(K2:K26,"*True*")</f>
        <v>9</v>
      </c>
      <c r="M38" s="0" t="n">
        <f aca="false">COUNTIF(N2:N26,"*True*")</f>
        <v>7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-3.65190078711115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3.22952941894531</v>
      </c>
      <c r="D41" s="0" t="n">
        <f aca="false">AVERAGEIF(E2:E26,"=*True",D2:D26)</f>
        <v>1.16724495442708</v>
      </c>
      <c r="G41" s="0" t="n">
        <f aca="false">AVERAGEIF(H2:H26,"=*True",G2:G26)</f>
        <v>1.12727249581473</v>
      </c>
      <c r="J41" s="0" t="n">
        <f aca="false">AVERAGEIF(K2:K26,"=*True",J2:J26)</f>
        <v>1.19702113172743</v>
      </c>
      <c r="M41" s="0" t="n">
        <f aca="false">AVERAGEIF(N2:N26,"=*True",M2:M26)</f>
        <v>1.16178229631697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-3.65190078711129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2.57953754882813</v>
      </c>
      <c r="D44" s="0" t="n">
        <f aca="false">AVERAGEIF(E2:E26,"=*False",D2:D26)</f>
        <v>1.97273182678223</v>
      </c>
      <c r="G44" s="0" t="n">
        <f aca="false">AVERAGEIF(H2:H26,"=*False",G2:G26)</f>
        <v>1.74022249348958</v>
      </c>
      <c r="J44" s="0" t="n">
        <f aca="false">AVERAGEIF(K2:K26,"=*False",J2:J26)</f>
        <v>1.54058297729492</v>
      </c>
      <c r="M44" s="0" t="n">
        <f aca="false">AVERAGEIF(N2:N26,"=*False",M2:M26)</f>
        <v>1.44677905273438</v>
      </c>
      <c r="P44" s="0" t="n">
        <f aca="false">((M41-J41)/M41)*100</f>
        <v>-3.03317028691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-6.48363856134499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1.88228391804324</v>
      </c>
      <c r="D47" s="0" t="n">
        <f aca="false">STDEV(D2:D26)</f>
        <v>0.940331799138646</v>
      </c>
      <c r="G47" s="0" t="n">
        <f aca="false">STDEV(G2:G26)</f>
        <v>1.07457393371161</v>
      </c>
      <c r="J47" s="0" t="n">
        <f aca="false">STDEV(J2:J26)</f>
        <v>0.498126618272759</v>
      </c>
      <c r="M47" s="0" t="n">
        <f aca="false">STDEV(M2:M26)</f>
        <v>0.735076036455077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4.72181821491824</v>
      </c>
      <c r="D50" s="0" t="n">
        <f aca="false">SUM(D32+D47)</f>
        <v>2.62308835187303</v>
      </c>
      <c r="G50" s="0" t="n">
        <f aca="false">SUM(G32+G47)</f>
        <v>2.64317042785224</v>
      </c>
      <c r="J50" s="0" t="n">
        <f aca="false">SUM(J32+J47)</f>
        <v>1.91502733116339</v>
      </c>
      <c r="M50" s="0" t="n">
        <f aca="false">SUM(M32+M47)</f>
        <v>2.10205599739258</v>
      </c>
      <c r="P50" s="12" t="n">
        <f aca="false">SUM(D52,J52)/2</f>
        <v>1.31638953469016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2.14546934291295</v>
      </c>
      <c r="D52" s="0" t="n">
        <f aca="false">AVERAGEIFS(D2:D26, D2:D26, "&gt;=0", D2:D26,"&lt;="&amp;D50)</f>
        <v>1.40906758256392</v>
      </c>
      <c r="G52" s="0" t="n">
        <f aca="false">AVERAGEIFS(G2:G26, G2:G26, "&gt;=0", G2:G26,"&lt;="&amp;G50)</f>
        <v>1.192322265625</v>
      </c>
      <c r="J52" s="0" t="n">
        <f aca="false">AVERAGEIFS(J2:J26, J2:J26, "&gt;=0", J2:J26,"&lt;="&amp;J50)</f>
        <v>1.22371148681641</v>
      </c>
      <c r="M52" s="0" t="n">
        <f aca="false">AVERAGEIFS(M2:M26, M2:M26, "&gt;=0", M2:M26,"&lt;="&amp;M50)</f>
        <v>1.15512218128551</v>
      </c>
      <c r="P52" s="12" t="n">
        <f aca="false">SUM(D59,J59)/2</f>
        <v>1.06208627973284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1.44301248794947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2.28543742061702</v>
      </c>
      <c r="B55" s="13"/>
      <c r="C55" s="13"/>
      <c r="D55" s="13" t="n">
        <f aca="false" t="array" ref="D55:D55">_xlfn.STDEV.S(IF(E2:E26=" True", D2:D26, ""))</f>
        <v>0.635157293876667</v>
      </c>
      <c r="E55" s="13"/>
      <c r="F55" s="13"/>
      <c r="G55" s="13" t="n">
        <f aca="false" t="array" ref="G55:G55">_xlfn.STDEV.S(IF(H2:H26=" True", G2:G26, ""))</f>
        <v>0.656608629990848</v>
      </c>
      <c r="H55" s="13"/>
      <c r="I55" s="13"/>
      <c r="J55" s="13" t="n">
        <f aca="false" t="array" ref="J55:J55">_xlfn.STDEV.S(IF(K2:K26=" True", J2:J26, ""))</f>
        <v>0.212617998162032</v>
      </c>
      <c r="K55" s="13"/>
      <c r="L55" s="13"/>
      <c r="M55" s="13" t="n">
        <f aca="false" t="array" ref="M55:M55">_xlfn.STDEV.S(IF(N2:N26=" True", M2:M26, ""))</f>
        <v>0.279078620402809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1.17372222345526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5.51496683956234</v>
      </c>
      <c r="D57" s="0" t="n">
        <f aca="false">(D41)+D55</f>
        <v>1.80240224830375</v>
      </c>
      <c r="G57" s="0" t="n">
        <f aca="false">(G41)+G55</f>
        <v>1.78388112580558</v>
      </c>
      <c r="J57" s="0" t="n">
        <f aca="false">(J41)+J55</f>
        <v>1.40963912988947</v>
      </c>
      <c r="M57" s="0" t="n">
        <f aca="false">(M41)+M55</f>
        <v>1.44086091671978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1.0606749819801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2.2252746887207</v>
      </c>
      <c r="D59" s="0" t="n">
        <f aca="false">AVERAGEIFS(D2:D26, D2:D26, "&gt;=0", D2:D26,"&lt;="&amp;D57,E2:E26,"=*True")</f>
        <v>0.99650131225586</v>
      </c>
      <c r="G59" s="0" t="n">
        <f aca="false">AVERAGEIFS(G2:G26, G2:G26, "&gt;=0", G2:G26,"&lt;="&amp;G57,H2:H26,"=*True")</f>
        <v>0.95956766764323</v>
      </c>
      <c r="J59" s="0" t="n">
        <f aca="false">AVERAGEIFS(J2:J26, J2:J26, "&gt;=0", J2:J26,"&lt;="&amp;J57,K2:K26,"=*True")</f>
        <v>1.12767124720982</v>
      </c>
      <c r="M59" s="0" t="n">
        <f aca="false">AVERAGEIFS(M2:M26, M2:M26, "&gt;=0", M2:M26,"&lt;="&amp;M57,N2:N26,"=*True")</f>
        <v>1.16178229631697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1.24096407877604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1.59212058803123</v>
      </c>
      <c r="B62" s="13"/>
      <c r="C62" s="13"/>
      <c r="D62" s="13" t="n">
        <f aca="false" t="array" ref="D62:D62">_xlfn.STDEV.S(IF(E2:E26=" False", D2:D26, ""))</f>
        <v>0.974913147951954</v>
      </c>
      <c r="E62" s="13"/>
      <c r="F62" s="13"/>
      <c r="G62" s="13" t="n">
        <f aca="false" t="array" ref="G62:G62">_xlfn.STDEV.S(IF(H2:H26=" False", G2:G26, ""))</f>
        <v>1.16902783070061</v>
      </c>
      <c r="H62" s="13"/>
      <c r="I62" s="13"/>
      <c r="J62" s="13" t="n">
        <f aca="false" t="array" ref="J62:J62">_xlfn.STDEV.S(IF(K2:K26=" False", J2:J26, ""))</f>
        <v>0.572339738876703</v>
      </c>
      <c r="K62" s="13"/>
      <c r="L62" s="13"/>
      <c r="M62" s="13" t="n">
        <f aca="false" t="array" ref="M62:M62">_xlfn.STDEV.S(IF(N2:N26=" False", M2:M26, ""))</f>
        <v>0.843361926521661</v>
      </c>
      <c r="P62" s="12" t="n">
        <f aca="false">((P56-P50)/P56)*100</f>
        <v>-12.1551171464503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4.17165813685936</v>
      </c>
      <c r="D64" s="0" t="n">
        <f aca="false">(D44)+D62</f>
        <v>2.94764497473418</v>
      </c>
      <c r="G64" s="0" t="n">
        <f aca="false">(G44)+G62</f>
        <v>2.90925032419019</v>
      </c>
      <c r="J64" s="0" t="n">
        <f aca="false">(J44)+J62</f>
        <v>2.11292271617163</v>
      </c>
      <c r="M64" s="0" t="n">
        <f aca="false">(M44)+M62</f>
        <v>2.29014097925604</v>
      </c>
      <c r="P64" s="12" t="n">
        <f aca="false">((P58-P52)/P58)*100</f>
        <v>-0.133056570270866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2.0963583608774</v>
      </c>
      <c r="D66" s="0" t="n">
        <f aca="false">AVERAGEIFS(D2:D26, D2:D26, "&gt;=0", D2:D26,"&lt;="&amp;D64,E2:E26,"=*False")</f>
        <v>1.57648324819712</v>
      </c>
      <c r="G66" s="0" t="n">
        <f aca="false">AVERAGEIFS(G2:G26, G2:G26, "&gt;=0", G2:G26,"&lt;="&amp;G64,H2:H26,"=*False")</f>
        <v>1.32991402994792</v>
      </c>
      <c r="J66" s="0" t="n">
        <f aca="false">AVERAGEIFS(J2:J26, J2:J26, "&gt;=0", J2:J26,"&lt;="&amp;J64,K2:K26,"=*False")</f>
        <v>1.30954172770183</v>
      </c>
      <c r="M66" s="0" t="n">
        <f aca="false">AVERAGEIFS(M2:M26, M2:M26, "&gt;=0", M2:M26,"&lt;="&amp;M64,N2:N26,"=*False")</f>
        <v>1.15201412760417</v>
      </c>
      <c r="P66" s="14" t="n">
        <f aca="false">((P60-P54)/P60)*100</f>
        <v>-16.2815679058743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-5.9378398789437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2.9360964799756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-13.6741031488273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542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2018-01-15T16:26:32Z</dcterms:modified>
  <cp:revision>13</cp:revision>
  <dc:subject/>
  <dc:title/>
</cp:coreProperties>
</file>