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<sst xmlns="http://schemas.openxmlformats.org/spreadsheetml/2006/main" count="255" uniqueCount="55">
  <si>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</si>
  <si>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</si>
  <si>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</si>
  <si>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</si>
  <si>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</si>
  <si>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</si>
  <si>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</si>
  <si>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</si>
  <si>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Veronika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</si>
  <si>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</si>
  <si>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</si>
  <si>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</si>
  <si>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</si>
  <si>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</si>
  <si>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</si>
  <si>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No Difference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</si>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</sst>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10.1993657226563</v>
      </c>
      <c r="B2" s="2" t="s">
        <v>5</v>
      </c>
      <c r="D2" s="0" t="n">
        <v>2.02683862304688</v>
      </c>
      <c r="E2" s="2" t="s">
        <v>5</v>
      </c>
      <c r="G2" s="0" t="n">
        <v>12.7340012207031</v>
      </c>
      <c r="H2" s="2" t="s">
        <v>5</v>
      </c>
      <c r="J2" s="0" t="n">
        <v>1.23253881835938</v>
      </c>
      <c r="K2" s="2" t="s">
        <v>5</v>
      </c>
      <c r="M2" s="0" t="n">
        <v>1.6664755859375</v>
      </c>
      <c r="N2" s="2" t="s">
        <v>6</v>
      </c>
    </row>
    <row r="3" customFormat="false" ht="12.8" hidden="false" customHeight="false" outlineLevel="0" collapsed="false">
      <c r="A3" s="0" t="n">
        <v>10.1070625</v>
      </c>
      <c r="B3" s="2" t="s">
        <v>5</v>
      </c>
      <c r="D3" s="0" t="n">
        <v>0.839795654296875</v>
      </c>
      <c r="E3" s="2" t="s">
        <v>5</v>
      </c>
      <c r="G3" s="0" t="n">
        <v>4.65321240234375</v>
      </c>
      <c r="H3" s="2" t="s">
        <v>5</v>
      </c>
      <c r="J3" s="0" t="n">
        <v>0.573705810546875</v>
      </c>
      <c r="K3" s="2" t="s">
        <v>6</v>
      </c>
      <c r="M3" s="0" t="n">
        <v>3.121037109375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5.50695922851563</v>
      </c>
      <c r="B4" s="2" t="s">
        <v>5</v>
      </c>
      <c r="D4" s="0" t="n">
        <v>1.44042358398438</v>
      </c>
      <c r="E4" s="2" t="s">
        <v>6</v>
      </c>
      <c r="G4" s="0" t="n">
        <v>6.76067700195313</v>
      </c>
      <c r="H4" s="2" t="s">
        <v>5</v>
      </c>
      <c r="J4" s="0" t="n">
        <v>2.25420922851563</v>
      </c>
      <c r="K4" s="2" t="s">
        <v>5</v>
      </c>
      <c r="M4" s="0" t="n">
        <v>1.0261328125</v>
      </c>
      <c r="N4" s="2" t="s">
        <v>5</v>
      </c>
      <c r="P4" s="1" t="s">
        <v>9</v>
      </c>
      <c r="Q4" s="0" t="n">
        <v>25</v>
      </c>
    </row>
    <row r="5" customFormat="false" ht="12.8" hidden="false" customHeight="false" outlineLevel="0" collapsed="false">
      <c r="A5" s="0" t="n">
        <v>3.7602470703125</v>
      </c>
      <c r="B5" s="2" t="s">
        <v>5</v>
      </c>
      <c r="D5" s="0" t="n">
        <v>0.706104248046875</v>
      </c>
      <c r="E5" s="2" t="s">
        <v>6</v>
      </c>
      <c r="G5" s="0" t="n">
        <v>1.55936865234375</v>
      </c>
      <c r="H5" s="2" t="s">
        <v>6</v>
      </c>
      <c r="J5" s="0" t="n">
        <v>2.32019116210938</v>
      </c>
      <c r="K5" s="2" t="s">
        <v>6</v>
      </c>
      <c r="M5" s="0" t="n">
        <v>0.853157958984375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5.5741923828125</v>
      </c>
      <c r="B6" s="2" t="s">
        <v>6</v>
      </c>
      <c r="D6" s="0" t="n">
        <v>1.8673876953125</v>
      </c>
      <c r="E6" s="2" t="s">
        <v>5</v>
      </c>
      <c r="G6" s="0" t="n">
        <v>3.7871748046875</v>
      </c>
      <c r="H6" s="2" t="s">
        <v>5</v>
      </c>
      <c r="J6" s="0" t="n">
        <v>2.89402807617188</v>
      </c>
      <c r="K6" s="2" t="s">
        <v>5</v>
      </c>
      <c r="M6" s="0" t="n">
        <v>2.66718701171875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3.43954174804687</v>
      </c>
      <c r="B7" s="2" t="s">
        <v>5</v>
      </c>
      <c r="D7" s="0" t="n">
        <v>2.46687670898437</v>
      </c>
      <c r="E7" s="2" t="s">
        <v>5</v>
      </c>
      <c r="G7" s="0" t="n">
        <v>1.58624365234375</v>
      </c>
      <c r="H7" s="2" t="s">
        <v>5</v>
      </c>
      <c r="J7" s="0" t="n">
        <v>5.08044213867188</v>
      </c>
      <c r="K7" s="2" t="s">
        <v>5</v>
      </c>
      <c r="M7" s="0" t="n">
        <v>1.05311840820313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3.90665844726563</v>
      </c>
      <c r="B8" s="2" t="s">
        <v>5</v>
      </c>
      <c r="D8" s="0" t="n">
        <v>1.11990698242188</v>
      </c>
      <c r="E8" s="2" t="s">
        <v>5</v>
      </c>
      <c r="G8" s="0" t="n">
        <v>1.24004760742187</v>
      </c>
      <c r="H8" s="2" t="s">
        <v>6</v>
      </c>
      <c r="J8" s="0" t="n">
        <v>2.50650634765625</v>
      </c>
      <c r="K8" s="2" t="s">
        <v>5</v>
      </c>
      <c r="M8" s="0" t="n">
        <v>0.533064208984375</v>
      </c>
      <c r="N8" s="2" t="s">
        <v>5</v>
      </c>
      <c r="P8" s="1"/>
    </row>
    <row r="9" customFormat="false" ht="12.8" hidden="false" customHeight="false" outlineLevel="0" collapsed="false">
      <c r="A9" s="0" t="n">
        <v>3.30736010742188</v>
      </c>
      <c r="B9" s="2" t="s">
        <v>6</v>
      </c>
      <c r="D9" s="0" t="n">
        <v>2.36053002929687</v>
      </c>
      <c r="E9" s="2" t="s">
        <v>6</v>
      </c>
      <c r="G9" s="0" t="n">
        <v>3.88047631835938</v>
      </c>
      <c r="H9" s="2" t="s">
        <v>5</v>
      </c>
      <c r="J9" s="0" t="n">
        <v>1.69310107421875</v>
      </c>
      <c r="K9" s="2" t="s">
        <v>6</v>
      </c>
      <c r="M9" s="0" t="n">
        <v>1.973876953125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1.23912133789063</v>
      </c>
      <c r="B10" s="2" t="s">
        <v>6</v>
      </c>
      <c r="D10" s="0" t="n">
        <v>2.09312036132813</v>
      </c>
      <c r="E10" s="2" t="s">
        <v>5</v>
      </c>
      <c r="G10" s="0" t="n">
        <v>2.50668725585937</v>
      </c>
      <c r="H10" s="2" t="s">
        <v>6</v>
      </c>
      <c r="J10" s="0" t="n">
        <v>2.2006240234375</v>
      </c>
      <c r="K10" s="2" t="s">
        <v>5</v>
      </c>
      <c r="M10" s="0" t="n">
        <v>1.800337890625</v>
      </c>
      <c r="N10" s="2" t="s">
        <v>6</v>
      </c>
    </row>
    <row r="11" customFormat="false" ht="12.8" hidden="false" customHeight="false" outlineLevel="0" collapsed="false">
      <c r="A11" s="0" t="n">
        <v>3.62734326171875</v>
      </c>
      <c r="B11" s="2" t="s">
        <v>5</v>
      </c>
      <c r="D11" s="0" t="n">
        <v>1.29340405273438</v>
      </c>
      <c r="E11" s="2" t="s">
        <v>6</v>
      </c>
      <c r="G11" s="0" t="n">
        <v>4.7875703125</v>
      </c>
      <c r="H11" s="2" t="s">
        <v>6</v>
      </c>
      <c r="J11" s="0" t="n">
        <v>1.01251171875</v>
      </c>
      <c r="K11" s="2" t="s">
        <v>5</v>
      </c>
      <c r="M11" s="0" t="n">
        <v>1.90663842773438</v>
      </c>
      <c r="N11" s="2" t="s">
        <v>6</v>
      </c>
      <c r="P11" s="3" t="s">
        <v>18</v>
      </c>
    </row>
    <row r="12" customFormat="false" ht="12.8" hidden="false" customHeight="false" outlineLevel="0" collapsed="false">
      <c r="A12" s="0" t="n">
        <v>1.46664379882812</v>
      </c>
      <c r="B12" s="2" t="s">
        <v>5</v>
      </c>
      <c r="D12" s="0" t="n">
        <v>2.69347631835937</v>
      </c>
      <c r="E12" s="2" t="s">
        <v>5</v>
      </c>
      <c r="G12" s="0" t="n">
        <v>4.51957568359375</v>
      </c>
      <c r="H12" s="2" t="s">
        <v>5</v>
      </c>
      <c r="J12" s="0" t="n">
        <v>0.81346435546875</v>
      </c>
      <c r="K12" s="2" t="s">
        <v>5</v>
      </c>
      <c r="M12" s="0" t="n">
        <v>1.893248046875</v>
      </c>
      <c r="N12" s="2" t="s">
        <v>5</v>
      </c>
      <c r="P12" s="4" t="n">
        <f aca="false">SUM(D29,J29)/2</f>
        <v>46.8193322753907</v>
      </c>
    </row>
    <row r="13" customFormat="false" ht="12.8" hidden="false" customHeight="false" outlineLevel="0" collapsed="false">
      <c r="A13" s="0" t="n">
        <v>3.18703002929688</v>
      </c>
      <c r="B13" s="2" t="s">
        <v>6</v>
      </c>
      <c r="D13" s="0" t="n">
        <v>0.959769287109375</v>
      </c>
      <c r="E13" s="2" t="s">
        <v>5</v>
      </c>
      <c r="G13" s="0" t="n">
        <v>1.013271484375</v>
      </c>
      <c r="H13" s="2" t="s">
        <v>6</v>
      </c>
      <c r="J13" s="0" t="n">
        <v>0.786586181640625</v>
      </c>
      <c r="K13" s="2" t="s">
        <v>5</v>
      </c>
      <c r="M13" s="0" t="n">
        <v>1.94698754882813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2.02649560546875</v>
      </c>
      <c r="B14" s="2" t="s">
        <v>5</v>
      </c>
      <c r="D14" s="0" t="n">
        <v>2.04011596679688</v>
      </c>
      <c r="E14" s="2" t="s">
        <v>6</v>
      </c>
      <c r="G14" s="0" t="n">
        <v>3.40027856445312</v>
      </c>
      <c r="H14" s="2" t="s">
        <v>5</v>
      </c>
      <c r="J14" s="0" t="n">
        <v>2.05365014648438</v>
      </c>
      <c r="K14" s="2" t="s">
        <v>6</v>
      </c>
      <c r="M14" s="0" t="n">
        <v>1.839966796875</v>
      </c>
      <c r="N14" s="2" t="s">
        <v>5</v>
      </c>
      <c r="P14" s="4" t="n">
        <f aca="false">SUM(D32,J32)/2</f>
        <v>1.87277329101563</v>
      </c>
    </row>
    <row r="15" customFormat="false" ht="12.8" hidden="false" customHeight="false" outlineLevel="0" collapsed="false">
      <c r="A15" s="0" t="n">
        <v>1.1199580078125</v>
      </c>
      <c r="B15" s="2" t="s">
        <v>5</v>
      </c>
      <c r="D15" s="0" t="n">
        <v>0.93301904296875</v>
      </c>
      <c r="E15" s="2" t="s">
        <v>6</v>
      </c>
      <c r="G15" s="0" t="n">
        <v>0.439189208984375</v>
      </c>
      <c r="H15" s="2" t="s">
        <v>5</v>
      </c>
      <c r="J15" s="0" t="n">
        <v>1.53304711914063</v>
      </c>
      <c r="K15" s="2" t="s">
        <v>5</v>
      </c>
      <c r="M15" s="0" t="n">
        <v>1.42677124023438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2.73345458984375</v>
      </c>
      <c r="B16" s="2" t="s">
        <v>5</v>
      </c>
      <c r="D16" s="0" t="n">
        <v>1.00026025390625</v>
      </c>
      <c r="E16" s="2" t="s">
        <v>6</v>
      </c>
      <c r="G16" s="0" t="n">
        <v>5.72144506835938</v>
      </c>
      <c r="H16" s="2" t="s">
        <v>5</v>
      </c>
      <c r="J16" s="0" t="n">
        <v>2.14717309570313</v>
      </c>
      <c r="K16" s="2" t="s">
        <v>5</v>
      </c>
      <c r="M16" s="0" t="n">
        <v>2.32009838867187</v>
      </c>
      <c r="N16" s="2" t="s">
        <v>6</v>
      </c>
      <c r="P16" s="4" t="n">
        <f aca="false">SUM(D41,J41)/2</f>
        <v>1.43928603571112</v>
      </c>
    </row>
    <row r="17" customFormat="false" ht="12.8" hidden="false" customHeight="false" outlineLevel="0" collapsed="false">
      <c r="A17" s="0" t="n">
        <v>5.49396337890625</v>
      </c>
      <c r="B17" s="2" t="s">
        <v>5</v>
      </c>
      <c r="D17" s="0" t="n">
        <v>2.4939580078125</v>
      </c>
      <c r="E17" s="2" t="s">
        <v>5</v>
      </c>
      <c r="G17" s="0" t="n">
        <v>3.47996557617188</v>
      </c>
      <c r="H17" s="2" t="s">
        <v>5</v>
      </c>
      <c r="J17" s="0" t="n">
        <v>2.37361987304687</v>
      </c>
      <c r="K17" s="2" t="s">
        <v>5</v>
      </c>
      <c r="M17" s="0" t="n">
        <v>1.14683129882813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3.06660717773438</v>
      </c>
      <c r="B18" s="2" t="s">
        <v>6</v>
      </c>
      <c r="D18" s="0" t="n">
        <v>1.02623779296875</v>
      </c>
      <c r="E18" s="2" t="s">
        <v>5</v>
      </c>
      <c r="G18" s="0" t="n">
        <v>1.59968115234375</v>
      </c>
      <c r="H18" s="2" t="s">
        <v>6</v>
      </c>
      <c r="J18" s="0" t="n">
        <v>2.64043823242188</v>
      </c>
      <c r="K18" s="2" t="s">
        <v>5</v>
      </c>
      <c r="M18" s="0" t="n">
        <v>1.63972045898438</v>
      </c>
      <c r="N18" s="2" t="s">
        <v>5</v>
      </c>
      <c r="P18" s="4" t="n">
        <f aca="false">SUM(D44,J44)/2</f>
        <v>2.14795331682478</v>
      </c>
    </row>
    <row r="19" customFormat="false" ht="12.8" hidden="false" customHeight="false" outlineLevel="0" collapsed="false">
      <c r="A19" s="0" t="n">
        <v>6.8136865234375</v>
      </c>
      <c r="B19" s="2" t="s">
        <v>5</v>
      </c>
      <c r="D19" s="0" t="n">
        <v>0.826318359375</v>
      </c>
      <c r="E19" s="2" t="s">
        <v>6</v>
      </c>
      <c r="G19" s="0" t="n">
        <v>3.13438598632812</v>
      </c>
      <c r="H19" s="2" t="s">
        <v>5</v>
      </c>
      <c r="J19" s="0" t="n">
        <v>2.3330380859375</v>
      </c>
      <c r="K19" s="2" t="s">
        <v>6</v>
      </c>
      <c r="M19" s="0" t="n">
        <v>3.09394262695313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0.733243408203125</v>
      </c>
      <c r="B20" s="2" t="s">
        <v>5</v>
      </c>
      <c r="D20" s="0" t="n">
        <v>1.10727734375</v>
      </c>
      <c r="E20" s="2" t="s">
        <v>6</v>
      </c>
      <c r="G20" s="0" t="n">
        <v>0.905763916015625</v>
      </c>
      <c r="H20" s="2" t="s">
        <v>5</v>
      </c>
      <c r="J20" s="0" t="n">
        <v>1.14673168945313</v>
      </c>
      <c r="K20" s="2" t="s">
        <v>6</v>
      </c>
      <c r="M20" s="0" t="n">
        <v>2.16007690429687</v>
      </c>
      <c r="N20" s="2" t="s">
        <v>5</v>
      </c>
      <c r="P20" s="4" t="n">
        <f aca="false">SUM(G29,M29)/2</f>
        <v>66.9165538330078</v>
      </c>
    </row>
    <row r="21" customFormat="false" ht="12.8" hidden="false" customHeight="false" outlineLevel="0" collapsed="false">
      <c r="A21" s="0" t="n">
        <v>3.16004809570313</v>
      </c>
      <c r="B21" s="2" t="s">
        <v>5</v>
      </c>
      <c r="D21" s="0" t="n">
        <v>2.76038012695313</v>
      </c>
      <c r="E21" s="2" t="s">
        <v>5</v>
      </c>
      <c r="G21" s="0" t="n">
        <v>1.22742749023437</v>
      </c>
      <c r="H21" s="2" t="s">
        <v>6</v>
      </c>
      <c r="J21" s="0" t="n">
        <v>1.22670385742187</v>
      </c>
      <c r="K21" s="2" t="s">
        <v>6</v>
      </c>
      <c r="M21" s="0" t="n">
        <v>5.29387231445313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0.4663427734375</v>
      </c>
      <c r="B22" s="2" t="s">
        <v>5</v>
      </c>
      <c r="D22" s="0" t="n">
        <v>1.54657788085938</v>
      </c>
      <c r="E22" s="2" t="s">
        <v>5</v>
      </c>
      <c r="G22" s="0" t="n">
        <v>2.89313232421875</v>
      </c>
      <c r="H22" s="2" t="s">
        <v>5</v>
      </c>
      <c r="J22" s="0" t="n">
        <v>1.37296362304687</v>
      </c>
      <c r="K22" s="2" t="s">
        <v>6</v>
      </c>
      <c r="M22" s="0" t="n">
        <v>0.719522705078125</v>
      </c>
      <c r="N22" s="2" t="s">
        <v>5</v>
      </c>
      <c r="P22" s="4" t="n">
        <f aca="false">SUM(G32,M32)/2</f>
        <v>2.67666215332031</v>
      </c>
    </row>
    <row r="23" customFormat="false" ht="12.8" hidden="false" customHeight="false" outlineLevel="0" collapsed="false">
      <c r="A23" s="0" t="n">
        <v>1.81355493164063</v>
      </c>
      <c r="B23" s="2" t="s">
        <v>6</v>
      </c>
      <c r="D23" s="0" t="n">
        <v>2.44013354492188</v>
      </c>
      <c r="E23" s="2" t="s">
        <v>5</v>
      </c>
      <c r="G23" s="0" t="n">
        <v>6.57388818359375</v>
      </c>
      <c r="H23" s="2" t="s">
        <v>5</v>
      </c>
      <c r="J23" s="0" t="n">
        <v>2.66742065429687</v>
      </c>
      <c r="K23" s="2" t="s">
        <v>5</v>
      </c>
      <c r="M23" s="0" t="n">
        <v>1.13314086914063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0.626525146484375</v>
      </c>
      <c r="B24" s="2" t="s">
        <v>6</v>
      </c>
      <c r="D24" s="0" t="n">
        <v>1.34657177734375</v>
      </c>
      <c r="E24" s="2" t="s">
        <v>6</v>
      </c>
      <c r="G24" s="0" t="n">
        <v>3.45365649414062</v>
      </c>
      <c r="H24" s="2" t="s">
        <v>5</v>
      </c>
      <c r="J24" s="0" t="n">
        <v>2.02674267578125</v>
      </c>
      <c r="K24" s="2" t="s">
        <v>5</v>
      </c>
      <c r="M24" s="0" t="n">
        <v>0.95999072265625</v>
      </c>
      <c r="N24" s="2" t="s">
        <v>5</v>
      </c>
      <c r="P24" s="4" t="n">
        <f aca="false">SUM(G41,M41)/2</f>
        <v>1.90491194152832</v>
      </c>
    </row>
    <row r="25" customFormat="false" ht="12.8" hidden="false" customHeight="false" outlineLevel="0" collapsed="false">
      <c r="A25" s="0" t="n">
        <v>3.10716357421875</v>
      </c>
      <c r="B25" s="2" t="s">
        <v>6</v>
      </c>
      <c r="D25" s="0" t="n">
        <v>1.12015063476562</v>
      </c>
      <c r="E25" s="2" t="s">
        <v>6</v>
      </c>
      <c r="G25" s="0" t="n">
        <v>3.34644970703125</v>
      </c>
      <c r="H25" s="2" t="s">
        <v>5</v>
      </c>
      <c r="J25" s="0" t="n">
        <v>2.6533828125</v>
      </c>
      <c r="K25" s="2" t="s">
        <v>5</v>
      </c>
      <c r="M25" s="0" t="n">
        <v>1.0131142578125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1.86700952148437</v>
      </c>
      <c r="B26" s="2" t="s">
        <v>5</v>
      </c>
      <c r="D26" s="0" t="n">
        <v>5.00024951171875</v>
      </c>
      <c r="E26" s="2" t="s">
        <v>5</v>
      </c>
      <c r="G26" s="0" t="n">
        <v>1.960255859375</v>
      </c>
      <c r="H26" s="2" t="s">
        <v>6</v>
      </c>
      <c r="J26" s="0" t="n">
        <v>2.5869599609375</v>
      </c>
      <c r="K26" s="2" t="s">
        <v>5</v>
      </c>
      <c r="M26" s="0" t="n">
        <v>3.48097119140625</v>
      </c>
      <c r="N26" s="2" t="s">
        <v>5</v>
      </c>
      <c r="P26" s="4" t="n">
        <f aca="false">SUM(G44,M44)/2</f>
        <v>3.03805211764068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88.3495783691407</v>
      </c>
      <c r="D29" s="0" t="n">
        <f aca="false">SUM(D2:D27)</f>
        <v>43.5088837890625</v>
      </c>
      <c r="G29" s="0" t="n">
        <f aca="false">SUM(G2:G27)</f>
        <v>87.1638259277343</v>
      </c>
      <c r="J29" s="0" t="n">
        <f aca="false">SUM(J2:J27)</f>
        <v>50.1297807617188</v>
      </c>
      <c r="M29" s="0" t="n">
        <f aca="false">SUM(M2:M27)</f>
        <v>46.6692817382813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30.0332584486797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3.53398313476563</v>
      </c>
      <c r="D32" s="0" t="n">
        <f aca="false">D29/25</f>
        <v>1.7403553515625</v>
      </c>
      <c r="G32" s="0" t="n">
        <f aca="false">G29/25</f>
        <v>3.48655303710937</v>
      </c>
      <c r="J32" s="0" t="n">
        <f aca="false">J29/25</f>
        <v>2.00519123046875</v>
      </c>
      <c r="M32" s="0" t="n">
        <f aca="false">M29/25</f>
        <v>1.86677126953125</v>
      </c>
      <c r="P32" s="0" t="n">
        <f aca="false">((P22-P14)/P22)*100</f>
        <v>30.0332584486797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24.4434346631073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17</v>
      </c>
      <c r="D35" s="0" t="n">
        <f aca="false">COUNTIF(E2:E26,"*False*")</f>
        <v>14</v>
      </c>
      <c r="G35" s="0" t="n">
        <f aca="false">COUNTIF(H2:H26,"*False*")</f>
        <v>17</v>
      </c>
      <c r="J35" s="0" t="n">
        <f aca="false">COUNTIF(K2:K26,"*False*")</f>
        <v>17</v>
      </c>
      <c r="M35" s="0" t="n">
        <f aca="false">COUNTIF(N2:N26,"*False*")</f>
        <v>18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29.2983387496045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8</v>
      </c>
      <c r="D38" s="0" t="n">
        <f aca="false">COUNTIF(E2:E26,"*True*")</f>
        <v>11</v>
      </c>
      <c r="G38" s="0" t="n">
        <f aca="false">COUNTIF(H2:H26,"*True*")</f>
        <v>8</v>
      </c>
      <c r="J38" s="0" t="n">
        <f aca="false">COUNTIF(K2:K26,"*True*")</f>
        <v>8</v>
      </c>
      <c r="M38" s="0" t="n">
        <f aca="false">COUNTIF(N2:N26,"*True*")</f>
        <v>7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-7.41493953741089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2.7401943359375</v>
      </c>
      <c r="D41" s="0" t="n">
        <f aca="false">AVERAGEIF(E2:E26,"=*True",D2:D26)</f>
        <v>1.28856139026989</v>
      </c>
      <c r="G41" s="0" t="n">
        <f aca="false">AVERAGEIF(H2:H26,"=*True",G2:G26)</f>
        <v>1.98678872680664</v>
      </c>
      <c r="J41" s="0" t="n">
        <f aca="false">AVERAGEIF(K2:K26,"=*True",J2:J26)</f>
        <v>1.59001068115234</v>
      </c>
      <c r="M41" s="0" t="n">
        <f aca="false">AVERAGEIF(N2:N26,"=*True",M2:M26)</f>
        <v>1.82303515625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-7.41493953741089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3.90753080480239</v>
      </c>
      <c r="D44" s="0" t="n">
        <f aca="false">AVERAGEIF(E2:E26,"=*False",D2:D26)</f>
        <v>2.09533632114955</v>
      </c>
      <c r="G44" s="0" t="n">
        <f aca="false">AVERAGEIF(H2:H26,"=*False",G2:G26)</f>
        <v>4.19232447725184</v>
      </c>
      <c r="J44" s="0" t="n">
        <f aca="false">AVERAGEIF(K2:K26,"=*False",J2:J26)</f>
        <v>2.2005703125</v>
      </c>
      <c r="M44" s="0" t="n">
        <f aca="false">AVERAGEIF(N2:N26,"=*False",M2:M26)</f>
        <v>1.88377975802952</v>
      </c>
      <c r="P44" s="0" t="n">
        <f aca="false">((M41-J41)/M41)*100</f>
        <v>12.782226074948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-16.8167511685049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2.58950903032898</v>
      </c>
      <c r="D47" s="0" t="n">
        <f aca="false">STDEV(D2:D26)</f>
        <v>0.947498051504909</v>
      </c>
      <c r="G47" s="0" t="n">
        <f aca="false">STDEV(G2:G26)</f>
        <v>2.59825289849353</v>
      </c>
      <c r="J47" s="0" t="n">
        <f aca="false">STDEV(J2:J26)</f>
        <v>0.939073721627543</v>
      </c>
      <c r="M47" s="0" t="n">
        <f aca="false">STDEV(M2:M26)</f>
        <v>1.05615599106192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6.12349216509461</v>
      </c>
      <c r="D50" s="0" t="n">
        <f aca="false">SUM(D32+D47)</f>
        <v>2.68785340306741</v>
      </c>
      <c r="G50" s="0" t="n">
        <f aca="false">SUM(G32+G47)</f>
        <v>6.0848059356029</v>
      </c>
      <c r="J50" s="0" t="n">
        <f aca="false">SUM(J32+J47)</f>
        <v>2.94426495209629</v>
      </c>
      <c r="M50" s="0" t="n">
        <f aca="false">SUM(M32+M47)</f>
        <v>2.92292726059317</v>
      </c>
      <c r="P50" s="12" t="n">
        <f aca="false">SUM(D52,J52)/2</f>
        <v>1.68977283870813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2.78315743741122</v>
      </c>
      <c r="D52" s="0" t="n">
        <f aca="false">AVERAGEIFS(D2:D26, D2:D26, "&gt;=0", D2:D26,"&lt;="&amp;D50)</f>
        <v>1.50248990145597</v>
      </c>
      <c r="G52" s="0" t="n">
        <f aca="false">AVERAGEIFS(G2:G26, G2:G26, "&gt;=0", G2:G26,"&lt;="&amp;G50)</f>
        <v>2.77705725097656</v>
      </c>
      <c r="J52" s="0" t="n">
        <f aca="false">AVERAGEIFS(J2:J26, J2:J26, "&gt;=0", J2:J26,"&lt;="&amp;J50)</f>
        <v>1.87705577596029</v>
      </c>
      <c r="M52" s="0" t="n">
        <f aca="false">AVERAGEIFS(M2:M26, M2:M26, "&gt;=0", M2:M26,"&lt;="&amp;M50)</f>
        <v>1.50854564267113</v>
      </c>
      <c r="P52" s="12" t="n">
        <f aca="false">SUM(D59,J59)/2</f>
        <v>1.21521186659071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1.9462298918504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1.52940576777546</v>
      </c>
      <c r="B55" s="13"/>
      <c r="C55" s="13"/>
      <c r="D55" s="13" t="n">
        <f aca="false" t="array" ref="D55:D55">_xlfn.STDEV.S(IF(E2:E26=" True", D2:D26, ""))</f>
        <v>0.506367530851516</v>
      </c>
      <c r="E55" s="13"/>
      <c r="F55" s="13"/>
      <c r="G55" s="13" t="n">
        <f aca="false" t="array" ref="G55:G55">_xlfn.STDEV.S(IF(H2:H26=" True", G2:G26, ""))</f>
        <v>1.22648765452322</v>
      </c>
      <c r="H55" s="13"/>
      <c r="I55" s="13"/>
      <c r="J55" s="13" t="n">
        <f aca="false" t="array" ref="J55:J55">_xlfn.STDEV.S(IF(K2:K26=" True", J2:J26, ""))</f>
        <v>0.623276546060989</v>
      </c>
      <c r="K55" s="13"/>
      <c r="L55" s="13"/>
      <c r="M55" s="13" t="n">
        <f aca="false" t="array" ref="M55:M55">_xlfn.STDEV.S(IF(N2:N26=" True", M2:M26, ""))</f>
        <v>0.359271607806312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2.14280144682385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4.26960010371296</v>
      </c>
      <c r="D57" s="0" t="n">
        <f aca="false">(D41)+D55</f>
        <v>1.7949289211214</v>
      </c>
      <c r="G57" s="0" t="n">
        <f aca="false">(G41)+G55</f>
        <v>3.21327638132986</v>
      </c>
      <c r="J57" s="0" t="n">
        <f aca="false">(J41)+J55</f>
        <v>2.21328722721333</v>
      </c>
      <c r="M57" s="0" t="n">
        <f aca="false">(M41)+M55</f>
        <v>2.18230676405631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1.66343417794364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2.33533747209822</v>
      </c>
      <c r="D59" s="0" t="n">
        <f aca="false">AVERAGEIFS(D2:D26, D2:D26, "&gt;=0", D2:D26,"&lt;="&amp;D57,E2:E26,"=*True")</f>
        <v>1.08594769965278</v>
      </c>
      <c r="G59" s="0" t="n">
        <f aca="false">AVERAGEIFS(G2:G26, G2:G26, "&gt;=0", G2:G26,"&lt;="&amp;G57,H2:H26,"=*True")</f>
        <v>1.58667707170759</v>
      </c>
      <c r="J59" s="0" t="n">
        <f aca="false">AVERAGEIFS(J2:J26, J2:J26, "&gt;=0", J2:J26,"&lt;="&amp;J57,K2:K26,"=*True")</f>
        <v>1.34447603352865</v>
      </c>
      <c r="M59" s="0" t="n">
        <f aca="false">AVERAGEIFS(M2:M26, M2:M26, "&gt;=0", M2:M26,"&lt;="&amp;M57,N2:N26,"=*True")</f>
        <v>1.74019128417969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2.56297334136963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2.92774279000271</v>
      </c>
      <c r="B62" s="13"/>
      <c r="C62" s="13"/>
      <c r="D62" s="13" t="n">
        <f aca="false" t="array" ref="D62:D62">_xlfn.STDEV.S(IF(E2:E26=" False", D2:D26, ""))</f>
        <v>1.07318806720541</v>
      </c>
      <c r="E62" s="13"/>
      <c r="F62" s="13"/>
      <c r="G62" s="13" t="n">
        <f aca="false" t="array" ref="G62:G62">_xlfn.STDEV.S(IF(H2:H26=" False", G2:G26, ""))</f>
        <v>2.795418805753</v>
      </c>
      <c r="H62" s="13"/>
      <c r="I62" s="13"/>
      <c r="J62" s="13" t="n">
        <f aca="false" t="array" ref="J62:J62">_xlfn.STDEV.S(IF(K2:K26=" False", J2:J26, ""))</f>
        <v>1.01295889219649</v>
      </c>
      <c r="K62" s="13"/>
      <c r="L62" s="13"/>
      <c r="M62" s="13" t="n">
        <f aca="false" t="array" ref="M62:M62">_xlfn.STDEV.S(IF(N2:N26=" False", M2:M26, ""))</f>
        <v>1.23617336021042</v>
      </c>
      <c r="P62" s="12" t="n">
        <f aca="false">((P56-P50)/P56)*100</f>
        <v>21.1418845543164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6.8352735948051</v>
      </c>
      <c r="D64" s="0" t="n">
        <f aca="false">(D44)+D62</f>
        <v>3.16852438835496</v>
      </c>
      <c r="G64" s="0" t="n">
        <f aca="false">(G44)+G62</f>
        <v>6.98774328300483</v>
      </c>
      <c r="J64" s="0" t="n">
        <f aca="false">(J44)+J62</f>
        <v>3.21352920469649</v>
      </c>
      <c r="M64" s="0" t="n">
        <f aca="false">(M44)+M62</f>
        <v>3.11995311823994</v>
      </c>
      <c r="P64" s="12" t="n">
        <f aca="false">((P58-P52)/P58)*100</f>
        <v>26.9455994890658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3.07477303059896</v>
      </c>
      <c r="D66" s="0" t="n">
        <f aca="false">AVERAGEIFS(D2:D26, D2:D26, "&gt;=0", D2:D26,"&lt;="&amp;D64,E2:E26,"=*False")</f>
        <v>1.87188146033654</v>
      </c>
      <c r="G66" s="0" t="n">
        <f aca="false">AVERAGEIFS(G2:G26, G2:G26, "&gt;=0", G2:G26,"&lt;="&amp;G64,H2:H26,"=*False")</f>
        <v>3.65846968078613</v>
      </c>
      <c r="J66" s="0" t="n">
        <f aca="false">AVERAGEIFS(J2:J26, J2:J26, "&gt;=0", J2:J26,"&lt;="&amp;J64,K2:K26,"=*False")</f>
        <v>2.02057832336426</v>
      </c>
      <c r="M66" s="0" t="n">
        <f aca="false">AVERAGEIFS(M2:M26, M2:M26, "&gt;=0", M2:M26,"&lt;="&amp;M64,N2:N26,"=*False")</f>
        <v>1.46747700195313</v>
      </c>
      <c r="P66" s="14" t="n">
        <f aca="false">((P60-P54)/P60)*100</f>
        <v>24.0635920617749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-24.4281725965312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22.7397559250264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-37.6906296095262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2018-01-15T16:27:58Z</dcterms:modified>
  <cp:revision>14</cp:revision>
  <dc:subject/>
  <dc:title/>
</cp:coreProperties>
</file>