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<sst xmlns="http://schemas.openxmlformats.org/spreadsheetml/2006/main" count="255" uniqueCount="55">
  <si>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</si>
  <si>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</si>
  <si>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</si>
  <si>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</si>
  <si>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</si>
  <si>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True</t>
  </si>
  <si>
    <t xml:space="preserve"> False</t>
  </si>
  <si>
    <t xml:space="preserve">Name</t>
  </si>
  <si>
    <t xml:space="preserve">Inge</t>
  </si>
  <si>
    <t xml:space="preserve">Age</t>
  </si>
  <si>
    <t xml:space="preserve">Sex</t>
  </si>
  <si>
    <t xml:space="preserve">Female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</si>
  <si>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</si>
  <si>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</si>
  <si>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</si>
  <si>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No difference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</si>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</sst>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19.4384951171875</v>
      </c>
      <c r="B2" s="2" t="s">
        <v>5</v>
      </c>
      <c r="D2" s="0" t="n">
        <v>1.18578930664063</v>
      </c>
      <c r="E2" s="2" t="s">
        <v>6</v>
      </c>
      <c r="G2" s="0" t="n">
        <v>2.17364697265625</v>
      </c>
      <c r="H2" s="2" t="s">
        <v>6</v>
      </c>
      <c r="J2" s="0" t="n">
        <v>1.18578930664063</v>
      </c>
      <c r="K2" s="2" t="s">
        <v>6</v>
      </c>
      <c r="M2" s="0" t="n">
        <v>2.17364697265625</v>
      </c>
      <c r="N2" s="2" t="s">
        <v>6</v>
      </c>
    </row>
    <row r="3" customFormat="false" ht="12.8" hidden="false" customHeight="false" outlineLevel="0" collapsed="false">
      <c r="A3" s="0" t="n">
        <v>55.3994741210938</v>
      </c>
      <c r="B3" s="2" t="s">
        <v>6</v>
      </c>
      <c r="D3" s="0" t="n">
        <v>1.533181640625</v>
      </c>
      <c r="E3" s="2" t="s">
        <v>5</v>
      </c>
      <c r="G3" s="0" t="n">
        <v>1.45322436523438</v>
      </c>
      <c r="H3" s="2" t="s">
        <v>5</v>
      </c>
      <c r="J3" s="0" t="n">
        <v>1.533181640625</v>
      </c>
      <c r="K3" s="2" t="s">
        <v>5</v>
      </c>
      <c r="M3" s="0" t="n">
        <v>1.45322436523438</v>
      </c>
      <c r="N3" s="2" t="s">
        <v>5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5.85397875976563</v>
      </c>
      <c r="B4" s="2" t="s">
        <v>6</v>
      </c>
      <c r="D4" s="0" t="n">
        <v>1.507306640625</v>
      </c>
      <c r="E4" s="2" t="s">
        <v>6</v>
      </c>
      <c r="G4" s="0" t="n">
        <v>1.0136904296875</v>
      </c>
      <c r="H4" s="2" t="s">
        <v>5</v>
      </c>
      <c r="J4" s="0" t="n">
        <v>1.507306640625</v>
      </c>
      <c r="K4" s="2" t="s">
        <v>6</v>
      </c>
      <c r="M4" s="0" t="n">
        <v>1.0136904296875</v>
      </c>
      <c r="N4" s="2" t="s">
        <v>5</v>
      </c>
      <c r="P4" s="1" t="s">
        <v>9</v>
      </c>
      <c r="Q4" s="0" t="n">
        <v>55</v>
      </c>
    </row>
    <row r="5" customFormat="false" ht="12.8" hidden="false" customHeight="false" outlineLevel="0" collapsed="false">
      <c r="A5" s="0" t="n">
        <v>1.61284790039063</v>
      </c>
      <c r="B5" s="2" t="s">
        <v>5</v>
      </c>
      <c r="D5" s="0" t="n">
        <v>0.73178466796875</v>
      </c>
      <c r="E5" s="2" t="s">
        <v>6</v>
      </c>
      <c r="G5" s="0" t="n">
        <v>0.813108642578125</v>
      </c>
      <c r="H5" s="2" t="s">
        <v>5</v>
      </c>
      <c r="J5" s="0" t="n">
        <v>0.73178466796875</v>
      </c>
      <c r="K5" s="2" t="s">
        <v>6</v>
      </c>
      <c r="M5" s="0" t="n">
        <v>0.813108642578125</v>
      </c>
      <c r="N5" s="2" t="s">
        <v>5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4.99921166992188</v>
      </c>
      <c r="B6" s="2" t="s">
        <v>6</v>
      </c>
      <c r="D6" s="0" t="n">
        <v>1.11972583007813</v>
      </c>
      <c r="E6" s="2" t="s">
        <v>5</v>
      </c>
      <c r="G6" s="0" t="n">
        <v>1.23991137695312</v>
      </c>
      <c r="H6" s="2" t="s">
        <v>6</v>
      </c>
      <c r="J6" s="0" t="n">
        <v>1.11972583007813</v>
      </c>
      <c r="K6" s="2" t="s">
        <v>5</v>
      </c>
      <c r="M6" s="0" t="n">
        <v>1.23991137695312</v>
      </c>
      <c r="N6" s="2" t="s">
        <v>6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1.30657666015625</v>
      </c>
      <c r="B7" s="2" t="s">
        <v>5</v>
      </c>
      <c r="D7" s="0" t="n">
        <v>0.707047607421875</v>
      </c>
      <c r="E7" s="2" t="s">
        <v>5</v>
      </c>
      <c r="G7" s="0" t="n">
        <v>0.92015283203125</v>
      </c>
      <c r="H7" s="2" t="s">
        <v>6</v>
      </c>
      <c r="J7" s="0" t="n">
        <v>0.707047607421875</v>
      </c>
      <c r="K7" s="2" t="s">
        <v>5</v>
      </c>
      <c r="M7" s="0" t="n">
        <v>0.92015283203125</v>
      </c>
      <c r="N7" s="2" t="s">
        <v>6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7.14856225585937</v>
      </c>
      <c r="B8" s="2" t="s">
        <v>6</v>
      </c>
      <c r="D8" s="0" t="n">
        <v>0.906681640625</v>
      </c>
      <c r="E8" s="2" t="s">
        <v>6</v>
      </c>
      <c r="G8" s="0" t="n">
        <v>1.13362158203125</v>
      </c>
      <c r="H8" s="2" t="s">
        <v>5</v>
      </c>
      <c r="J8" s="0" t="n">
        <v>0.906681640625</v>
      </c>
      <c r="K8" s="2" t="s">
        <v>6</v>
      </c>
      <c r="M8" s="0" t="n">
        <v>1.13362158203125</v>
      </c>
      <c r="N8" s="2" t="s">
        <v>5</v>
      </c>
      <c r="P8" s="1"/>
    </row>
    <row r="9" customFormat="false" ht="12.8" hidden="false" customHeight="false" outlineLevel="0" collapsed="false">
      <c r="A9" s="0" t="n">
        <v>3.53281396484375</v>
      </c>
      <c r="B9" s="2" t="s">
        <v>6</v>
      </c>
      <c r="D9" s="0" t="n">
        <v>3.01382958984375</v>
      </c>
      <c r="E9" s="2" t="s">
        <v>6</v>
      </c>
      <c r="G9" s="0" t="n">
        <v>1.42663940429688</v>
      </c>
      <c r="H9" s="2" t="s">
        <v>5</v>
      </c>
      <c r="J9" s="0" t="n">
        <v>3.01382958984375</v>
      </c>
      <c r="K9" s="2" t="s">
        <v>6</v>
      </c>
      <c r="M9" s="0" t="n">
        <v>1.42663940429688</v>
      </c>
      <c r="N9" s="2" t="s">
        <v>5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1.30615234375</v>
      </c>
      <c r="B10" s="2" t="s">
        <v>5</v>
      </c>
      <c r="D10" s="0" t="n">
        <v>1.27966577148438</v>
      </c>
      <c r="E10" s="2" t="s">
        <v>5</v>
      </c>
      <c r="G10" s="0" t="n">
        <v>1.90581762695313</v>
      </c>
      <c r="H10" s="2" t="s">
        <v>6</v>
      </c>
      <c r="J10" s="0" t="n">
        <v>1.27966577148438</v>
      </c>
      <c r="K10" s="2" t="s">
        <v>5</v>
      </c>
      <c r="M10" s="0" t="n">
        <v>1.90581762695313</v>
      </c>
      <c r="N10" s="2" t="s">
        <v>6</v>
      </c>
    </row>
    <row r="11" customFormat="false" ht="12.8" hidden="false" customHeight="false" outlineLevel="0" collapsed="false">
      <c r="A11" s="0" t="n">
        <v>2.62589306640625</v>
      </c>
      <c r="B11" s="2" t="s">
        <v>6</v>
      </c>
      <c r="D11" s="0" t="n">
        <v>5.7334091796875</v>
      </c>
      <c r="E11" s="2" t="s">
        <v>6</v>
      </c>
      <c r="G11" s="0" t="n">
        <v>2.26681958007813</v>
      </c>
      <c r="H11" s="2" t="s">
        <v>6</v>
      </c>
      <c r="J11" s="0" t="n">
        <v>5.7334091796875</v>
      </c>
      <c r="K11" s="2" t="s">
        <v>6</v>
      </c>
      <c r="M11" s="0" t="n">
        <v>2.26681958007813</v>
      </c>
      <c r="N11" s="2" t="s">
        <v>6</v>
      </c>
      <c r="P11" s="3" t="s">
        <v>18</v>
      </c>
    </row>
    <row r="12" customFormat="false" ht="12.8" hidden="false" customHeight="false" outlineLevel="0" collapsed="false">
      <c r="A12" s="0" t="n">
        <v>2.25416943359375</v>
      </c>
      <c r="B12" s="2" t="s">
        <v>5</v>
      </c>
      <c r="D12" s="0" t="n">
        <v>1.10610913085937</v>
      </c>
      <c r="E12" s="2" t="s">
        <v>6</v>
      </c>
      <c r="G12" s="0" t="n">
        <v>10.1181259765625</v>
      </c>
      <c r="H12" s="2" t="s">
        <v>6</v>
      </c>
      <c r="J12" s="0" t="n">
        <v>1.10610913085937</v>
      </c>
      <c r="K12" s="2" t="s">
        <v>6</v>
      </c>
      <c r="M12" s="0" t="n">
        <v>10.1181259765625</v>
      </c>
      <c r="N12" s="2" t="s">
        <v>6</v>
      </c>
      <c r="P12" s="4" t="n">
        <f aca="false">SUM(D29,J29)/2</f>
        <v>44.6114370117188</v>
      </c>
    </row>
    <row r="13" customFormat="false" ht="12.8" hidden="false" customHeight="false" outlineLevel="0" collapsed="false">
      <c r="A13" s="0" t="n">
        <v>0.839940673828125</v>
      </c>
      <c r="B13" s="2" t="s">
        <v>5</v>
      </c>
      <c r="D13" s="0" t="n">
        <v>2.3332470703125</v>
      </c>
      <c r="E13" s="2" t="s">
        <v>6</v>
      </c>
      <c r="G13" s="0" t="n">
        <v>1.66807275390625</v>
      </c>
      <c r="H13" s="2" t="s">
        <v>5</v>
      </c>
      <c r="J13" s="0" t="n">
        <v>2.3332470703125</v>
      </c>
      <c r="K13" s="2" t="s">
        <v>6</v>
      </c>
      <c r="M13" s="0" t="n">
        <v>1.66807275390625</v>
      </c>
      <c r="N13" s="2" t="s">
        <v>5</v>
      </c>
      <c r="P13" s="3" t="s">
        <v>19</v>
      </c>
    </row>
    <row r="14" customFormat="false" ht="12.8" hidden="false" customHeight="false" outlineLevel="0" collapsed="false">
      <c r="A14" s="0" t="n">
        <v>4.61283374023438</v>
      </c>
      <c r="B14" s="2" t="s">
        <v>6</v>
      </c>
      <c r="D14" s="0" t="n">
        <v>0.626634033203125</v>
      </c>
      <c r="E14" s="2" t="s">
        <v>6</v>
      </c>
      <c r="G14" s="0" t="n">
        <v>1.8677529296875</v>
      </c>
      <c r="H14" s="2" t="s">
        <v>6</v>
      </c>
      <c r="J14" s="0" t="n">
        <v>0.626634033203125</v>
      </c>
      <c r="K14" s="2" t="s">
        <v>6</v>
      </c>
      <c r="M14" s="0" t="n">
        <v>1.8677529296875</v>
      </c>
      <c r="N14" s="2" t="s">
        <v>6</v>
      </c>
      <c r="P14" s="4" t="n">
        <f aca="false">SUM(D32,J32)/2</f>
        <v>1.78445748046875</v>
      </c>
    </row>
    <row r="15" customFormat="false" ht="12.8" hidden="false" customHeight="false" outlineLevel="0" collapsed="false">
      <c r="A15" s="0" t="n">
        <v>2.82704541015625</v>
      </c>
      <c r="B15" s="2" t="s">
        <v>6</v>
      </c>
      <c r="D15" s="0" t="n">
        <v>1.18807958984375</v>
      </c>
      <c r="E15" s="2" t="s">
        <v>5</v>
      </c>
      <c r="G15" s="0" t="n">
        <v>1.67947534179688</v>
      </c>
      <c r="H15" s="2" t="s">
        <v>5</v>
      </c>
      <c r="J15" s="0" t="n">
        <v>1.18807958984375</v>
      </c>
      <c r="K15" s="2" t="s">
        <v>5</v>
      </c>
      <c r="M15" s="0" t="n">
        <v>1.67947534179688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2.55976489257813</v>
      </c>
      <c r="B16" s="2" t="s">
        <v>5</v>
      </c>
      <c r="D16" s="0" t="n">
        <v>1.2391806640625</v>
      </c>
      <c r="E16" s="2" t="s">
        <v>6</v>
      </c>
      <c r="G16" s="0" t="n">
        <v>4.2134580078125</v>
      </c>
      <c r="H16" s="2" t="s">
        <v>6</v>
      </c>
      <c r="J16" s="0" t="n">
        <v>1.2391806640625</v>
      </c>
      <c r="K16" s="2" t="s">
        <v>6</v>
      </c>
      <c r="M16" s="0" t="n">
        <v>4.2134580078125</v>
      </c>
      <c r="N16" s="2" t="s">
        <v>6</v>
      </c>
      <c r="P16" s="4" t="n">
        <f aca="false">SUM(D41,J41)/2</f>
        <v>1.72154873046875</v>
      </c>
    </row>
    <row r="17" customFormat="false" ht="12.8" hidden="false" customHeight="false" outlineLevel="0" collapsed="false">
      <c r="A17" s="0" t="n">
        <v>1.06609838867187</v>
      </c>
      <c r="B17" s="2" t="s">
        <v>5</v>
      </c>
      <c r="D17" s="0" t="n">
        <v>0.61282421875</v>
      </c>
      <c r="E17" s="2" t="s">
        <v>6</v>
      </c>
      <c r="G17" s="0" t="n">
        <v>1.25393798828125</v>
      </c>
      <c r="H17" s="2" t="s">
        <v>6</v>
      </c>
      <c r="J17" s="0" t="n">
        <v>0.61282421875</v>
      </c>
      <c r="K17" s="2" t="s">
        <v>6</v>
      </c>
      <c r="M17" s="0" t="n">
        <v>1.25393798828125</v>
      </c>
      <c r="N17" s="2" t="s">
        <v>6</v>
      </c>
      <c r="P17" s="3" t="s">
        <v>21</v>
      </c>
    </row>
    <row r="18" customFormat="false" ht="12.8" hidden="false" customHeight="false" outlineLevel="0" collapsed="false">
      <c r="A18" s="0" t="n">
        <v>1.22856396484375</v>
      </c>
      <c r="B18" s="2" t="s">
        <v>6</v>
      </c>
      <c r="D18" s="0" t="n">
        <v>1.73338012695313</v>
      </c>
      <c r="E18" s="2" t="s">
        <v>5</v>
      </c>
      <c r="G18" s="0" t="n">
        <v>1.745720703125</v>
      </c>
      <c r="H18" s="2" t="s">
        <v>6</v>
      </c>
      <c r="J18" s="0" t="n">
        <v>1.73338012695313</v>
      </c>
      <c r="K18" s="2" t="s">
        <v>5</v>
      </c>
      <c r="M18" s="0" t="n">
        <v>1.745720703125</v>
      </c>
      <c r="N18" s="2" t="s">
        <v>6</v>
      </c>
      <c r="P18" s="4" t="n">
        <f aca="false">SUM(D44,J44)/2</f>
        <v>1.82639664713542</v>
      </c>
    </row>
    <row r="19" customFormat="false" ht="12.8" hidden="false" customHeight="false" outlineLevel="0" collapsed="false">
      <c r="A19" s="0" t="n">
        <v>2.99851245117187</v>
      </c>
      <c r="B19" s="2" t="s">
        <v>6</v>
      </c>
      <c r="D19" s="0" t="n">
        <v>2.36004663085938</v>
      </c>
      <c r="E19" s="2" t="s">
        <v>6</v>
      </c>
      <c r="G19" s="0" t="n">
        <v>1.33373876953125</v>
      </c>
      <c r="H19" s="2" t="s">
        <v>5</v>
      </c>
      <c r="J19" s="0" t="n">
        <v>2.36004663085938</v>
      </c>
      <c r="K19" s="2" t="s">
        <v>6</v>
      </c>
      <c r="M19" s="0" t="n">
        <v>1.33373876953125</v>
      </c>
      <c r="N19" s="2" t="s">
        <v>5</v>
      </c>
      <c r="P19" s="3" t="s">
        <v>22</v>
      </c>
    </row>
    <row r="20" customFormat="false" ht="12.8" hidden="false" customHeight="false" outlineLevel="0" collapsed="false">
      <c r="A20" s="0" t="n">
        <v>5.64101147460937</v>
      </c>
      <c r="B20" s="2" t="s">
        <v>6</v>
      </c>
      <c r="D20" s="0" t="n">
        <v>2.60038525390625</v>
      </c>
      <c r="E20" s="2" t="s">
        <v>5</v>
      </c>
      <c r="G20" s="0" t="n">
        <v>1.34647802734375</v>
      </c>
      <c r="H20" s="2" t="s">
        <v>5</v>
      </c>
      <c r="J20" s="0" t="n">
        <v>2.60038525390625</v>
      </c>
      <c r="K20" s="2" t="s">
        <v>5</v>
      </c>
      <c r="M20" s="0" t="n">
        <v>1.34647802734375</v>
      </c>
      <c r="N20" s="2" t="s">
        <v>5</v>
      </c>
      <c r="P20" s="4" t="n">
        <f aca="false">SUM(G29,M29)/2</f>
        <v>52.9334780273438</v>
      </c>
    </row>
    <row r="21" customFormat="false" ht="12.8" hidden="false" customHeight="false" outlineLevel="0" collapsed="false">
      <c r="A21" s="0" t="n">
        <v>0.55933056640625</v>
      </c>
      <c r="B21" s="2" t="s">
        <v>6</v>
      </c>
      <c r="D21" s="0" t="n">
        <v>1.06690649414063</v>
      </c>
      <c r="E21" s="2" t="s">
        <v>5</v>
      </c>
      <c r="G21" s="0" t="n">
        <v>2.04095239257813</v>
      </c>
      <c r="H21" s="2" t="s">
        <v>6</v>
      </c>
      <c r="J21" s="0" t="n">
        <v>1.06690649414063</v>
      </c>
      <c r="K21" s="2" t="s">
        <v>5</v>
      </c>
      <c r="M21" s="0" t="n">
        <v>2.04095239257813</v>
      </c>
      <c r="N21" s="2" t="s">
        <v>6</v>
      </c>
      <c r="P21" s="3" t="s">
        <v>23</v>
      </c>
    </row>
    <row r="22" customFormat="false" ht="12.8" hidden="false" customHeight="false" outlineLevel="0" collapsed="false">
      <c r="A22" s="0" t="n">
        <v>3.10648046875</v>
      </c>
      <c r="B22" s="2" t="s">
        <v>6</v>
      </c>
      <c r="D22" s="0" t="n">
        <v>1.16007885742188</v>
      </c>
      <c r="E22" s="2" t="s">
        <v>6</v>
      </c>
      <c r="G22" s="0" t="n">
        <v>3.06615112304688</v>
      </c>
      <c r="H22" s="2" t="s">
        <v>6</v>
      </c>
      <c r="J22" s="0" t="n">
        <v>1.16007885742188</v>
      </c>
      <c r="K22" s="2" t="s">
        <v>6</v>
      </c>
      <c r="M22" s="0" t="n">
        <v>3.06615112304688</v>
      </c>
      <c r="N22" s="2" t="s">
        <v>6</v>
      </c>
      <c r="P22" s="4" t="n">
        <f aca="false">SUM(G32,M32)/2</f>
        <v>2.11733912109375</v>
      </c>
    </row>
    <row r="23" customFormat="false" ht="12.8" hidden="false" customHeight="false" outlineLevel="0" collapsed="false">
      <c r="A23" s="0" t="n">
        <v>2.8408427734375</v>
      </c>
      <c r="B23" s="2" t="s">
        <v>6</v>
      </c>
      <c r="D23" s="0" t="n">
        <v>3.17281494140625</v>
      </c>
      <c r="E23" s="2" t="s">
        <v>5</v>
      </c>
      <c r="G23" s="0" t="n">
        <v>2.69335791015625</v>
      </c>
      <c r="H23" s="2" t="s">
        <v>5</v>
      </c>
      <c r="J23" s="0" t="n">
        <v>3.17281494140625</v>
      </c>
      <c r="K23" s="2" t="s">
        <v>5</v>
      </c>
      <c r="M23" s="0" t="n">
        <v>2.69335791015625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0.533310791015625</v>
      </c>
      <c r="B24" s="2" t="s">
        <v>6</v>
      </c>
      <c r="D24" s="0" t="n">
        <v>2.81430004882812</v>
      </c>
      <c r="E24" s="2" t="s">
        <v>5</v>
      </c>
      <c r="G24" s="0" t="n">
        <v>2.71941967773438</v>
      </c>
      <c r="H24" s="2" t="s">
        <v>6</v>
      </c>
      <c r="J24" s="0" t="n">
        <v>2.81430004882812</v>
      </c>
      <c r="K24" s="2" t="s">
        <v>5</v>
      </c>
      <c r="M24" s="0" t="n">
        <v>2.71941967773438</v>
      </c>
      <c r="N24" s="2" t="s">
        <v>6</v>
      </c>
      <c r="P24" s="4" t="n">
        <f aca="false">SUM(G41,M41)/2</f>
        <v>1.44255104758523</v>
      </c>
    </row>
    <row r="25" customFormat="false" ht="12.8" hidden="false" customHeight="false" outlineLevel="0" collapsed="false">
      <c r="A25" s="0" t="n">
        <v>1.559390625</v>
      </c>
      <c r="B25" s="2" t="s">
        <v>5</v>
      </c>
      <c r="D25" s="0" t="n">
        <v>1.09231225585938</v>
      </c>
      <c r="E25" s="2" t="s">
        <v>6</v>
      </c>
      <c r="G25" s="0" t="n">
        <v>1.53354931640625</v>
      </c>
      <c r="H25" s="2" t="s">
        <v>6</v>
      </c>
      <c r="J25" s="0" t="n">
        <v>1.09231225585938</v>
      </c>
      <c r="K25" s="2" t="s">
        <v>6</v>
      </c>
      <c r="M25" s="0" t="n">
        <v>1.53354931640625</v>
      </c>
      <c r="N25" s="2" t="s">
        <v>6</v>
      </c>
      <c r="P25" s="3" t="s">
        <v>25</v>
      </c>
    </row>
    <row r="26" customFormat="false" ht="12.8" hidden="false" customHeight="false" outlineLevel="0" collapsed="false">
      <c r="A26" s="0" t="n">
        <v>7.74647534179687</v>
      </c>
      <c r="B26" s="2" t="s">
        <v>6</v>
      </c>
      <c r="D26" s="0" t="n">
        <v>3.7867158203125</v>
      </c>
      <c r="E26" s="2" t="s">
        <v>6</v>
      </c>
      <c r="G26" s="0" t="n">
        <v>1.306654296875</v>
      </c>
      <c r="H26" s="2" t="s">
        <v>5</v>
      </c>
      <c r="J26" s="0" t="n">
        <v>3.7867158203125</v>
      </c>
      <c r="K26" s="2" t="s">
        <v>6</v>
      </c>
      <c r="M26" s="0" t="n">
        <v>1.306654296875</v>
      </c>
      <c r="N26" s="2" t="s">
        <v>5</v>
      </c>
      <c r="P26" s="4" t="n">
        <f aca="false">SUM(G44,M44)/2</f>
        <v>2.64752975027902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143.597776855469</v>
      </c>
      <c r="D29" s="0" t="n">
        <f aca="false">SUM(D2:D27)</f>
        <v>44.6114370117188</v>
      </c>
      <c r="G29" s="0" t="n">
        <f aca="false">SUM(G2:G27)</f>
        <v>52.9334780273438</v>
      </c>
      <c r="J29" s="0" t="n">
        <f aca="false">SUM(J2:J27)</f>
        <v>44.6114370117188</v>
      </c>
      <c r="M29" s="0" t="n">
        <f aca="false">SUM(M2:M27)</f>
        <v>52.9334780273438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15.7216969784719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5.74391107421875</v>
      </c>
      <c r="D32" s="0" t="n">
        <f aca="false">D29/25</f>
        <v>1.78445748046875</v>
      </c>
      <c r="G32" s="0" t="n">
        <f aca="false">G29/25</f>
        <v>2.11733912109375</v>
      </c>
      <c r="J32" s="0" t="n">
        <f aca="false">J29/25</f>
        <v>1.78445748046875</v>
      </c>
      <c r="M32" s="0" t="n">
        <f aca="false">M29/25</f>
        <v>2.11733912109375</v>
      </c>
      <c r="P32" s="0" t="n">
        <f aca="false">((P22-P14)/P22)*100</f>
        <v>15.7216969784719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-19.3405760822505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16</v>
      </c>
      <c r="D35" s="0" t="n">
        <f aca="false">COUNTIF(E2:E26,"*False*")</f>
        <v>15</v>
      </c>
      <c r="G35" s="0" t="n">
        <f aca="false">COUNTIF(H2:H26,"*False*")</f>
        <v>14</v>
      </c>
      <c r="J35" s="0" t="n">
        <f aca="false">COUNTIF(K2:K26,"*False*")</f>
        <v>15</v>
      </c>
      <c r="M35" s="0" t="n">
        <f aca="false">COUNTIF(N2:N26,"*False*")</f>
        <v>14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31.0150661406945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9</v>
      </c>
      <c r="D38" s="0" t="n">
        <f aca="false">COUNTIF(E2:E26,"*True*")</f>
        <v>10</v>
      </c>
      <c r="G38" s="0" t="n">
        <f aca="false">COUNTIF(H2:H26,"*True*")</f>
        <v>11</v>
      </c>
      <c r="J38" s="0" t="n">
        <f aca="false">COUNTIF(K2:K26,"*True*")</f>
        <v>10</v>
      </c>
      <c r="M38" s="0" t="n">
        <f aca="false">COUNTIF(N2:N26,"*True*")</f>
        <v>11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15.7216969784719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3.54927067057292</v>
      </c>
      <c r="D41" s="0" t="n">
        <f aca="false">AVERAGEIF(E2:E26,"=*True",D2:D26)</f>
        <v>1.72154873046875</v>
      </c>
      <c r="G41" s="0" t="n">
        <f aca="false">AVERAGEIF(H2:H26,"=*True",G2:G26)</f>
        <v>1.44255104758523</v>
      </c>
      <c r="J41" s="0" t="n">
        <f aca="false">AVERAGEIF(K2:K26,"=*True",J2:J26)</f>
        <v>1.72154873046875</v>
      </c>
      <c r="M41" s="0" t="n">
        <f aca="false">AVERAGEIF(N2:N26,"=*True",M2:M26)</f>
        <v>1.44255104758523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15.7216969784719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6.97839630126953</v>
      </c>
      <c r="D44" s="0" t="n">
        <f aca="false">AVERAGEIF(E2:E26,"=*False",D2:D26)</f>
        <v>1.82639664713542</v>
      </c>
      <c r="G44" s="0" t="n">
        <f aca="false">AVERAGEIF(H2:H26,"=*False",G2:G26)</f>
        <v>2.64752975027902</v>
      </c>
      <c r="J44" s="0" t="n">
        <f aca="false">AVERAGEIF(K2:K26,"=*False",J2:J26)</f>
        <v>1.82639664713542</v>
      </c>
      <c r="M44" s="0" t="n">
        <f aca="false">AVERAGEIF(N2:N26,"=*False",M2:M26)</f>
        <v>2.64752975027902</v>
      </c>
      <c r="P44" s="0" t="n">
        <f aca="false">((M41-J41)/M41)*100</f>
        <v>-19.3405760822505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31.0150661406945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11.0372904174846</v>
      </c>
      <c r="D47" s="0" t="n">
        <f aca="false">STDEV(D2:D26)</f>
        <v>1.20499359445849</v>
      </c>
      <c r="G47" s="0" t="n">
        <f aca="false">STDEV(G2:G26)</f>
        <v>1.83292391970938</v>
      </c>
      <c r="J47" s="0" t="n">
        <f aca="false">STDEV(J2:J26)</f>
        <v>1.20499359445849</v>
      </c>
      <c r="M47" s="0" t="n">
        <f aca="false">STDEV(M2:M26)</f>
        <v>1.83292391970938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16.7812014917034</v>
      </c>
      <c r="D50" s="0" t="n">
        <f aca="false">SUM(D32+D47)</f>
        <v>2.98945107492724</v>
      </c>
      <c r="G50" s="0" t="n">
        <f aca="false">SUM(G32+G47)</f>
        <v>3.95026304080312</v>
      </c>
      <c r="J50" s="0" t="n">
        <f aca="false">SUM(J32+J47)</f>
        <v>2.98945107492724</v>
      </c>
      <c r="M50" s="0" t="n">
        <f aca="false">SUM(M32+M47)</f>
        <v>3.95026304080312</v>
      </c>
      <c r="P50" s="12" t="n">
        <f aca="false">SUM(D52,J52)/2</f>
        <v>1.37641273716518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2.9895568529212</v>
      </c>
      <c r="D52" s="0" t="n">
        <f aca="false">AVERAGEIFS(D2:D26, D2:D26, "&gt;=0", D2:D26,"&lt;="&amp;D50)</f>
        <v>1.37641273716518</v>
      </c>
      <c r="G52" s="0" t="n">
        <f aca="false">AVERAGEIFS(G2:G26, G2:G26, "&gt;=0", G2:G26,"&lt;="&amp;G50)</f>
        <v>1.67834321925951</v>
      </c>
      <c r="J52" s="0" t="n">
        <f aca="false">AVERAGEIFS(J2:J26, J2:J26, "&gt;=0", J2:J26,"&lt;="&amp;J50)</f>
        <v>1.37641273716518</v>
      </c>
      <c r="M52" s="0" t="n">
        <f aca="false">AVERAGEIFS(M2:M26, M2:M26, "&gt;=0", M2:M26,"&lt;="&amp;M50)</f>
        <v>1.67834321925951</v>
      </c>
      <c r="P52" s="12" t="n">
        <f aca="false">SUM(D59,J59)/2</f>
        <v>1.23256958007813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1.3750634390024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5.98332148580123</v>
      </c>
      <c r="B55" s="13"/>
      <c r="C55" s="13"/>
      <c r="D55" s="13" t="n">
        <f aca="false" t="array" ref="D55:D55">_xlfn.STDEV.S(IF(E2:E26=" True", D2:D26, ""))</f>
        <v>0.843805170990601</v>
      </c>
      <c r="E55" s="13"/>
      <c r="F55" s="13"/>
      <c r="G55" s="13" t="n">
        <f aca="false" t="array" ref="G55:G55">_xlfn.STDEV.S(IF(H2:H26=" True", G2:G26, ""))</f>
        <v>0.488566547993782</v>
      </c>
      <c r="H55" s="13"/>
      <c r="I55" s="13"/>
      <c r="J55" s="13" t="n">
        <f aca="false" t="array" ref="J55:J55">_xlfn.STDEV.S(IF(K2:K26=" True", J2:J26, ""))</f>
        <v>0.843805170990601</v>
      </c>
      <c r="K55" s="13"/>
      <c r="L55" s="13"/>
      <c r="M55" s="13" t="n">
        <f aca="false" t="array" ref="M55:M55">_xlfn.STDEV.S(IF(N2:N26=" True", M2:M26, ""))</f>
        <v>0.488566547993782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1.67834321925951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9.53259215637414</v>
      </c>
      <c r="D57" s="0" t="n">
        <f aca="false">(D41)+D55</f>
        <v>2.56535390145935</v>
      </c>
      <c r="G57" s="0" t="n">
        <f aca="false">(G41)+G55</f>
        <v>1.93111759557901</v>
      </c>
      <c r="J57" s="0" t="n">
        <f aca="false">(J41)+J55</f>
        <v>2.56535390145935</v>
      </c>
      <c r="M57" s="0" t="n">
        <f aca="false">(M41)+M55</f>
        <v>1.93111759557901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1.31747036132813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1.56311761474609</v>
      </c>
      <c r="D59" s="0" t="n">
        <f aca="false">AVERAGEIFS(D2:D26, D2:D26, "&gt;=0", D2:D26,"&lt;="&amp;D57,E2:E26,"=*True")</f>
        <v>1.23256958007813</v>
      </c>
      <c r="G59" s="0" t="n">
        <f aca="false">AVERAGEIFS(G2:G26, G2:G26, "&gt;=0", G2:G26,"&lt;="&amp;G57,H2:H26,"=*True")</f>
        <v>1.31747036132813</v>
      </c>
      <c r="J59" s="0" t="n">
        <f aca="false">AVERAGEIFS(J2:J26, J2:J26, "&gt;=0", J2:J26,"&lt;="&amp;J57,K2:K26,"=*True")</f>
        <v>1.23256958007813</v>
      </c>
      <c r="M59" s="0" t="n">
        <f aca="false">AVERAGEIFS(M2:M26, M2:M26, "&gt;=0", M2:M26,"&lt;="&amp;M57,N2:N26,"=*True")</f>
        <v>1.31747036132813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2.07286850210337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13.0883926879079</v>
      </c>
      <c r="B62" s="13"/>
      <c r="C62" s="13"/>
      <c r="D62" s="13" t="n">
        <f aca="false" t="array" ref="D62:D62">_xlfn.STDEV.S(IF(E2:E26=" False", D2:D26, ""))</f>
        <v>1.42363233845614</v>
      </c>
      <c r="E62" s="13"/>
      <c r="F62" s="13"/>
      <c r="G62" s="13" t="n">
        <f aca="false" t="array" ref="G62:G62">_xlfn.STDEV.S(IF(H2:H26=" False", G2:G26, ""))</f>
        <v>2.30883773192914</v>
      </c>
      <c r="H62" s="13"/>
      <c r="I62" s="13"/>
      <c r="J62" s="13" t="n">
        <f aca="false" t="array" ref="J62:J62">_xlfn.STDEV.S(IF(K2:K26=" False", J2:J26, ""))</f>
        <v>1.42363233845614</v>
      </c>
      <c r="K62" s="13"/>
      <c r="L62" s="13"/>
      <c r="M62" s="13" t="n">
        <f aca="false" t="array" ref="M62:M62">_xlfn.STDEV.S(IF(N2:N26=" False", M2:M26, ""))</f>
        <v>2.30883773192914</v>
      </c>
      <c r="P62" s="12" t="n">
        <f aca="false">((P56-P50)/P56)*100</f>
        <v>17.9897936625588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20.0667889891774</v>
      </c>
      <c r="D64" s="0" t="n">
        <f aca="false">(D44)+D62</f>
        <v>3.25002898559156</v>
      </c>
      <c r="G64" s="0" t="n">
        <f aca="false">(G44)+G62</f>
        <v>4.95636748220816</v>
      </c>
      <c r="J64" s="0" t="n">
        <f aca="false">(J44)+J62</f>
        <v>3.25002898559156</v>
      </c>
      <c r="M64" s="0" t="n">
        <f aca="false">(M44)+M62</f>
        <v>4.95636748220816</v>
      </c>
      <c r="P64" s="12" t="n">
        <f aca="false">((P58-P52)/P58)*100</f>
        <v>6.44422703858106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3.75032444661458</v>
      </c>
      <c r="D66" s="0" t="n">
        <f aca="false">AVERAGEIFS(D2:D26, D2:D26, "&gt;=0", D2:D26,"&lt;="&amp;D64,E2:E26,"=*False")</f>
        <v>1.3750634390024</v>
      </c>
      <c r="G66" s="0" t="n">
        <f aca="false">AVERAGEIFS(G2:G26, G2:G26, "&gt;=0", G2:G26,"&lt;="&amp;G64,H2:H26,"=*False")</f>
        <v>2.07286850210337</v>
      </c>
      <c r="J66" s="0" t="n">
        <f aca="false">AVERAGEIFS(J2:J26, J2:J26, "&gt;=0", J2:J26,"&lt;="&amp;J64,K2:K26,"=*False")</f>
        <v>1.3750634390024</v>
      </c>
      <c r="M66" s="0" t="n">
        <f aca="false">AVERAGEIFS(M2:M26, M2:M26, "&gt;=0", M2:M26,"&lt;="&amp;M64,N2:N26,"=*False")</f>
        <v>2.07286850210337</v>
      </c>
      <c r="P66" s="14" t="n">
        <f aca="false">((P60-P54)/P60)*100</f>
        <v>33.6637400005302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17.9897936625588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6.44422703858106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33.6637400005302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2018-01-15T16:28:49Z</dcterms:modified>
  <cp:revision>14</cp:revision>
  <dc:subject/>
  <dc:title/>
</cp:coreProperties>
</file>