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<sst xmlns="http://schemas.openxmlformats.org/spreadsheetml/2006/main" count="255" uniqueCount="55">
  <si>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</si>
  <si>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</si>
  <si>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</si>
  <si>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</si>
  <si>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</si>
  <si>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</si>
  <si>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 True</t>
  </si>
  <si>
    <t xml:space="preserve">Name</t>
  </si>
  <si>
    <t xml:space="preserve">Karen</t>
  </si>
  <si>
    <t xml:space="preserve">Age</t>
  </si>
  <si>
    <t xml:space="preserve">Sex</t>
  </si>
  <si>
    <t xml:space="preserve">Female</t>
  </si>
  <si>
    <t xml:space="preserve">VR experience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</si>
  <si>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time</t>
    </r>
  </si>
  <si>
    <t xml:space="preserve">Comment</t>
  </si>
  <si>
    <t xml:space="preserve">Above below cubes were easier in binaural</t>
  </si>
  <si>
    <t xml:space="preserve">Order:</t>
  </si>
  <si>
    <t xml:space="preserve">S-B-B-S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</si>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</sst>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19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6.74509301757813</v>
      </c>
      <c r="B2" s="2" t="s">
        <v>5</v>
      </c>
      <c r="D2" s="0" t="n">
        <v>1.6368447265625</v>
      </c>
      <c r="E2" s="2" t="s">
        <v>6</v>
      </c>
      <c r="G2" s="0" t="n">
        <v>4.10557006835938</v>
      </c>
      <c r="H2" s="2" t="s">
        <v>5</v>
      </c>
      <c r="J2" s="0" t="n">
        <v>1.958142578125</v>
      </c>
      <c r="K2" s="2" t="s">
        <v>5</v>
      </c>
      <c r="M2" s="0" t="n">
        <v>0.679735595703125</v>
      </c>
      <c r="N2" s="2" t="s">
        <v>6</v>
      </c>
    </row>
    <row r="3" customFormat="false" ht="12.8" hidden="false" customHeight="false" outlineLevel="0" collapsed="false">
      <c r="A3" s="0" t="n">
        <v>1.06635791015625</v>
      </c>
      <c r="B3" s="2" t="s">
        <v>5</v>
      </c>
      <c r="D3" s="0" t="n">
        <v>1.17429467773438</v>
      </c>
      <c r="E3" s="2" t="s">
        <v>5</v>
      </c>
      <c r="G3" s="0" t="n">
        <v>0.7337861328125</v>
      </c>
      <c r="H3" s="2" t="s">
        <v>5</v>
      </c>
      <c r="J3" s="0" t="n">
        <v>0.708114013671875</v>
      </c>
      <c r="K3" s="2" t="s">
        <v>5</v>
      </c>
      <c r="M3" s="0" t="n">
        <v>1.49395239257813</v>
      </c>
      <c r="N3" s="2" t="s">
        <v>5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5.38677172851563</v>
      </c>
      <c r="B4" s="2" t="s">
        <v>5</v>
      </c>
      <c r="D4" s="0" t="n">
        <v>0.843418701171875</v>
      </c>
      <c r="E4" s="2" t="s">
        <v>5</v>
      </c>
      <c r="G4" s="0" t="n">
        <v>2.33290942382812</v>
      </c>
      <c r="H4" s="2" t="s">
        <v>5</v>
      </c>
      <c r="J4" s="0" t="n">
        <v>1.50627709960938</v>
      </c>
      <c r="K4" s="2" t="s">
        <v>5</v>
      </c>
      <c r="M4" s="0" t="n">
        <v>2.40140380859375</v>
      </c>
      <c r="N4" s="2" t="s">
        <v>5</v>
      </c>
      <c r="P4" s="1" t="s">
        <v>9</v>
      </c>
      <c r="Q4" s="0" t="n">
        <v>30</v>
      </c>
    </row>
    <row r="5" customFormat="false" ht="12.8" hidden="false" customHeight="false" outlineLevel="0" collapsed="false">
      <c r="A5" s="0" t="n">
        <v>6.85316772460938</v>
      </c>
      <c r="B5" s="2" t="s">
        <v>5</v>
      </c>
      <c r="D5" s="0" t="n">
        <v>0.660931884765625</v>
      </c>
      <c r="E5" s="2" t="s">
        <v>5</v>
      </c>
      <c r="G5" s="0" t="n">
        <v>3.5063056640625</v>
      </c>
      <c r="H5" s="2" t="s">
        <v>6</v>
      </c>
      <c r="J5" s="0" t="n">
        <v>1.38607006835938</v>
      </c>
      <c r="K5" s="2" t="s">
        <v>6</v>
      </c>
      <c r="M5" s="0" t="n">
        <v>1.82617651367188</v>
      </c>
      <c r="N5" s="2" t="s">
        <v>5</v>
      </c>
      <c r="P5" s="1" t="s">
        <v>10</v>
      </c>
      <c r="Q5" s="0" t="s">
        <v>11</v>
      </c>
    </row>
    <row r="6" customFormat="false" ht="12.95" hidden="false" customHeight="false" outlineLevel="0" collapsed="false">
      <c r="A6" s="0" t="n">
        <v>2.12018505859375</v>
      </c>
      <c r="B6" s="2" t="s">
        <v>5</v>
      </c>
      <c r="D6" s="0" t="n">
        <v>0.521045654296875</v>
      </c>
      <c r="E6" s="2" t="s">
        <v>5</v>
      </c>
      <c r="G6" s="0" t="n">
        <v>2.02720239257813</v>
      </c>
      <c r="H6" s="2" t="s">
        <v>5</v>
      </c>
      <c r="J6" s="0" t="n">
        <v>0.587515625</v>
      </c>
      <c r="K6" s="2" t="s">
        <v>6</v>
      </c>
      <c r="M6" s="0" t="n">
        <v>0.493236572265625</v>
      </c>
      <c r="N6" s="2" t="s">
        <v>5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1.35986743164063</v>
      </c>
      <c r="B7" s="2" t="s">
        <v>6</v>
      </c>
      <c r="D7" s="0" t="n">
        <v>0.972517578125</v>
      </c>
      <c r="E7" s="2" t="s">
        <v>5</v>
      </c>
      <c r="G7" s="0" t="n">
        <v>2.98631811523438</v>
      </c>
      <c r="H7" s="2" t="s">
        <v>6</v>
      </c>
      <c r="J7" s="0" t="n">
        <v>0.812482666015625</v>
      </c>
      <c r="K7" s="2" t="s">
        <v>5</v>
      </c>
      <c r="M7" s="0" t="n">
        <v>2.3865615234375</v>
      </c>
      <c r="N7" s="2" t="s">
        <v>5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2.27998193359375</v>
      </c>
      <c r="B8" s="2" t="s">
        <v>5</v>
      </c>
      <c r="D8" s="0" t="n">
        <v>2.06604907226563</v>
      </c>
      <c r="E8" s="2" t="s">
        <v>5</v>
      </c>
      <c r="G8" s="0" t="n">
        <v>3.86649145507812</v>
      </c>
      <c r="H8" s="2" t="s">
        <v>5</v>
      </c>
      <c r="J8" s="0" t="n">
        <v>1.09265551757813</v>
      </c>
      <c r="K8" s="2" t="s">
        <v>5</v>
      </c>
      <c r="M8" s="0" t="n">
        <v>1.94654321289063</v>
      </c>
      <c r="N8" s="2" t="s">
        <v>5</v>
      </c>
      <c r="P8" s="1"/>
    </row>
    <row r="9" customFormat="false" ht="12.8" hidden="false" customHeight="false" outlineLevel="0" collapsed="false">
      <c r="A9" s="0" t="n">
        <v>0.626689208984375</v>
      </c>
      <c r="B9" s="2" t="s">
        <v>5</v>
      </c>
      <c r="D9" s="0" t="n">
        <v>1.59139990234375</v>
      </c>
      <c r="E9" s="2" t="s">
        <v>6</v>
      </c>
      <c r="G9" s="0" t="n">
        <v>8.68032958984375</v>
      </c>
      <c r="H9" s="2" t="s">
        <v>5</v>
      </c>
      <c r="J9" s="0" t="n">
        <v>0.62735205078125</v>
      </c>
      <c r="K9" s="2" t="s">
        <v>5</v>
      </c>
      <c r="M9" s="0" t="n">
        <v>1.61374584960938</v>
      </c>
      <c r="N9" s="2" t="s">
        <v>5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10.3465786132813</v>
      </c>
      <c r="B10" s="2" t="s">
        <v>5</v>
      </c>
      <c r="D10" s="0" t="n">
        <v>0.63452099609375</v>
      </c>
      <c r="E10" s="2" t="s">
        <v>6</v>
      </c>
      <c r="G10" s="0" t="n">
        <v>0.90701806640625</v>
      </c>
      <c r="H10" s="2" t="s">
        <v>5</v>
      </c>
      <c r="J10" s="0" t="n">
        <v>1.32005932617187</v>
      </c>
      <c r="K10" s="2" t="s">
        <v>6</v>
      </c>
      <c r="M10" s="0" t="n">
        <v>1.47898999023438</v>
      </c>
      <c r="N10" s="2" t="s">
        <v>6</v>
      </c>
    </row>
    <row r="11" customFormat="false" ht="12.8" hidden="false" customHeight="false" outlineLevel="0" collapsed="false">
      <c r="A11" s="0" t="n">
        <v>6.57389526367187</v>
      </c>
      <c r="B11" s="2" t="s">
        <v>5</v>
      </c>
      <c r="D11" s="0" t="n">
        <v>0.835345458984375</v>
      </c>
      <c r="E11" s="2" t="s">
        <v>6</v>
      </c>
      <c r="G11" s="0" t="n">
        <v>2.06623852539063</v>
      </c>
      <c r="H11" s="2" t="s">
        <v>5</v>
      </c>
      <c r="J11" s="0" t="n">
        <v>1.09348608398438</v>
      </c>
      <c r="K11" s="2" t="s">
        <v>5</v>
      </c>
      <c r="M11" s="0" t="n">
        <v>1.48131030273438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2.1737783203125</v>
      </c>
      <c r="B12" s="2" t="s">
        <v>6</v>
      </c>
      <c r="D12" s="0" t="n">
        <v>1.61006591796875</v>
      </c>
      <c r="E12" s="2" t="s">
        <v>5</v>
      </c>
      <c r="G12" s="0" t="n">
        <v>2.106703125</v>
      </c>
      <c r="H12" s="2" t="s">
        <v>5</v>
      </c>
      <c r="J12" s="0" t="n">
        <v>1.05347705078125</v>
      </c>
      <c r="K12" s="2" t="s">
        <v>5</v>
      </c>
      <c r="M12" s="0" t="n">
        <v>0.572420166015625</v>
      </c>
      <c r="N12" s="2" t="s">
        <v>5</v>
      </c>
      <c r="P12" s="4" t="n">
        <f aca="false">SUM(D29,J29)/2</f>
        <v>29.8054089355469</v>
      </c>
    </row>
    <row r="13" customFormat="false" ht="12.8" hidden="false" customHeight="false" outlineLevel="0" collapsed="false">
      <c r="A13" s="0" t="n">
        <v>6.5186884765625</v>
      </c>
      <c r="B13" s="2" t="s">
        <v>5</v>
      </c>
      <c r="D13" s="0" t="n">
        <v>1.24867407226563</v>
      </c>
      <c r="E13" s="2" t="s">
        <v>5</v>
      </c>
      <c r="G13" s="0" t="n">
        <v>4.853689453125</v>
      </c>
      <c r="H13" s="2" t="s">
        <v>5</v>
      </c>
      <c r="J13" s="0" t="n">
        <v>0.653192138671875</v>
      </c>
      <c r="K13" s="2" t="s">
        <v>6</v>
      </c>
      <c r="M13" s="0" t="n">
        <v>3.99955078125</v>
      </c>
      <c r="N13" s="2" t="s">
        <v>6</v>
      </c>
      <c r="P13" s="3" t="s">
        <v>19</v>
      </c>
    </row>
    <row r="14" customFormat="false" ht="12.8" hidden="false" customHeight="false" outlineLevel="0" collapsed="false">
      <c r="A14" s="0" t="n">
        <v>0.720286376953125</v>
      </c>
      <c r="B14" s="2" t="s">
        <v>6</v>
      </c>
      <c r="D14" s="0" t="n">
        <v>1.2071064453125</v>
      </c>
      <c r="E14" s="2" t="s">
        <v>5</v>
      </c>
      <c r="G14" s="0" t="n">
        <v>4.00088916015625</v>
      </c>
      <c r="H14" s="2" t="s">
        <v>5</v>
      </c>
      <c r="J14" s="0" t="n">
        <v>0.77273876953125</v>
      </c>
      <c r="K14" s="2" t="s">
        <v>5</v>
      </c>
      <c r="M14" s="0" t="n">
        <v>1.42766650390625</v>
      </c>
      <c r="N14" s="2" t="s">
        <v>5</v>
      </c>
      <c r="P14" s="4" t="n">
        <f aca="false">SUM(D32,J32)/2</f>
        <v>1.19221635742188</v>
      </c>
    </row>
    <row r="15" customFormat="false" ht="12.8" hidden="false" customHeight="false" outlineLevel="0" collapsed="false">
      <c r="A15" s="0" t="n">
        <v>1.74666186523438</v>
      </c>
      <c r="B15" s="2" t="s">
        <v>5</v>
      </c>
      <c r="D15" s="0" t="n">
        <v>1.53188696289063</v>
      </c>
      <c r="E15" s="2" t="s">
        <v>6</v>
      </c>
      <c r="G15" s="0" t="n">
        <v>5.05258813476563</v>
      </c>
      <c r="H15" s="2" t="s">
        <v>6</v>
      </c>
      <c r="J15" s="0" t="n">
        <v>0.441034423828125</v>
      </c>
      <c r="K15" s="2" t="s">
        <v>5</v>
      </c>
      <c r="M15" s="0" t="n">
        <v>0.57317041015625</v>
      </c>
      <c r="N15" s="2" t="s">
        <v>5</v>
      </c>
      <c r="P15" s="3" t="s">
        <v>20</v>
      </c>
    </row>
    <row r="16" customFormat="false" ht="12.8" hidden="false" customHeight="false" outlineLevel="0" collapsed="false">
      <c r="A16" s="0" t="n">
        <v>0.732978271484375</v>
      </c>
      <c r="B16" s="2" t="s">
        <v>5</v>
      </c>
      <c r="D16" s="0" t="n">
        <v>2.72106567382813</v>
      </c>
      <c r="E16" s="2" t="s">
        <v>5</v>
      </c>
      <c r="G16" s="0" t="n">
        <v>0.70616455078125</v>
      </c>
      <c r="H16" s="2" t="s">
        <v>6</v>
      </c>
      <c r="J16" s="0" t="n">
        <v>2.02513110351563</v>
      </c>
      <c r="K16" s="2" t="s">
        <v>5</v>
      </c>
      <c r="M16" s="0" t="n">
        <v>0.93328515625</v>
      </c>
      <c r="N16" s="2" t="s">
        <v>5</v>
      </c>
      <c r="P16" s="4" t="n">
        <f aca="false">SUM(D41,J41)/2</f>
        <v>1.2130015174018</v>
      </c>
    </row>
    <row r="17" customFormat="false" ht="12.8" hidden="false" customHeight="false" outlineLevel="0" collapsed="false">
      <c r="A17" s="0" t="n">
        <v>2.86794360351562</v>
      </c>
      <c r="B17" s="2" t="s">
        <v>5</v>
      </c>
      <c r="D17" s="0" t="n">
        <v>1.259353515625</v>
      </c>
      <c r="E17" s="2" t="s">
        <v>6</v>
      </c>
      <c r="G17" s="0" t="n">
        <v>0.49347900390625</v>
      </c>
      <c r="H17" s="2" t="s">
        <v>6</v>
      </c>
      <c r="J17" s="0" t="n">
        <v>1.08101611328125</v>
      </c>
      <c r="K17" s="2" t="s">
        <v>6</v>
      </c>
      <c r="M17" s="0" t="n">
        <v>0.58701318359375</v>
      </c>
      <c r="N17" s="2" t="s">
        <v>5</v>
      </c>
      <c r="P17" s="3" t="s">
        <v>21</v>
      </c>
    </row>
    <row r="18" customFormat="false" ht="12.8" hidden="false" customHeight="false" outlineLevel="0" collapsed="false">
      <c r="A18" s="0" t="n">
        <v>0.719314697265625</v>
      </c>
      <c r="B18" s="2" t="s">
        <v>5</v>
      </c>
      <c r="D18" s="0" t="n">
        <v>1.04081640625</v>
      </c>
      <c r="E18" s="2" t="s">
        <v>5</v>
      </c>
      <c r="G18" s="0" t="n">
        <v>0.50653662109375</v>
      </c>
      <c r="H18" s="2" t="s">
        <v>6</v>
      </c>
      <c r="J18" s="0" t="n">
        <v>1.4127666015625</v>
      </c>
      <c r="K18" s="2" t="s">
        <v>5</v>
      </c>
      <c r="M18" s="0" t="n">
        <v>0.466817626953125</v>
      </c>
      <c r="N18" s="2" t="s">
        <v>5</v>
      </c>
      <c r="P18" s="4" t="n">
        <f aca="false">SUM(D44,J44)/2</f>
        <v>1.18480391109691</v>
      </c>
    </row>
    <row r="19" customFormat="false" ht="12.8" hidden="false" customHeight="false" outlineLevel="0" collapsed="false">
      <c r="A19" s="0" t="n">
        <v>10.7598447265625</v>
      </c>
      <c r="B19" s="2" t="s">
        <v>5</v>
      </c>
      <c r="D19" s="0" t="n">
        <v>0.63998486328125</v>
      </c>
      <c r="E19" s="2" t="s">
        <v>5</v>
      </c>
      <c r="G19" s="0" t="n">
        <v>1.88007275390625</v>
      </c>
      <c r="H19" s="2" t="s">
        <v>6</v>
      </c>
      <c r="J19" s="0" t="n">
        <v>0.586301513671875</v>
      </c>
      <c r="K19" s="2" t="s">
        <v>5</v>
      </c>
      <c r="M19" s="0" t="n">
        <v>1.34746118164063</v>
      </c>
      <c r="N19" s="2" t="s">
        <v>5</v>
      </c>
      <c r="P19" s="3" t="s">
        <v>22</v>
      </c>
    </row>
    <row r="20" customFormat="false" ht="12.8" hidden="false" customHeight="false" outlineLevel="0" collapsed="false">
      <c r="A20" s="0" t="n">
        <v>0.67973486328125</v>
      </c>
      <c r="B20" s="2" t="s">
        <v>5</v>
      </c>
      <c r="D20" s="0" t="n">
        <v>2.4584833984375</v>
      </c>
      <c r="E20" s="2" t="s">
        <v>5</v>
      </c>
      <c r="G20" s="0" t="n">
        <v>2.120291015625</v>
      </c>
      <c r="H20" s="2" t="s">
        <v>5</v>
      </c>
      <c r="J20" s="0" t="n">
        <v>0.68097998046875</v>
      </c>
      <c r="K20" s="2" t="s">
        <v>5</v>
      </c>
      <c r="M20" s="0" t="n">
        <v>3.77220922851562</v>
      </c>
      <c r="N20" s="2" t="s">
        <v>5</v>
      </c>
      <c r="P20" s="4" t="n">
        <f aca="false">SUM(G29,M29)/2</f>
        <v>53.7665750732423</v>
      </c>
    </row>
    <row r="21" customFormat="false" ht="12.8" hidden="false" customHeight="false" outlineLevel="0" collapsed="false">
      <c r="A21" s="0" t="n">
        <v>0.9604453125</v>
      </c>
      <c r="B21" s="2" t="s">
        <v>5</v>
      </c>
      <c r="D21" s="0" t="n">
        <v>1.026537109375</v>
      </c>
      <c r="E21" s="2" t="s">
        <v>6</v>
      </c>
      <c r="G21" s="0" t="n">
        <v>3.95987451171875</v>
      </c>
      <c r="H21" s="2" t="s">
        <v>6</v>
      </c>
      <c r="J21" s="0" t="n">
        <v>1.20004296875</v>
      </c>
      <c r="K21" s="2" t="s">
        <v>5</v>
      </c>
      <c r="M21" s="0" t="n">
        <v>1.85354760742188</v>
      </c>
      <c r="N21" s="2" t="s">
        <v>6</v>
      </c>
      <c r="P21" s="3" t="s">
        <v>23</v>
      </c>
    </row>
    <row r="22" customFormat="false" ht="12.8" hidden="false" customHeight="false" outlineLevel="0" collapsed="false">
      <c r="A22" s="0" t="n">
        <v>0.653315185546875</v>
      </c>
      <c r="B22" s="2" t="s">
        <v>5</v>
      </c>
      <c r="D22" s="0" t="n">
        <v>0.594869873046875</v>
      </c>
      <c r="E22" s="2" t="s">
        <v>6</v>
      </c>
      <c r="G22" s="0" t="n">
        <v>1.253587890625</v>
      </c>
      <c r="H22" s="2" t="s">
        <v>5</v>
      </c>
      <c r="J22" s="0" t="n">
        <v>2.10617553710938</v>
      </c>
      <c r="K22" s="2" t="s">
        <v>6</v>
      </c>
      <c r="M22" s="0" t="n">
        <v>1.41330834960938</v>
      </c>
      <c r="N22" s="2" t="s">
        <v>5</v>
      </c>
      <c r="P22" s="4" t="n">
        <f aca="false">SUM(G32,M32)/2</f>
        <v>2.15066300292969</v>
      </c>
    </row>
    <row r="23" customFormat="false" ht="12.8" hidden="false" customHeight="false" outlineLevel="0" collapsed="false">
      <c r="A23" s="0" t="n">
        <v>5.09449560546875</v>
      </c>
      <c r="B23" s="2" t="s">
        <v>5</v>
      </c>
      <c r="D23" s="0" t="n">
        <v>1.398787109375</v>
      </c>
      <c r="E23" s="2" t="s">
        <v>5</v>
      </c>
      <c r="G23" s="0" t="n">
        <v>1.13319702148438</v>
      </c>
      <c r="H23" s="2" t="s">
        <v>6</v>
      </c>
      <c r="J23" s="0" t="n">
        <v>1.06673486328125</v>
      </c>
      <c r="K23" s="2" t="s">
        <v>6</v>
      </c>
      <c r="M23" s="0" t="n">
        <v>1.49290991210938</v>
      </c>
      <c r="N23" s="2" t="s">
        <v>5</v>
      </c>
      <c r="P23" s="3" t="s">
        <v>24</v>
      </c>
    </row>
    <row r="24" customFormat="false" ht="12.8" hidden="false" customHeight="false" outlineLevel="0" collapsed="false">
      <c r="A24" s="0" t="n">
        <v>1.972404296875</v>
      </c>
      <c r="B24" s="2" t="s">
        <v>5</v>
      </c>
      <c r="D24" s="0" t="n">
        <v>0.84075390625</v>
      </c>
      <c r="E24" s="2" t="s">
        <v>5</v>
      </c>
      <c r="G24" s="0" t="n">
        <v>5.22665771484375</v>
      </c>
      <c r="H24" s="2" t="s">
        <v>5</v>
      </c>
      <c r="J24" s="0" t="n">
        <v>1.5861396484375</v>
      </c>
      <c r="K24" s="2" t="s">
        <v>5</v>
      </c>
      <c r="M24" s="0" t="n">
        <v>0.933718505859375</v>
      </c>
      <c r="N24" s="2" t="s">
        <v>5</v>
      </c>
      <c r="P24" s="4" t="n">
        <f aca="false">SUM(G41,M41)/2</f>
        <v>2.01551943630642</v>
      </c>
    </row>
    <row r="25" customFormat="false" ht="12.8" hidden="false" customHeight="false" outlineLevel="0" collapsed="false">
      <c r="A25" s="0" t="n">
        <v>4.42741333007813</v>
      </c>
      <c r="B25" s="2" t="s">
        <v>6</v>
      </c>
      <c r="D25" s="0" t="n">
        <v>1.41232568359375</v>
      </c>
      <c r="E25" s="2" t="s">
        <v>6</v>
      </c>
      <c r="G25" s="0" t="n">
        <v>3.25252221679688</v>
      </c>
      <c r="H25" s="2" t="s">
        <v>5</v>
      </c>
      <c r="J25" s="0" t="n">
        <v>1.85340795898438</v>
      </c>
      <c r="K25" s="2" t="s">
        <v>6</v>
      </c>
      <c r="M25" s="0" t="n">
        <v>0.907516845703125</v>
      </c>
      <c r="N25" s="2" t="s">
        <v>6</v>
      </c>
      <c r="P25" s="3" t="s">
        <v>25</v>
      </c>
    </row>
    <row r="26" customFormat="false" ht="12.8" hidden="false" customHeight="false" outlineLevel="0" collapsed="false">
      <c r="A26" s="0" t="n">
        <v>2.61228735351563</v>
      </c>
      <c r="B26" s="2" t="s">
        <v>5</v>
      </c>
      <c r="D26" s="0" t="n">
        <v>0.592340087890625</v>
      </c>
      <c r="E26" s="2" t="s">
        <v>5</v>
      </c>
      <c r="G26" s="0" t="n">
        <v>1.98740966796875</v>
      </c>
      <c r="H26" s="2" t="s">
        <v>5</v>
      </c>
      <c r="J26" s="0" t="n">
        <v>1.4801044921875</v>
      </c>
      <c r="K26" s="2" t="s">
        <v>5</v>
      </c>
      <c r="M26" s="0" t="n">
        <v>1.70506665039063</v>
      </c>
      <c r="N26" s="2" t="s">
        <v>5</v>
      </c>
      <c r="P26" s="4" t="n">
        <f aca="false">SUM(G44,M44)/2</f>
        <v>2.2692399230957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85.9981801757813</v>
      </c>
      <c r="D29" s="0" t="n">
        <f aca="false">SUM(D2:D27)</f>
        <v>30.5194196777344</v>
      </c>
      <c r="G29" s="0" t="n">
        <f aca="false">SUM(G2:G27)</f>
        <v>69.7458322753907</v>
      </c>
      <c r="J29" s="0" t="n">
        <f aca="false">SUM(J2:J27)</f>
        <v>29.0913981933594</v>
      </c>
      <c r="M29" s="0" t="n">
        <f aca="false">SUM(M2:M27)</f>
        <v>37.7873178710938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44.5651710287568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3.43992720703125</v>
      </c>
      <c r="D32" s="0" t="n">
        <f aca="false">D29/25</f>
        <v>1.22077678710938</v>
      </c>
      <c r="G32" s="0" t="n">
        <f aca="false">G29/25</f>
        <v>2.78983329101563</v>
      </c>
      <c r="J32" s="0" t="n">
        <f aca="false">J29/25</f>
        <v>1.16365592773438</v>
      </c>
      <c r="M32" s="0" t="n">
        <f aca="false">M29/25</f>
        <v>1.51149271484375</v>
      </c>
      <c r="P32" s="0" t="n">
        <f aca="false">((P22-P14)/P22)*100</f>
        <v>44.5651710287567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39.8169278077165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21</v>
      </c>
      <c r="D35" s="0" t="n">
        <f aca="false">COUNTIF(E2:E26,"*False*")</f>
        <v>16</v>
      </c>
      <c r="G35" s="0" t="n">
        <f aca="false">COUNTIF(H2:H26,"*False*")</f>
        <v>16</v>
      </c>
      <c r="J35" s="0" t="n">
        <f aca="false">COUNTIF(K2:K26,"*False*")</f>
        <v>17</v>
      </c>
      <c r="M35" s="0" t="n">
        <f aca="false">COUNTIF(N2:N26,"*False*")</f>
        <v>20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47.7885128391097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4</v>
      </c>
      <c r="D38" s="0" t="n">
        <f aca="false">COUNTIF(E2:E26,"*True*")</f>
        <v>9</v>
      </c>
      <c r="G38" s="0" t="n">
        <f aca="false">COUNTIF(H2:H26,"*True*")</f>
        <v>9</v>
      </c>
      <c r="J38" s="0" t="n">
        <f aca="false">COUNTIF(K2:K26,"*True*")</f>
        <v>8</v>
      </c>
      <c r="M38" s="0" t="n">
        <f aca="false">COUNTIF(N2:N26,"*True*")</f>
        <v>5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23.0127994460981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2.1703363647461</v>
      </c>
      <c r="D41" s="0" t="n">
        <f aca="false">AVERAGEIF(E2:E26,"=*True",D2:D26)</f>
        <v>1.16923158094618</v>
      </c>
      <c r="G41" s="0" t="n">
        <f aca="false">AVERAGEIF(H2:H26,"=*True",G2:G26)</f>
        <v>2.24717070855035</v>
      </c>
      <c r="J41" s="0" t="n">
        <f aca="false">AVERAGEIF(K2:K26,"=*True",J2:J26)</f>
        <v>1.25677145385742</v>
      </c>
      <c r="M41" s="0" t="n">
        <f aca="false">AVERAGEIF(N2:N26,"=*True",M2:M26)</f>
        <v>1.7838681640625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23.0127994460977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3.68175403413319</v>
      </c>
      <c r="D44" s="0" t="n">
        <f aca="false">AVERAGEIF(E2:E26,"=*False",D2:D26)</f>
        <v>1.24977096557617</v>
      </c>
      <c r="G44" s="0" t="n">
        <f aca="false">AVERAGEIF(H2:H26,"=*False",G2:G26)</f>
        <v>3.09508099365234</v>
      </c>
      <c r="J44" s="0" t="n">
        <f aca="false">AVERAGEIF(K2:K26,"=*False",J2:J26)</f>
        <v>1.11983685661765</v>
      </c>
      <c r="M44" s="0" t="n">
        <f aca="false">AVERAGEIF(N2:N26,"=*False",M2:M26)</f>
        <v>1.44339885253906</v>
      </c>
      <c r="P44" s="0" t="n">
        <f aca="false">((M41-J41)/M41)*100</f>
        <v>29.5479632869669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22.4166726578896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3.04765142527298</v>
      </c>
      <c r="D47" s="0" t="n">
        <f aca="false">STDEV(D2:D26)</f>
        <v>0.576156454941225</v>
      </c>
      <c r="G47" s="0" t="n">
        <f aca="false">STDEV(G2:G26)</f>
        <v>1.91391076111222</v>
      </c>
      <c r="J47" s="0" t="n">
        <f aca="false">STDEV(J2:J26)</f>
        <v>0.489957254675358</v>
      </c>
      <c r="M47" s="0" t="n">
        <f aca="false">STDEV(M2:M26)</f>
        <v>0.908943749299375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6.48757863230423</v>
      </c>
      <c r="D50" s="0" t="n">
        <f aca="false">SUM(D32+D47)</f>
        <v>1.79693324205061</v>
      </c>
      <c r="G50" s="0" t="n">
        <f aca="false">SUM(G32+G47)</f>
        <v>4.70374405212785</v>
      </c>
      <c r="J50" s="0" t="n">
        <f aca="false">SUM(J32+J47)</f>
        <v>1.65361318240974</v>
      </c>
      <c r="M50" s="0" t="n">
        <f aca="false">SUM(M32+M47)</f>
        <v>2.42043646414313</v>
      </c>
      <c r="P50" s="12" t="n">
        <f aca="false">SUM(D52,J52)/2</f>
        <v>1.0324871802392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2.01057433439556</v>
      </c>
      <c r="D52" s="0" t="n">
        <f aca="false">AVERAGEIFS(D2:D26, D2:D26, "&gt;=0", D2:D26,"&lt;="&amp;D50)</f>
        <v>1.05790097878196</v>
      </c>
      <c r="G52" s="0" t="n">
        <f aca="false">AVERAGEIFS(G2:G26, G2:G26, "&gt;=0", G2:G26,"&lt;="&amp;G50)</f>
        <v>2.18726511346726</v>
      </c>
      <c r="J52" s="0" t="n">
        <f aca="false">AVERAGEIFS(J2:J26, J2:J26, "&gt;=0", J2:J26,"&lt;="&amp;J50)</f>
        <v>1.00707338169643</v>
      </c>
      <c r="M52" s="0" t="n">
        <f aca="false">AVERAGEIFS(M2:M26, M2:M26, "&gt;=0", M2:M26,"&lt;="&amp;M50)</f>
        <v>1.30502425484036</v>
      </c>
      <c r="P52" s="12" t="n">
        <f aca="false">SUM(D59,J59)/2</f>
        <v>1.02894231596447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0.992211402619192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1.61801453775073</v>
      </c>
      <c r="B55" s="13"/>
      <c r="C55" s="13"/>
      <c r="D55" s="13" t="n">
        <f aca="false" t="array" ref="D55:D55">_xlfn.STDEV.S(IF(E2:E26=" True", D2:D26, ""))</f>
        <v>0.409767039481016</v>
      </c>
      <c r="E55" s="13"/>
      <c r="F55" s="13"/>
      <c r="G55" s="13" t="n">
        <f aca="false" t="array" ref="G55:G55">_xlfn.STDEV.S(IF(H2:H26=" True", G2:G26, ""))</f>
        <v>1.68786554785604</v>
      </c>
      <c r="H55" s="13"/>
      <c r="I55" s="13"/>
      <c r="J55" s="13" t="n">
        <f aca="false" t="array" ref="J55:J55">_xlfn.STDEV.S(IF(K2:K26=" True", J2:J26, ""))</f>
        <v>0.531493999706458</v>
      </c>
      <c r="K55" s="13"/>
      <c r="L55" s="13"/>
      <c r="M55" s="13" t="n">
        <f aca="false" t="array" ref="M55:M55">_xlfn.STDEV.S(IF(N2:N26=" True", M2:M26, ""))</f>
        <v>1.32232331026801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1.74614468415381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3.78835090249682</v>
      </c>
      <c r="D57" s="0" t="n">
        <f aca="false">(D41)+D55</f>
        <v>1.5789986204272</v>
      </c>
      <c r="G57" s="0" t="n">
        <f aca="false">(G41)+G55</f>
        <v>3.93503625640639</v>
      </c>
      <c r="J57" s="0" t="n">
        <f aca="false">(J41)+J55</f>
        <v>1.78826545356388</v>
      </c>
      <c r="M57" s="0" t="n">
        <f aca="false">(M41)+M55</f>
        <v>3.10619147433051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1.41583616420201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1.41797737630209</v>
      </c>
      <c r="D59" s="0" t="n">
        <f aca="false">AVERAGEIFS(D2:D26, D2:D26, "&gt;=0", D2:D26,"&lt;="&amp;D57,E2:E26,"=*True")</f>
        <v>1.04211994280134</v>
      </c>
      <c r="G59" s="0" t="n">
        <f aca="false">AVERAGEIFS(G2:G26, G2:G26, "&gt;=0", G2:G26,"&lt;="&amp;G57,H2:H26,"=*True")</f>
        <v>1.60172481863839</v>
      </c>
      <c r="J59" s="0" t="n">
        <f aca="false">AVERAGEIFS(J2:J26, J2:J26, "&gt;=0", J2:J26,"&lt;="&amp;J57,K2:K26,"=*True")</f>
        <v>1.0157646891276</v>
      </c>
      <c r="M59" s="0" t="n">
        <f aca="false">AVERAGEIFS(M2:M26, M2:M26, "&gt;=0", M2:M26,"&lt;="&amp;M57,N2:N26,"=*True")</f>
        <v>1.22994750976563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1.86922790117024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3.22014642352205</v>
      </c>
      <c r="B62" s="13"/>
      <c r="C62" s="13"/>
      <c r="D62" s="13" t="n">
        <f aca="false" t="array" ref="D62:D62">_xlfn.STDEV.S(IF(E2:E26=" False", D2:D26, ""))</f>
        <v>0.662636917568246</v>
      </c>
      <c r="E62" s="13"/>
      <c r="F62" s="13"/>
      <c r="G62" s="13" t="n">
        <f aca="false" t="array" ref="G62:G62">_xlfn.STDEV.S(IF(H2:H26=" False", G2:G26, ""))</f>
        <v>2.01628407571621</v>
      </c>
      <c r="H62" s="13"/>
      <c r="I62" s="13"/>
      <c r="J62" s="13" t="n">
        <f aca="false" t="array" ref="J62:J62">_xlfn.STDEV.S(IF(K2:K26=" False", J2:J26, ""))</f>
        <v>0.479712653263461</v>
      </c>
      <c r="K62" s="13"/>
      <c r="L62" s="13"/>
      <c r="M62" s="13" t="n">
        <f aca="false" t="array" ref="M62:M62">_xlfn.STDEV.S(IF(N2:N26=" False", M2:M26, ""))</f>
        <v>0.806893216358443</v>
      </c>
      <c r="P62" s="12" t="n">
        <f aca="false">((P56-P50)/P56)*100</f>
        <v>40.8704679738756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6.90190045765524</v>
      </c>
      <c r="D64" s="0" t="n">
        <f aca="false">(D44)+D62</f>
        <v>1.91240788314442</v>
      </c>
      <c r="G64" s="0" t="n">
        <f aca="false">(G44)+G62</f>
        <v>5.11136506936856</v>
      </c>
      <c r="J64" s="0" t="n">
        <f aca="false">(J44)+J62</f>
        <v>1.59954950988111</v>
      </c>
      <c r="M64" s="0" t="n">
        <f aca="false">(M44)+M62</f>
        <v>2.25029206889751</v>
      </c>
      <c r="P64" s="12" t="n">
        <f aca="false">((P58-P52)/P58)*100</f>
        <v>27.3261736082013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2.95844270405016</v>
      </c>
      <c r="D66" s="0" t="n">
        <f aca="false">AVERAGEIFS(D2:D26, D2:D26, "&gt;=0", D2:D26,"&lt;="&amp;D64,E2:E26,"=*False")</f>
        <v>0.980825946514424</v>
      </c>
      <c r="G66" s="0" t="n">
        <f aca="false">AVERAGEIFS(G2:G26, G2:G26, "&gt;=0", G2:G26,"&lt;="&amp;G64,H2:H26,"=*False")</f>
        <v>2.54387918526786</v>
      </c>
      <c r="J66" s="0" t="n">
        <f aca="false">AVERAGEIFS(J2:J26, J2:J26, "&gt;=0", J2:J26,"&lt;="&amp;J64,K2:K26,"=*False")</f>
        <v>1.00359685872396</v>
      </c>
      <c r="M66" s="0" t="n">
        <f aca="false">AVERAGEIFS(M2:M26, M2:M26, "&gt;=0", M2:M26,"&lt;="&amp;M64,N2:N26,"=*False")</f>
        <v>1.19457661707261</v>
      </c>
      <c r="P66" s="14" t="n">
        <f aca="false">((P60-P54)/P60)*100</f>
        <v>46.9186501015732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22.8310601920862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17.4139805916463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15.9872339387207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2018-01-15T16:29:44Z</dcterms:modified>
  <cp:revision>13</cp:revision>
  <dc:subject/>
  <dc:title/>
</cp:coreProperties>
</file>