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Studio\MyProjects\Artillery\"/>
    </mc:Choice>
  </mc:AlternateContent>
  <xr:revisionPtr revIDLastSave="0" documentId="13_ncr:1_{DD73215A-611B-451B-99A0-FE131EDE18F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rrors" sheetId="1" r:id="rId1"/>
    <sheet name="Lattitude Fix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I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3" i="2"/>
  <c r="A2" i="2"/>
  <c r="A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L92" i="1"/>
  <c r="L93" i="1"/>
  <c r="O93" i="1" s="1"/>
  <c r="L94" i="1"/>
  <c r="L95" i="1"/>
  <c r="O95" i="1" s="1"/>
  <c r="L96" i="1"/>
  <c r="L97" i="1"/>
  <c r="O97" i="1" s="1"/>
  <c r="L98" i="1"/>
  <c r="L99" i="1"/>
  <c r="O99" i="1" s="1"/>
  <c r="L100" i="1"/>
  <c r="L101" i="1"/>
  <c r="O101" i="1" s="1"/>
  <c r="L102" i="1"/>
  <c r="L103" i="1"/>
  <c r="O103" i="1" s="1"/>
  <c r="L104" i="1"/>
  <c r="L105" i="1"/>
  <c r="O105" i="1" s="1"/>
  <c r="L106" i="1"/>
  <c r="L107" i="1"/>
  <c r="O107" i="1" s="1"/>
  <c r="L108" i="1"/>
  <c r="L109" i="1"/>
  <c r="O109" i="1" s="1"/>
  <c r="L110" i="1"/>
  <c r="L111" i="1"/>
  <c r="O111" i="1" s="1"/>
  <c r="L112" i="1"/>
  <c r="L113" i="1"/>
  <c r="O113" i="1" s="1"/>
  <c r="L114" i="1"/>
  <c r="L115" i="1"/>
  <c r="O115" i="1" s="1"/>
  <c r="L116" i="1"/>
  <c r="L117" i="1"/>
  <c r="O117" i="1" s="1"/>
  <c r="L118" i="1"/>
  <c r="L119" i="1"/>
  <c r="O119" i="1" s="1"/>
  <c r="L120" i="1"/>
  <c r="L121" i="1"/>
  <c r="O121" i="1" s="1"/>
  <c r="L122" i="1"/>
  <c r="L123" i="1"/>
  <c r="O123" i="1" s="1"/>
  <c r="L124" i="1"/>
  <c r="L125" i="1"/>
  <c r="O125" i="1" s="1"/>
  <c r="L126" i="1"/>
  <c r="L127" i="1"/>
  <c r="O127" i="1" s="1"/>
  <c r="L128" i="1"/>
  <c r="L129" i="1"/>
  <c r="O129" i="1" s="1"/>
  <c r="L130" i="1"/>
  <c r="L131" i="1"/>
  <c r="O131" i="1" s="1"/>
  <c r="L132" i="1"/>
  <c r="L133" i="1"/>
  <c r="O133" i="1" s="1"/>
  <c r="L134" i="1"/>
  <c r="L135" i="1"/>
  <c r="O135" i="1" s="1"/>
  <c r="L136" i="1"/>
  <c r="L137" i="1"/>
  <c r="O137" i="1" s="1"/>
  <c r="L138" i="1"/>
  <c r="L139" i="1"/>
  <c r="O139" i="1" s="1"/>
  <c r="L140" i="1"/>
  <c r="L141" i="1"/>
  <c r="O141" i="1" s="1"/>
  <c r="L142" i="1"/>
  <c r="L143" i="1"/>
  <c r="O143" i="1" s="1"/>
  <c r="L144" i="1"/>
  <c r="L145" i="1"/>
  <c r="O145" i="1" s="1"/>
  <c r="L146" i="1"/>
  <c r="L147" i="1"/>
  <c r="O147" i="1" s="1"/>
  <c r="L148" i="1"/>
  <c r="L149" i="1"/>
  <c r="O149" i="1" s="1"/>
  <c r="L150" i="1"/>
  <c r="L151" i="1"/>
  <c r="O151" i="1" s="1"/>
  <c r="L152" i="1"/>
  <c r="L153" i="1"/>
  <c r="O153" i="1" s="1"/>
  <c r="L154" i="1"/>
  <c r="L155" i="1"/>
  <c r="O155" i="1" s="1"/>
  <c r="L156" i="1"/>
  <c r="L157" i="1"/>
  <c r="O157" i="1" s="1"/>
  <c r="L158" i="1"/>
  <c r="L159" i="1"/>
  <c r="O159" i="1" s="1"/>
  <c r="L160" i="1"/>
  <c r="L161" i="1"/>
  <c r="O161" i="1" s="1"/>
  <c r="L162" i="1"/>
  <c r="L163" i="1"/>
  <c r="O163" i="1" s="1"/>
  <c r="L164" i="1"/>
  <c r="L165" i="1"/>
  <c r="O165" i="1" s="1"/>
  <c r="L166" i="1"/>
  <c r="L167" i="1"/>
  <c r="O167" i="1" s="1"/>
  <c r="L168" i="1"/>
  <c r="L169" i="1"/>
  <c r="O169" i="1" s="1"/>
  <c r="L170" i="1"/>
  <c r="L171" i="1"/>
  <c r="O171" i="1" s="1"/>
  <c r="L172" i="1"/>
  <c r="L173" i="1"/>
  <c r="O173" i="1" s="1"/>
  <c r="L174" i="1"/>
  <c r="L175" i="1"/>
  <c r="O175" i="1" s="1"/>
  <c r="L176" i="1"/>
  <c r="L177" i="1"/>
  <c r="O177" i="1" s="1"/>
  <c r="L178" i="1"/>
  <c r="L179" i="1"/>
  <c r="O179" i="1" s="1"/>
  <c r="L180" i="1"/>
  <c r="L181" i="1"/>
  <c r="O181" i="1" s="1"/>
  <c r="L182" i="1"/>
  <c r="L183" i="1"/>
  <c r="O183" i="1" s="1"/>
  <c r="L184" i="1"/>
  <c r="L185" i="1"/>
  <c r="O185" i="1" s="1"/>
  <c r="L186" i="1"/>
  <c r="L187" i="1"/>
  <c r="O187" i="1" s="1"/>
  <c r="L188" i="1"/>
  <c r="L189" i="1"/>
  <c r="O189" i="1" s="1"/>
  <c r="L190" i="1"/>
  <c r="L191" i="1"/>
  <c r="O191" i="1" s="1"/>
  <c r="L192" i="1"/>
  <c r="L193" i="1"/>
  <c r="O193" i="1" s="1"/>
  <c r="L194" i="1"/>
  <c r="L195" i="1"/>
  <c r="O195" i="1" s="1"/>
  <c r="L196" i="1"/>
  <c r="L197" i="1"/>
  <c r="O197" i="1" s="1"/>
  <c r="L198" i="1"/>
  <c r="L199" i="1"/>
  <c r="O199" i="1" s="1"/>
  <c r="L200" i="1"/>
  <c r="L201" i="1"/>
  <c r="O201" i="1" s="1"/>
  <c r="L83" i="1"/>
  <c r="L84" i="1"/>
  <c r="L85" i="1"/>
  <c r="L86" i="1"/>
  <c r="L87" i="1"/>
  <c r="L88" i="1"/>
  <c r="L89" i="1"/>
  <c r="L90" i="1"/>
  <c r="L91" i="1"/>
  <c r="L82" i="1"/>
  <c r="M87" i="1"/>
  <c r="M91" i="1"/>
  <c r="M95" i="1"/>
  <c r="M99" i="1"/>
  <c r="M103" i="1"/>
  <c r="M107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N82" i="1"/>
  <c r="M82" i="1" s="1"/>
  <c r="N83" i="1"/>
  <c r="M83" i="1" s="1"/>
  <c r="N84" i="1"/>
  <c r="M84" i="1" s="1"/>
  <c r="N85" i="1"/>
  <c r="M85" i="1" s="1"/>
  <c r="N86" i="1"/>
  <c r="M86" i="1" s="1"/>
  <c r="N87" i="1"/>
  <c r="N88" i="1"/>
  <c r="M88" i="1" s="1"/>
  <c r="N89" i="1"/>
  <c r="M89" i="1" s="1"/>
  <c r="N90" i="1"/>
  <c r="M90" i="1" s="1"/>
  <c r="N91" i="1"/>
  <c r="N92" i="1"/>
  <c r="M92" i="1" s="1"/>
  <c r="N93" i="1"/>
  <c r="M93" i="1" s="1"/>
  <c r="N94" i="1"/>
  <c r="M94" i="1" s="1"/>
  <c r="N95" i="1"/>
  <c r="N96" i="1"/>
  <c r="M96" i="1" s="1"/>
  <c r="N97" i="1"/>
  <c r="M97" i="1" s="1"/>
  <c r="N98" i="1"/>
  <c r="M98" i="1" s="1"/>
  <c r="N99" i="1"/>
  <c r="N100" i="1"/>
  <c r="M100" i="1" s="1"/>
  <c r="N101" i="1"/>
  <c r="M101" i="1" s="1"/>
  <c r="N102" i="1"/>
  <c r="M102" i="1" s="1"/>
  <c r="N103" i="1"/>
  <c r="N104" i="1"/>
  <c r="M104" i="1" s="1"/>
  <c r="N105" i="1"/>
  <c r="M105" i="1" s="1"/>
  <c r="N106" i="1"/>
  <c r="M106" i="1" s="1"/>
  <c r="N107" i="1"/>
  <c r="N108" i="1"/>
  <c r="M108" i="1" s="1"/>
  <c r="N109" i="1"/>
  <c r="M109" i="1" s="1"/>
  <c r="N110" i="1"/>
  <c r="M110" i="1" s="1"/>
  <c r="N111" i="1"/>
  <c r="N112" i="1"/>
  <c r="M112" i="1" s="1"/>
  <c r="N113" i="1"/>
  <c r="M113" i="1" s="1"/>
  <c r="N114" i="1"/>
  <c r="M114" i="1" s="1"/>
  <c r="N115" i="1"/>
  <c r="N116" i="1"/>
  <c r="M116" i="1" s="1"/>
  <c r="N117" i="1"/>
  <c r="M117" i="1" s="1"/>
  <c r="N118" i="1"/>
  <c r="M118" i="1" s="1"/>
  <c r="N119" i="1"/>
  <c r="N120" i="1"/>
  <c r="M120" i="1" s="1"/>
  <c r="N121" i="1"/>
  <c r="M121" i="1" s="1"/>
  <c r="N122" i="1"/>
  <c r="M122" i="1" s="1"/>
  <c r="N123" i="1"/>
  <c r="N124" i="1"/>
  <c r="M124" i="1" s="1"/>
  <c r="N125" i="1"/>
  <c r="M125" i="1" s="1"/>
  <c r="N126" i="1"/>
  <c r="M126" i="1" s="1"/>
  <c r="N127" i="1"/>
  <c r="N128" i="1"/>
  <c r="M128" i="1" s="1"/>
  <c r="N129" i="1"/>
  <c r="M129" i="1" s="1"/>
  <c r="N130" i="1"/>
  <c r="M130" i="1" s="1"/>
  <c r="N131" i="1"/>
  <c r="N132" i="1"/>
  <c r="M132" i="1" s="1"/>
  <c r="N133" i="1"/>
  <c r="M133" i="1" s="1"/>
  <c r="N134" i="1"/>
  <c r="M134" i="1" s="1"/>
  <c r="N135" i="1"/>
  <c r="N136" i="1"/>
  <c r="M136" i="1" s="1"/>
  <c r="N137" i="1"/>
  <c r="M137" i="1" s="1"/>
  <c r="N138" i="1"/>
  <c r="M138" i="1" s="1"/>
  <c r="N139" i="1"/>
  <c r="N140" i="1"/>
  <c r="M140" i="1" s="1"/>
  <c r="N141" i="1"/>
  <c r="M141" i="1" s="1"/>
  <c r="N142" i="1"/>
  <c r="M142" i="1" s="1"/>
  <c r="N143" i="1"/>
  <c r="N144" i="1"/>
  <c r="M144" i="1" s="1"/>
  <c r="N145" i="1"/>
  <c r="M145" i="1" s="1"/>
  <c r="N146" i="1"/>
  <c r="M146" i="1" s="1"/>
  <c r="N147" i="1"/>
  <c r="N148" i="1"/>
  <c r="M148" i="1" s="1"/>
  <c r="N149" i="1"/>
  <c r="M149" i="1" s="1"/>
  <c r="N150" i="1"/>
  <c r="M150" i="1" s="1"/>
  <c r="N151" i="1"/>
  <c r="N152" i="1"/>
  <c r="M152" i="1" s="1"/>
  <c r="N153" i="1"/>
  <c r="M153" i="1" s="1"/>
  <c r="N154" i="1"/>
  <c r="M154" i="1" s="1"/>
  <c r="N155" i="1"/>
  <c r="N156" i="1"/>
  <c r="M156" i="1" s="1"/>
  <c r="N157" i="1"/>
  <c r="M157" i="1" s="1"/>
  <c r="N158" i="1"/>
  <c r="M158" i="1" s="1"/>
  <c r="N159" i="1"/>
  <c r="N160" i="1"/>
  <c r="M160" i="1" s="1"/>
  <c r="N161" i="1"/>
  <c r="M161" i="1" s="1"/>
  <c r="N162" i="1"/>
  <c r="M162" i="1" s="1"/>
  <c r="N163" i="1"/>
  <c r="N164" i="1"/>
  <c r="M164" i="1" s="1"/>
  <c r="N165" i="1"/>
  <c r="M165" i="1" s="1"/>
  <c r="N166" i="1"/>
  <c r="M166" i="1" s="1"/>
  <c r="N167" i="1"/>
  <c r="N168" i="1"/>
  <c r="M168" i="1" s="1"/>
  <c r="N169" i="1"/>
  <c r="M169" i="1" s="1"/>
  <c r="N170" i="1"/>
  <c r="M170" i="1" s="1"/>
  <c r="N171" i="1"/>
  <c r="N172" i="1"/>
  <c r="M172" i="1" s="1"/>
  <c r="N173" i="1"/>
  <c r="M173" i="1" s="1"/>
  <c r="N174" i="1"/>
  <c r="M174" i="1" s="1"/>
  <c r="N175" i="1"/>
  <c r="N176" i="1"/>
  <c r="M176" i="1" s="1"/>
  <c r="N177" i="1"/>
  <c r="M177" i="1" s="1"/>
  <c r="N178" i="1"/>
  <c r="M178" i="1" s="1"/>
  <c r="N179" i="1"/>
  <c r="N180" i="1"/>
  <c r="M180" i="1" s="1"/>
  <c r="N181" i="1"/>
  <c r="M181" i="1" s="1"/>
  <c r="N182" i="1"/>
  <c r="M182" i="1" s="1"/>
  <c r="N183" i="1"/>
  <c r="N184" i="1"/>
  <c r="M184" i="1" s="1"/>
  <c r="N185" i="1"/>
  <c r="M185" i="1" s="1"/>
  <c r="N186" i="1"/>
  <c r="M186" i="1" s="1"/>
  <c r="N187" i="1"/>
  <c r="N188" i="1"/>
  <c r="M188" i="1" s="1"/>
  <c r="N189" i="1"/>
  <c r="M189" i="1" s="1"/>
  <c r="N190" i="1"/>
  <c r="M190" i="1" s="1"/>
  <c r="N191" i="1"/>
  <c r="N192" i="1"/>
  <c r="M192" i="1" s="1"/>
  <c r="N193" i="1"/>
  <c r="M193" i="1" s="1"/>
  <c r="N194" i="1"/>
  <c r="M194" i="1" s="1"/>
  <c r="N195" i="1"/>
  <c r="N196" i="1"/>
  <c r="M196" i="1" s="1"/>
  <c r="N197" i="1"/>
  <c r="M197" i="1" s="1"/>
  <c r="N198" i="1"/>
  <c r="M198" i="1" s="1"/>
  <c r="N199" i="1"/>
  <c r="N200" i="1"/>
  <c r="M200" i="1" s="1"/>
  <c r="N201" i="1"/>
  <c r="M201" i="1" s="1"/>
  <c r="H82" i="1"/>
  <c r="I82" i="1"/>
  <c r="K82" i="1" s="1"/>
  <c r="O82" i="1"/>
  <c r="H83" i="1"/>
  <c r="I83" i="1"/>
  <c r="K83" i="1" s="1"/>
  <c r="O83" i="1"/>
  <c r="H84" i="1"/>
  <c r="I84" i="1"/>
  <c r="K84" i="1" s="1"/>
  <c r="O84" i="1"/>
  <c r="H85" i="1"/>
  <c r="I85" i="1"/>
  <c r="K85" i="1" s="1"/>
  <c r="O85" i="1"/>
  <c r="H86" i="1"/>
  <c r="I86" i="1"/>
  <c r="K86" i="1" s="1"/>
  <c r="O86" i="1"/>
  <c r="H87" i="1"/>
  <c r="I87" i="1"/>
  <c r="K87" i="1" s="1"/>
  <c r="O87" i="1"/>
  <c r="H88" i="1"/>
  <c r="I88" i="1"/>
  <c r="K88" i="1" s="1"/>
  <c r="O88" i="1"/>
  <c r="H89" i="1"/>
  <c r="I89" i="1"/>
  <c r="K89" i="1" s="1"/>
  <c r="O89" i="1"/>
  <c r="H90" i="1"/>
  <c r="I90" i="1"/>
  <c r="K90" i="1" s="1"/>
  <c r="O90" i="1"/>
  <c r="H91" i="1"/>
  <c r="I91" i="1"/>
  <c r="K91" i="1" s="1"/>
  <c r="O91" i="1"/>
  <c r="H92" i="1"/>
  <c r="I92" i="1"/>
  <c r="K92" i="1" s="1"/>
  <c r="O92" i="1"/>
  <c r="H93" i="1"/>
  <c r="I93" i="1"/>
  <c r="K93" i="1" s="1"/>
  <c r="H94" i="1"/>
  <c r="I94" i="1"/>
  <c r="K94" i="1" s="1"/>
  <c r="O94" i="1"/>
  <c r="H95" i="1"/>
  <c r="I95" i="1"/>
  <c r="K95" i="1" s="1"/>
  <c r="H96" i="1"/>
  <c r="I96" i="1"/>
  <c r="K96" i="1" s="1"/>
  <c r="O96" i="1"/>
  <c r="H97" i="1"/>
  <c r="I97" i="1"/>
  <c r="K97" i="1" s="1"/>
  <c r="H98" i="1"/>
  <c r="I98" i="1"/>
  <c r="K98" i="1" s="1"/>
  <c r="O98" i="1"/>
  <c r="H99" i="1"/>
  <c r="I99" i="1"/>
  <c r="K99" i="1" s="1"/>
  <c r="H100" i="1"/>
  <c r="I100" i="1"/>
  <c r="K100" i="1" s="1"/>
  <c r="O100" i="1"/>
  <c r="H101" i="1"/>
  <c r="I101" i="1"/>
  <c r="K101" i="1" s="1"/>
  <c r="H102" i="1"/>
  <c r="I102" i="1"/>
  <c r="K102" i="1" s="1"/>
  <c r="O102" i="1"/>
  <c r="H103" i="1"/>
  <c r="I103" i="1"/>
  <c r="K103" i="1" s="1"/>
  <c r="H104" i="1"/>
  <c r="I104" i="1"/>
  <c r="K104" i="1" s="1"/>
  <c r="O104" i="1"/>
  <c r="H105" i="1"/>
  <c r="I105" i="1"/>
  <c r="K105" i="1" s="1"/>
  <c r="H106" i="1"/>
  <c r="I106" i="1"/>
  <c r="K106" i="1" s="1"/>
  <c r="O106" i="1"/>
  <c r="H107" i="1"/>
  <c r="I107" i="1"/>
  <c r="K107" i="1" s="1"/>
  <c r="H108" i="1"/>
  <c r="I108" i="1"/>
  <c r="K108" i="1" s="1"/>
  <c r="O108" i="1"/>
  <c r="H109" i="1"/>
  <c r="I109" i="1"/>
  <c r="K109" i="1" s="1"/>
  <c r="H110" i="1"/>
  <c r="I110" i="1"/>
  <c r="K110" i="1" s="1"/>
  <c r="O110" i="1"/>
  <c r="H111" i="1"/>
  <c r="I111" i="1"/>
  <c r="K111" i="1" s="1"/>
  <c r="H112" i="1"/>
  <c r="I112" i="1"/>
  <c r="K112" i="1" s="1"/>
  <c r="O112" i="1"/>
  <c r="H113" i="1"/>
  <c r="I113" i="1"/>
  <c r="K113" i="1" s="1"/>
  <c r="H114" i="1"/>
  <c r="I114" i="1"/>
  <c r="K114" i="1" s="1"/>
  <c r="O114" i="1"/>
  <c r="H115" i="1"/>
  <c r="I115" i="1"/>
  <c r="K115" i="1" s="1"/>
  <c r="H116" i="1"/>
  <c r="I116" i="1"/>
  <c r="K116" i="1" s="1"/>
  <c r="O116" i="1"/>
  <c r="H117" i="1"/>
  <c r="I117" i="1"/>
  <c r="K117" i="1" s="1"/>
  <c r="H118" i="1"/>
  <c r="I118" i="1"/>
  <c r="K118" i="1" s="1"/>
  <c r="O118" i="1"/>
  <c r="H119" i="1"/>
  <c r="I119" i="1"/>
  <c r="K119" i="1" s="1"/>
  <c r="H120" i="1"/>
  <c r="I120" i="1"/>
  <c r="K120" i="1" s="1"/>
  <c r="O120" i="1"/>
  <c r="H121" i="1"/>
  <c r="I121" i="1"/>
  <c r="K121" i="1" s="1"/>
  <c r="H122" i="1"/>
  <c r="I122" i="1"/>
  <c r="K122" i="1" s="1"/>
  <c r="O122" i="1"/>
  <c r="H123" i="1"/>
  <c r="I123" i="1"/>
  <c r="K123" i="1" s="1"/>
  <c r="H124" i="1"/>
  <c r="I124" i="1"/>
  <c r="K124" i="1" s="1"/>
  <c r="O124" i="1"/>
  <c r="H125" i="1"/>
  <c r="I125" i="1"/>
  <c r="K125" i="1" s="1"/>
  <c r="H126" i="1"/>
  <c r="I126" i="1"/>
  <c r="K126" i="1" s="1"/>
  <c r="O126" i="1"/>
  <c r="H127" i="1"/>
  <c r="I127" i="1"/>
  <c r="K127" i="1" s="1"/>
  <c r="H128" i="1"/>
  <c r="I128" i="1"/>
  <c r="K128" i="1" s="1"/>
  <c r="O128" i="1"/>
  <c r="H129" i="1"/>
  <c r="I129" i="1"/>
  <c r="K129" i="1" s="1"/>
  <c r="H130" i="1"/>
  <c r="I130" i="1"/>
  <c r="K130" i="1" s="1"/>
  <c r="O130" i="1"/>
  <c r="H131" i="1"/>
  <c r="I131" i="1"/>
  <c r="K131" i="1" s="1"/>
  <c r="H132" i="1"/>
  <c r="I132" i="1"/>
  <c r="K132" i="1" s="1"/>
  <c r="O132" i="1"/>
  <c r="H133" i="1"/>
  <c r="I133" i="1"/>
  <c r="K133" i="1" s="1"/>
  <c r="H134" i="1"/>
  <c r="I134" i="1"/>
  <c r="K134" i="1" s="1"/>
  <c r="O134" i="1"/>
  <c r="H135" i="1"/>
  <c r="I135" i="1"/>
  <c r="K135" i="1" s="1"/>
  <c r="H136" i="1"/>
  <c r="I136" i="1"/>
  <c r="K136" i="1" s="1"/>
  <c r="O136" i="1"/>
  <c r="H137" i="1"/>
  <c r="I137" i="1"/>
  <c r="K137" i="1" s="1"/>
  <c r="H138" i="1"/>
  <c r="I138" i="1"/>
  <c r="K138" i="1" s="1"/>
  <c r="O138" i="1"/>
  <c r="H139" i="1"/>
  <c r="I139" i="1"/>
  <c r="K139" i="1" s="1"/>
  <c r="H140" i="1"/>
  <c r="I140" i="1"/>
  <c r="K140" i="1" s="1"/>
  <c r="O140" i="1"/>
  <c r="H141" i="1"/>
  <c r="I141" i="1"/>
  <c r="K141" i="1" s="1"/>
  <c r="H142" i="1"/>
  <c r="I142" i="1"/>
  <c r="K142" i="1" s="1"/>
  <c r="O142" i="1"/>
  <c r="H143" i="1"/>
  <c r="I143" i="1"/>
  <c r="K143" i="1" s="1"/>
  <c r="H144" i="1"/>
  <c r="I144" i="1"/>
  <c r="K144" i="1" s="1"/>
  <c r="O144" i="1"/>
  <c r="H145" i="1"/>
  <c r="I145" i="1"/>
  <c r="K145" i="1" s="1"/>
  <c r="H146" i="1"/>
  <c r="I146" i="1"/>
  <c r="K146" i="1" s="1"/>
  <c r="O146" i="1"/>
  <c r="H147" i="1"/>
  <c r="I147" i="1"/>
  <c r="K147" i="1" s="1"/>
  <c r="H148" i="1"/>
  <c r="I148" i="1"/>
  <c r="K148" i="1" s="1"/>
  <c r="O148" i="1"/>
  <c r="H149" i="1"/>
  <c r="I149" i="1"/>
  <c r="K149" i="1" s="1"/>
  <c r="H150" i="1"/>
  <c r="I150" i="1"/>
  <c r="K150" i="1" s="1"/>
  <c r="O150" i="1"/>
  <c r="H151" i="1"/>
  <c r="I151" i="1"/>
  <c r="K151" i="1" s="1"/>
  <c r="H152" i="1"/>
  <c r="I152" i="1"/>
  <c r="K152" i="1" s="1"/>
  <c r="O152" i="1"/>
  <c r="H153" i="1"/>
  <c r="I153" i="1"/>
  <c r="K153" i="1" s="1"/>
  <c r="H154" i="1"/>
  <c r="I154" i="1"/>
  <c r="K154" i="1" s="1"/>
  <c r="O154" i="1"/>
  <c r="H155" i="1"/>
  <c r="I155" i="1"/>
  <c r="K155" i="1" s="1"/>
  <c r="H156" i="1"/>
  <c r="I156" i="1"/>
  <c r="K156" i="1" s="1"/>
  <c r="O156" i="1"/>
  <c r="H157" i="1"/>
  <c r="I157" i="1"/>
  <c r="K157" i="1" s="1"/>
  <c r="H158" i="1"/>
  <c r="I158" i="1"/>
  <c r="K158" i="1" s="1"/>
  <c r="O158" i="1"/>
  <c r="H159" i="1"/>
  <c r="I159" i="1"/>
  <c r="K159" i="1" s="1"/>
  <c r="H160" i="1"/>
  <c r="I160" i="1"/>
  <c r="K160" i="1" s="1"/>
  <c r="O160" i="1"/>
  <c r="H161" i="1"/>
  <c r="I161" i="1"/>
  <c r="K161" i="1" s="1"/>
  <c r="H162" i="1"/>
  <c r="I162" i="1"/>
  <c r="K162" i="1" s="1"/>
  <c r="O162" i="1"/>
  <c r="H163" i="1"/>
  <c r="I163" i="1"/>
  <c r="K163" i="1" s="1"/>
  <c r="H164" i="1"/>
  <c r="I164" i="1"/>
  <c r="K164" i="1" s="1"/>
  <c r="O164" i="1"/>
  <c r="H165" i="1"/>
  <c r="I165" i="1"/>
  <c r="K165" i="1" s="1"/>
  <c r="H166" i="1"/>
  <c r="I166" i="1"/>
  <c r="K166" i="1" s="1"/>
  <c r="O166" i="1"/>
  <c r="H167" i="1"/>
  <c r="I167" i="1"/>
  <c r="K167" i="1" s="1"/>
  <c r="H168" i="1"/>
  <c r="I168" i="1"/>
  <c r="K168" i="1" s="1"/>
  <c r="O168" i="1"/>
  <c r="H169" i="1"/>
  <c r="I169" i="1"/>
  <c r="K169" i="1" s="1"/>
  <c r="H170" i="1"/>
  <c r="I170" i="1"/>
  <c r="K170" i="1" s="1"/>
  <c r="O170" i="1"/>
  <c r="H171" i="1"/>
  <c r="I171" i="1"/>
  <c r="K171" i="1" s="1"/>
  <c r="H172" i="1"/>
  <c r="I172" i="1"/>
  <c r="K172" i="1" s="1"/>
  <c r="O172" i="1"/>
  <c r="H173" i="1"/>
  <c r="I173" i="1"/>
  <c r="K173" i="1" s="1"/>
  <c r="H174" i="1"/>
  <c r="I174" i="1"/>
  <c r="K174" i="1" s="1"/>
  <c r="O174" i="1"/>
  <c r="H175" i="1"/>
  <c r="I175" i="1"/>
  <c r="K175" i="1" s="1"/>
  <c r="H176" i="1"/>
  <c r="I176" i="1"/>
  <c r="K176" i="1" s="1"/>
  <c r="O176" i="1"/>
  <c r="H177" i="1"/>
  <c r="I177" i="1"/>
  <c r="K177" i="1" s="1"/>
  <c r="H178" i="1"/>
  <c r="I178" i="1"/>
  <c r="K178" i="1" s="1"/>
  <c r="O178" i="1"/>
  <c r="H179" i="1"/>
  <c r="I179" i="1"/>
  <c r="K179" i="1" s="1"/>
  <c r="H180" i="1"/>
  <c r="I180" i="1"/>
  <c r="K180" i="1" s="1"/>
  <c r="O180" i="1"/>
  <c r="H181" i="1"/>
  <c r="I181" i="1"/>
  <c r="K181" i="1" s="1"/>
  <c r="H182" i="1"/>
  <c r="I182" i="1"/>
  <c r="K182" i="1" s="1"/>
  <c r="O182" i="1"/>
  <c r="H183" i="1"/>
  <c r="I183" i="1"/>
  <c r="K183" i="1" s="1"/>
  <c r="H184" i="1"/>
  <c r="I184" i="1"/>
  <c r="K184" i="1" s="1"/>
  <c r="O184" i="1"/>
  <c r="H185" i="1"/>
  <c r="I185" i="1"/>
  <c r="K185" i="1" s="1"/>
  <c r="H186" i="1"/>
  <c r="I186" i="1"/>
  <c r="K186" i="1" s="1"/>
  <c r="O186" i="1"/>
  <c r="H187" i="1"/>
  <c r="I187" i="1"/>
  <c r="K187" i="1" s="1"/>
  <c r="H188" i="1"/>
  <c r="I188" i="1"/>
  <c r="K188" i="1" s="1"/>
  <c r="O188" i="1"/>
  <c r="H189" i="1"/>
  <c r="I189" i="1"/>
  <c r="K189" i="1" s="1"/>
  <c r="H190" i="1"/>
  <c r="I190" i="1"/>
  <c r="K190" i="1" s="1"/>
  <c r="O190" i="1"/>
  <c r="H191" i="1"/>
  <c r="I191" i="1"/>
  <c r="K191" i="1" s="1"/>
  <c r="H192" i="1"/>
  <c r="I192" i="1"/>
  <c r="K192" i="1" s="1"/>
  <c r="O192" i="1"/>
  <c r="H193" i="1"/>
  <c r="I193" i="1"/>
  <c r="K193" i="1" s="1"/>
  <c r="H194" i="1"/>
  <c r="I194" i="1"/>
  <c r="K194" i="1" s="1"/>
  <c r="O194" i="1"/>
  <c r="H195" i="1"/>
  <c r="I195" i="1"/>
  <c r="K195" i="1" s="1"/>
  <c r="H196" i="1"/>
  <c r="I196" i="1"/>
  <c r="K196" i="1" s="1"/>
  <c r="O196" i="1"/>
  <c r="H197" i="1"/>
  <c r="I197" i="1"/>
  <c r="K197" i="1" s="1"/>
  <c r="H198" i="1"/>
  <c r="I198" i="1"/>
  <c r="K198" i="1" s="1"/>
  <c r="O198" i="1"/>
  <c r="H199" i="1"/>
  <c r="I199" i="1"/>
  <c r="K199" i="1" s="1"/>
  <c r="H200" i="1"/>
  <c r="I200" i="1"/>
  <c r="K200" i="1" s="1"/>
  <c r="O200" i="1"/>
  <c r="H201" i="1"/>
  <c r="I201" i="1"/>
  <c r="K201" i="1" s="1"/>
  <c r="N3" i="1"/>
  <c r="M3" i="1" s="1"/>
  <c r="N4" i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N46" i="1"/>
  <c r="M46" i="1" s="1"/>
  <c r="N47" i="1"/>
  <c r="M47" i="1" s="1"/>
  <c r="N48" i="1"/>
  <c r="M48" i="1" s="1"/>
  <c r="N49" i="1"/>
  <c r="M49" i="1" s="1"/>
  <c r="N50" i="1"/>
  <c r="M50" i="1" s="1"/>
  <c r="N51" i="1"/>
  <c r="M51" i="1" s="1"/>
  <c r="N52" i="1"/>
  <c r="M52" i="1" s="1"/>
  <c r="N53" i="1"/>
  <c r="M53" i="1" s="1"/>
  <c r="N54" i="1"/>
  <c r="M54" i="1" s="1"/>
  <c r="N55" i="1"/>
  <c r="M55" i="1" s="1"/>
  <c r="N56" i="1"/>
  <c r="M56" i="1" s="1"/>
  <c r="N57" i="1"/>
  <c r="M57" i="1" s="1"/>
  <c r="N58" i="1"/>
  <c r="M58" i="1" s="1"/>
  <c r="N59" i="1"/>
  <c r="M59" i="1" s="1"/>
  <c r="N60" i="1"/>
  <c r="M60" i="1" s="1"/>
  <c r="N61" i="1"/>
  <c r="M61" i="1" s="1"/>
  <c r="N62" i="1"/>
  <c r="M62" i="1" s="1"/>
  <c r="N63" i="1"/>
  <c r="M63" i="1" s="1"/>
  <c r="N64" i="1"/>
  <c r="M64" i="1" s="1"/>
  <c r="N65" i="1"/>
  <c r="M65" i="1" s="1"/>
  <c r="N66" i="1"/>
  <c r="M66" i="1" s="1"/>
  <c r="N67" i="1"/>
  <c r="M67" i="1" s="1"/>
  <c r="N68" i="1"/>
  <c r="M68" i="1" s="1"/>
  <c r="N69" i="1"/>
  <c r="M69" i="1" s="1"/>
  <c r="N70" i="1"/>
  <c r="M70" i="1" s="1"/>
  <c r="N71" i="1"/>
  <c r="M71" i="1" s="1"/>
  <c r="N72" i="1"/>
  <c r="M72" i="1" s="1"/>
  <c r="N73" i="1"/>
  <c r="M73" i="1" s="1"/>
  <c r="N74" i="1"/>
  <c r="M74" i="1" s="1"/>
  <c r="N75" i="1"/>
  <c r="M75" i="1" s="1"/>
  <c r="N76" i="1"/>
  <c r="M76" i="1" s="1"/>
  <c r="N77" i="1"/>
  <c r="M77" i="1" s="1"/>
  <c r="N78" i="1"/>
  <c r="M78" i="1" s="1"/>
  <c r="N79" i="1"/>
  <c r="M79" i="1" s="1"/>
  <c r="N80" i="1"/>
  <c r="M80" i="1" s="1"/>
  <c r="N81" i="1"/>
  <c r="M81" i="1" s="1"/>
  <c r="N2" i="1"/>
  <c r="M2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2" i="1"/>
  <c r="O2" i="1" s="1"/>
  <c r="H19" i="1"/>
  <c r="I19" i="1" s="1"/>
  <c r="K19" i="1" s="1"/>
  <c r="H20" i="1"/>
  <c r="I20" i="1" s="1"/>
  <c r="K20" i="1" s="1"/>
  <c r="H21" i="1"/>
  <c r="I21" i="1" s="1"/>
  <c r="K21" i="1" s="1"/>
  <c r="H22" i="1"/>
  <c r="I22" i="1" s="1"/>
  <c r="K22" i="1" s="1"/>
  <c r="H23" i="1"/>
  <c r="I23" i="1" s="1"/>
  <c r="K23" i="1" s="1"/>
  <c r="H24" i="1"/>
  <c r="I24" i="1" s="1"/>
  <c r="K24" i="1" s="1"/>
  <c r="H25" i="1"/>
  <c r="I25" i="1" s="1"/>
  <c r="K25" i="1" s="1"/>
  <c r="H26" i="1"/>
  <c r="I26" i="1" s="1"/>
  <c r="K26" i="1" s="1"/>
  <c r="H27" i="1"/>
  <c r="I27" i="1" s="1"/>
  <c r="K27" i="1" s="1"/>
  <c r="H28" i="1"/>
  <c r="I28" i="1" s="1"/>
  <c r="K28" i="1" s="1"/>
  <c r="H29" i="1"/>
  <c r="I29" i="1" s="1"/>
  <c r="K29" i="1" s="1"/>
  <c r="H30" i="1"/>
  <c r="I30" i="1" s="1"/>
  <c r="K30" i="1" s="1"/>
  <c r="H31" i="1"/>
  <c r="I31" i="1" s="1"/>
  <c r="K31" i="1" s="1"/>
  <c r="H32" i="1"/>
  <c r="I32" i="1" s="1"/>
  <c r="K32" i="1" s="1"/>
  <c r="H33" i="1"/>
  <c r="I33" i="1" s="1"/>
  <c r="K33" i="1" s="1"/>
  <c r="H34" i="1"/>
  <c r="I34" i="1" s="1"/>
  <c r="K34" i="1" s="1"/>
  <c r="H35" i="1"/>
  <c r="I35" i="1" s="1"/>
  <c r="K35" i="1" s="1"/>
  <c r="H36" i="1"/>
  <c r="I36" i="1" s="1"/>
  <c r="K36" i="1" s="1"/>
  <c r="H37" i="1"/>
  <c r="I37" i="1" s="1"/>
  <c r="K37" i="1" s="1"/>
  <c r="H38" i="1"/>
  <c r="I38" i="1" s="1"/>
  <c r="K38" i="1" s="1"/>
  <c r="H39" i="1"/>
  <c r="I39" i="1" s="1"/>
  <c r="K39" i="1" s="1"/>
  <c r="H40" i="1"/>
  <c r="I40" i="1" s="1"/>
  <c r="K40" i="1" s="1"/>
  <c r="H41" i="1"/>
  <c r="I41" i="1" s="1"/>
  <c r="K41" i="1" s="1"/>
  <c r="H42" i="1"/>
  <c r="I42" i="1" s="1"/>
  <c r="K42" i="1" s="1"/>
  <c r="H43" i="1"/>
  <c r="I43" i="1" s="1"/>
  <c r="K43" i="1" s="1"/>
  <c r="H44" i="1"/>
  <c r="I44" i="1" s="1"/>
  <c r="K44" i="1" s="1"/>
  <c r="H45" i="1"/>
  <c r="I45" i="1" s="1"/>
  <c r="K45" i="1" s="1"/>
  <c r="H46" i="1"/>
  <c r="I46" i="1" s="1"/>
  <c r="K46" i="1" s="1"/>
  <c r="H47" i="1"/>
  <c r="I47" i="1" s="1"/>
  <c r="K47" i="1" s="1"/>
  <c r="H48" i="1"/>
  <c r="I48" i="1" s="1"/>
  <c r="K48" i="1" s="1"/>
  <c r="H49" i="1"/>
  <c r="I49" i="1" s="1"/>
  <c r="K49" i="1" s="1"/>
  <c r="H50" i="1"/>
  <c r="I50" i="1" s="1"/>
  <c r="K50" i="1" s="1"/>
  <c r="H51" i="1"/>
  <c r="I51" i="1" s="1"/>
  <c r="K51" i="1" s="1"/>
  <c r="H52" i="1"/>
  <c r="I52" i="1" s="1"/>
  <c r="K52" i="1" s="1"/>
  <c r="H53" i="1"/>
  <c r="I53" i="1" s="1"/>
  <c r="K53" i="1" s="1"/>
  <c r="H54" i="1"/>
  <c r="I54" i="1" s="1"/>
  <c r="K54" i="1" s="1"/>
  <c r="H55" i="1"/>
  <c r="I55" i="1" s="1"/>
  <c r="K55" i="1" s="1"/>
  <c r="H56" i="1"/>
  <c r="I56" i="1" s="1"/>
  <c r="K56" i="1" s="1"/>
  <c r="H57" i="1"/>
  <c r="I57" i="1" s="1"/>
  <c r="K57" i="1" s="1"/>
  <c r="H58" i="1"/>
  <c r="I58" i="1" s="1"/>
  <c r="K58" i="1" s="1"/>
  <c r="H59" i="1"/>
  <c r="I59" i="1" s="1"/>
  <c r="K59" i="1" s="1"/>
  <c r="H60" i="1"/>
  <c r="I60" i="1" s="1"/>
  <c r="K60" i="1" s="1"/>
  <c r="H61" i="1"/>
  <c r="I61" i="1" s="1"/>
  <c r="K61" i="1" s="1"/>
  <c r="H62" i="1"/>
  <c r="I62" i="1" s="1"/>
  <c r="K62" i="1" s="1"/>
  <c r="H63" i="1"/>
  <c r="I63" i="1" s="1"/>
  <c r="K63" i="1" s="1"/>
  <c r="H64" i="1"/>
  <c r="I64" i="1" s="1"/>
  <c r="K64" i="1" s="1"/>
  <c r="H65" i="1"/>
  <c r="I65" i="1" s="1"/>
  <c r="K65" i="1" s="1"/>
  <c r="H66" i="1"/>
  <c r="I66" i="1" s="1"/>
  <c r="K66" i="1" s="1"/>
  <c r="H67" i="1"/>
  <c r="I67" i="1" s="1"/>
  <c r="K67" i="1" s="1"/>
  <c r="H68" i="1"/>
  <c r="I68" i="1" s="1"/>
  <c r="K68" i="1" s="1"/>
  <c r="H69" i="1"/>
  <c r="I69" i="1" s="1"/>
  <c r="K69" i="1" s="1"/>
  <c r="H70" i="1"/>
  <c r="I70" i="1" s="1"/>
  <c r="K70" i="1" s="1"/>
  <c r="H71" i="1"/>
  <c r="I71" i="1" s="1"/>
  <c r="K71" i="1" s="1"/>
  <c r="H72" i="1"/>
  <c r="I72" i="1" s="1"/>
  <c r="K72" i="1" s="1"/>
  <c r="H73" i="1"/>
  <c r="I73" i="1" s="1"/>
  <c r="K73" i="1" s="1"/>
  <c r="H74" i="1"/>
  <c r="I74" i="1" s="1"/>
  <c r="K74" i="1" s="1"/>
  <c r="H75" i="1"/>
  <c r="I75" i="1" s="1"/>
  <c r="K75" i="1" s="1"/>
  <c r="H76" i="1"/>
  <c r="I76" i="1" s="1"/>
  <c r="K76" i="1" s="1"/>
  <c r="H77" i="1"/>
  <c r="I77" i="1" s="1"/>
  <c r="K77" i="1" s="1"/>
  <c r="H78" i="1"/>
  <c r="I78" i="1" s="1"/>
  <c r="K78" i="1" s="1"/>
  <c r="H79" i="1"/>
  <c r="I79" i="1" s="1"/>
  <c r="K79" i="1" s="1"/>
  <c r="H80" i="1"/>
  <c r="I80" i="1" s="1"/>
  <c r="K80" i="1" s="1"/>
  <c r="H81" i="1"/>
  <c r="I81" i="1" s="1"/>
  <c r="K81" i="1" s="1"/>
  <c r="H3" i="1"/>
  <c r="I3" i="1" s="1"/>
  <c r="K3" i="1" s="1"/>
  <c r="H4" i="1"/>
  <c r="I4" i="1" s="1"/>
  <c r="K4" i="1" s="1"/>
  <c r="H5" i="1"/>
  <c r="I5" i="1" s="1"/>
  <c r="K5" i="1" s="1"/>
  <c r="H6" i="1"/>
  <c r="I6" i="1" s="1"/>
  <c r="K6" i="1" s="1"/>
  <c r="H7" i="1"/>
  <c r="I7" i="1" s="1"/>
  <c r="K7" i="1" s="1"/>
  <c r="H8" i="1"/>
  <c r="I8" i="1" s="1"/>
  <c r="K8" i="1" s="1"/>
  <c r="H9" i="1"/>
  <c r="I9" i="1" s="1"/>
  <c r="K9" i="1" s="1"/>
  <c r="H10" i="1"/>
  <c r="I10" i="1" s="1"/>
  <c r="K10" i="1" s="1"/>
  <c r="H11" i="1"/>
  <c r="I11" i="1" s="1"/>
  <c r="K11" i="1" s="1"/>
  <c r="H12" i="1"/>
  <c r="I12" i="1" s="1"/>
  <c r="K12" i="1" s="1"/>
  <c r="H13" i="1"/>
  <c r="I13" i="1" s="1"/>
  <c r="K13" i="1" s="1"/>
  <c r="H14" i="1"/>
  <c r="I14" i="1" s="1"/>
  <c r="K14" i="1" s="1"/>
  <c r="H15" i="1"/>
  <c r="I15" i="1" s="1"/>
  <c r="K15" i="1" s="1"/>
  <c r="H16" i="1"/>
  <c r="I16" i="1" s="1"/>
  <c r="K16" i="1" s="1"/>
  <c r="H17" i="1"/>
  <c r="I17" i="1" s="1"/>
  <c r="K17" i="1" s="1"/>
  <c r="H18" i="1"/>
  <c r="I18" i="1" s="1"/>
  <c r="K18" i="1" s="1"/>
  <c r="H2" i="1"/>
</calcChain>
</file>

<file path=xl/sharedStrings.xml><?xml version="1.0" encoding="utf-8"?>
<sst xmlns="http://schemas.openxmlformats.org/spreadsheetml/2006/main" count="616" uniqueCount="473">
  <si>
    <t>Latitude</t>
  </si>
  <si>
    <t>Longitude</t>
  </si>
  <si>
    <t>to UTM</t>
  </si>
  <si>
    <t>to Zone</t>
  </si>
  <si>
    <t>to Easting</t>
  </si>
  <si>
    <t>to Northing</t>
  </si>
  <si>
    <t>to MGRS</t>
  </si>
  <si>
    <t>31C 461235mE 1117747mN</t>
  </si>
  <si>
    <t>31C</t>
  </si>
  <si>
    <t>31CDM6123517747</t>
  </si>
  <si>
    <t>31C 478699mE 1229843mN</t>
  </si>
  <si>
    <t>31CDN7869929843</t>
  </si>
  <si>
    <t>31C 500000mE 1341630mN</t>
  </si>
  <si>
    <t>31CEP0000041630</t>
  </si>
  <si>
    <t>31C 525110mE 1453013mN</t>
  </si>
  <si>
    <t>31CEQ2511053013</t>
  </si>
  <si>
    <t>31C 554000mE 1563900mN</t>
  </si>
  <si>
    <t>31CER5400063900</t>
  </si>
  <si>
    <t>32C 413362mE 1674201mN</t>
  </si>
  <si>
    <t>32C</t>
  </si>
  <si>
    <t>32CMB1336274201</t>
  </si>
  <si>
    <t>32C 438476mE 1786929mN</t>
  </si>
  <si>
    <t>32CMC3847686929</t>
  </si>
  <si>
    <t>32C 467367mE 1899247mN</t>
  </si>
  <si>
    <t>32CMD6736799247</t>
  </si>
  <si>
    <t>32D 500000mE 2011067mN</t>
  </si>
  <si>
    <t>32D</t>
  </si>
  <si>
    <t>32DNF0000011067</t>
  </si>
  <si>
    <t>32D 536335mE 2122303mN</t>
  </si>
  <si>
    <t>32DNG3633522303</t>
  </si>
  <si>
    <t>32D 576330mE 2232874mN</t>
  </si>
  <si>
    <t>32DNH7633032874</t>
  </si>
  <si>
    <t>33D 380058mE 2342705mN</t>
  </si>
  <si>
    <t>33D</t>
  </si>
  <si>
    <t>33DUD8005842705</t>
  </si>
  <si>
    <t>33D 416402mE 2455782mN</t>
  </si>
  <si>
    <t>33DVE1640255782</t>
  </si>
  <si>
    <t>33D 456399mE 2568269mN</t>
  </si>
  <si>
    <t>33DVF5639968269</t>
  </si>
  <si>
    <t>33D 500000mE 2680089mN</t>
  </si>
  <si>
    <t>33DWG0000080089</t>
  </si>
  <si>
    <t>33D 547155mE 2791172mN</t>
  </si>
  <si>
    <t>33DWH4715591172</t>
  </si>
  <si>
    <t>33E 597812mE 2901451mN</t>
  </si>
  <si>
    <t>33E</t>
  </si>
  <si>
    <t>33EWK9781201451</t>
  </si>
  <si>
    <t>34E 348083mE 3010865mN</t>
  </si>
  <si>
    <t>34E</t>
  </si>
  <si>
    <t>34ECR4808310865</t>
  </si>
  <si>
    <t>34E 395257mE 3124205mN</t>
  </si>
  <si>
    <t>34ECS9525724205</t>
  </si>
  <si>
    <t>34E 445915mE 3236799mN</t>
  </si>
  <si>
    <t>34EDT4591536799</t>
  </si>
  <si>
    <t>34E 500000mE 3348588mN</t>
  </si>
  <si>
    <t>34EEU0000048588</t>
  </si>
  <si>
    <t>34E 557450mE 3459518mN</t>
  </si>
  <si>
    <t>34EEV5745059518</t>
  </si>
  <si>
    <t>34E 618207mE 3569539mN</t>
  </si>
  <si>
    <t>34EFA1820769539</t>
  </si>
  <si>
    <t>35E 317790mE 3678611mN</t>
  </si>
  <si>
    <t>35E</t>
  </si>
  <si>
    <t>35ELS1779078611</t>
  </si>
  <si>
    <t>35F 375273mE 3792115mN</t>
  </si>
  <si>
    <t>35F</t>
  </si>
  <si>
    <t>35FLT7527392115</t>
  </si>
  <si>
    <t>35F 436032mE 3904751mN</t>
  </si>
  <si>
    <t>35FMV3603204751</t>
  </si>
  <si>
    <t>35F 500000mE 4016478mN</t>
  </si>
  <si>
    <t>35FNA0000016478</t>
  </si>
  <si>
    <t>35F 567109mE 4127261mN</t>
  </si>
  <si>
    <t>35FNB6710927261</t>
  </si>
  <si>
    <t>35F 637294mE 4237073mN</t>
  </si>
  <si>
    <t>35FPC3729437073</t>
  </si>
  <si>
    <t>36F 289511mE 4345890mN</t>
  </si>
  <si>
    <t>36F</t>
  </si>
  <si>
    <t>36FTJ8951145890</t>
  </si>
  <si>
    <t>36F 356670mE 4459452mN</t>
  </si>
  <si>
    <t>36FUK5667059452</t>
  </si>
  <si>
    <t>36F 426857mE 4572062mN</t>
  </si>
  <si>
    <t>36FVL2685772062</t>
  </si>
  <si>
    <t>36G 500000mE 4683699mN</t>
  </si>
  <si>
    <t>36G</t>
  </si>
  <si>
    <t>36GWM0000083699</t>
  </si>
  <si>
    <t>36G 576025mE 4794350mN</t>
  </si>
  <si>
    <t>36GWN7602594350</t>
  </si>
  <si>
    <t>36G 654863mE 4904007mN</t>
  </si>
  <si>
    <t>36GXQ5486304007</t>
  </si>
  <si>
    <t>37G 263553mE 5012670mN</t>
  </si>
  <si>
    <t>37G</t>
  </si>
  <si>
    <t>37GBL6355312670</t>
  </si>
  <si>
    <t>37G 339650mE 5126182mN</t>
  </si>
  <si>
    <t>37GCM3965026182</t>
  </si>
  <si>
    <t>37G 418491mE 5238700mN</t>
  </si>
  <si>
    <t>37GDN1849138700</t>
  </si>
  <si>
    <t>37G 500000mE 5350223mN</t>
  </si>
  <si>
    <t>37GEP0000050223</t>
  </si>
  <si>
    <t>37G 584102mE 5460761mN</t>
  </si>
  <si>
    <t>37GEQ8410260761</t>
  </si>
  <si>
    <t>37H 670725mE 5570327mN</t>
  </si>
  <si>
    <t>37H</t>
  </si>
  <si>
    <t>37HFR7072570327</t>
  </si>
  <si>
    <t>38H 240199mE 5678940mN</t>
  </si>
  <si>
    <t>38H</t>
  </si>
  <si>
    <t>38HKB4019978940</t>
  </si>
  <si>
    <t>38H 324396mE 5792297mN</t>
  </si>
  <si>
    <t>38HLC2439692297</t>
  </si>
  <si>
    <t>38H 411022mE 5904660mN</t>
  </si>
  <si>
    <t>38HME1102204660</t>
  </si>
  <si>
    <t>38H 500000mE 6016051mN</t>
  </si>
  <si>
    <t>38HNF0000016051</t>
  </si>
  <si>
    <t>38H 591253mE 6126500mN</t>
  </si>
  <si>
    <t>38HNG9125326500</t>
  </si>
  <si>
    <t>38H 684709mE 6236040mN</t>
  </si>
  <si>
    <t>38HPH8470936040</t>
  </si>
  <si>
    <t>39H 219700mE 6344714mN</t>
  </si>
  <si>
    <t>39H</t>
  </si>
  <si>
    <t>39HTD1970044714</t>
  </si>
  <si>
    <t>39J 311072mE 6457816mN</t>
  </si>
  <si>
    <t>39J</t>
  </si>
  <si>
    <t>39JUE1107257816</t>
  </si>
  <si>
    <t>39J 404531mE 6569968mN</t>
  </si>
  <si>
    <t>39JVF0453169968</t>
  </si>
  <si>
    <t>39J 500000mE 6681214mN</t>
  </si>
  <si>
    <t>39JWG0000081214</t>
  </si>
  <si>
    <t>39J 597402mE 6791602mN</t>
  </si>
  <si>
    <t>39JWH9740291602</t>
  </si>
  <si>
    <t>39J 696667mE 6901185mN</t>
  </si>
  <si>
    <t>39JXK9666701185</t>
  </si>
  <si>
    <t>40J 202273mE 7010024mN</t>
  </si>
  <si>
    <t>40J</t>
  </si>
  <si>
    <t>40JBR0227310024</t>
  </si>
  <si>
    <t>40J 299819mE 7122784mN</t>
  </si>
  <si>
    <t>40JBS9981922784</t>
  </si>
  <si>
    <t>40J 399086mE 7234680mN</t>
  </si>
  <si>
    <t>40JCT9908634680</t>
  </si>
  <si>
    <t>40K 500000mE 7345773mN</t>
  </si>
  <si>
    <t>40K</t>
  </si>
  <si>
    <t>40KEU0000045773</t>
  </si>
  <si>
    <t>40K 602485mE 7456130mN</t>
  </si>
  <si>
    <t>40KFV0248556130</t>
  </si>
  <si>
    <t>40K 706472mE 7565822mN</t>
  </si>
  <si>
    <t>40KGA0647265822</t>
  </si>
  <si>
    <t>41K 188106mE 7674924mN</t>
  </si>
  <si>
    <t>41K</t>
  </si>
  <si>
    <t>41KJS8810674924</t>
  </si>
  <si>
    <t>41K 290756mE 7787269mN</t>
  </si>
  <si>
    <t>41KKT9075687269</t>
  </si>
  <si>
    <t>41K 394745mE 7898873mN</t>
  </si>
  <si>
    <t>41KLU9474598873</t>
  </si>
  <si>
    <t>41K 500000mE 8009814mN</t>
  </si>
  <si>
    <t>41KNA0000009814</t>
  </si>
  <si>
    <t>41K 606447mE 8120173mN</t>
  </si>
  <si>
    <t>41KPB0644720173</t>
  </si>
  <si>
    <t>41L 714020mE 8230034mN</t>
  </si>
  <si>
    <t>41L</t>
  </si>
  <si>
    <t>41LQC1402030034</t>
  </si>
  <si>
    <t>42L 177349mE 8339486mN</t>
  </si>
  <si>
    <t>42L</t>
  </si>
  <si>
    <t>42LSJ7734939486</t>
  </si>
  <si>
    <t>42L 283979mE 8451361mN</t>
  </si>
  <si>
    <t>42LTK8397951361</t>
  </si>
  <si>
    <t>42L 391553mE 8562651mN</t>
  </si>
  <si>
    <t>42LUL9155362651</t>
  </si>
  <si>
    <t>42L 500000mE 8673446mN</t>
  </si>
  <si>
    <t>42LWM0000073446</t>
  </si>
  <si>
    <t>42L 609249mE 8783838mN</t>
  </si>
  <si>
    <t>42LXN0924983838</t>
  </si>
  <si>
    <t>42L 719233mE 8893922mN</t>
  </si>
  <si>
    <t>42LYP1923393922</t>
  </si>
  <si>
    <t>43L 170113mE 9003795mN</t>
  </si>
  <si>
    <t>43L</t>
  </si>
  <si>
    <t>43LAL7011303795</t>
  </si>
  <si>
    <t>43M 279558mE 9115166mN</t>
  </si>
  <si>
    <t>43M</t>
  </si>
  <si>
    <t>43MBM7955815166</t>
  </si>
  <si>
    <t>43M 389543mE 9226133mN</t>
  </si>
  <si>
    <t>43MCN8954326133</t>
  </si>
  <si>
    <t>43M 500000mE 9336795mN</t>
  </si>
  <si>
    <t>43MEP0000036795</t>
  </si>
  <si>
    <t>43M 610859mE 9447251mN</t>
  </si>
  <si>
    <t>43MFQ1085947251</t>
  </si>
  <si>
    <t>43M 722056mE 9557602mN</t>
  </si>
  <si>
    <t>43MGR2205657602</t>
  </si>
  <si>
    <t>44M 166476mE 9667949mN</t>
  </si>
  <si>
    <t>44M</t>
  </si>
  <si>
    <t>44MJB6647667949</t>
  </si>
  <si>
    <t>44M 277539mE 9778803mN</t>
  </si>
  <si>
    <t>44MKC7753978803</t>
  </si>
  <si>
    <t>44M 388736mE 9889452mN</t>
  </si>
  <si>
    <t>44MLD8873689452</t>
  </si>
  <si>
    <t>44N 500000mE 0mN</t>
  </si>
  <si>
    <t>44N</t>
  </si>
  <si>
    <t>44NNF0000000000</t>
  </si>
  <si>
    <t>44N 611263mE 110547mN</t>
  </si>
  <si>
    <t>44NPG1126310547</t>
  </si>
  <si>
    <t>44N 722460mE 221196mN</t>
  </si>
  <si>
    <t>44NQH2246021196</t>
  </si>
  <si>
    <t>45N 166476mE 332050mN</t>
  </si>
  <si>
    <t>45N</t>
  </si>
  <si>
    <t>45NSD6647632050</t>
  </si>
  <si>
    <t>45N 277943mE 442397mN</t>
  </si>
  <si>
    <t>45NTE7794342397</t>
  </si>
  <si>
    <t>45N 389140mE 552748mN</t>
  </si>
  <si>
    <t>45NUF8914052748</t>
  </si>
  <si>
    <t>45N 500000mE 663204mN</t>
  </si>
  <si>
    <t>45NWG0000063204</t>
  </si>
  <si>
    <t>45N 610456mE 773866mN</t>
  </si>
  <si>
    <t>45NXH1045673866</t>
  </si>
  <si>
    <t>45P 720441mE 884833mN</t>
  </si>
  <si>
    <t>45P</t>
  </si>
  <si>
    <t>45PYJ2044184833</t>
  </si>
  <si>
    <t>46P 170113mE 996204mN</t>
  </si>
  <si>
    <t>46P</t>
  </si>
  <si>
    <t>46PAQ7011396204</t>
  </si>
  <si>
    <t>46P 280766mE 1106077mN</t>
  </si>
  <si>
    <t>46PBS8076606077</t>
  </si>
  <si>
    <t>46P 390750mE 1216161mN</t>
  </si>
  <si>
    <t>46PCT9075016161</t>
  </si>
  <si>
    <t>46P 500000mE 1326553mN</t>
  </si>
  <si>
    <t>46PEU0000026553</t>
  </si>
  <si>
    <t>46P 608446mE 1437348mN</t>
  </si>
  <si>
    <t>46PFV0844637348</t>
  </si>
  <si>
    <t>46P 716020mE 1548638mN</t>
  </si>
  <si>
    <t>46PGA1602048638</t>
  </si>
  <si>
    <t>47P 177349mE 1660513mN</t>
  </si>
  <si>
    <t>47P</t>
  </si>
  <si>
    <t>47PJS7734960513</t>
  </si>
  <si>
    <t>47Q 285979mE 1769965mN</t>
  </si>
  <si>
    <t>47Q</t>
  </si>
  <si>
    <t>47QKT8597969965</t>
  </si>
  <si>
    <t>47Q 393552mE 1879826mN</t>
  </si>
  <si>
    <t>47QLU9355279826</t>
  </si>
  <si>
    <t>47Q 500000mE 1990185mN</t>
  </si>
  <si>
    <t>47QNV0000090185</t>
  </si>
  <si>
    <t>30Q 710533mE 2102024mN</t>
  </si>
  <si>
    <t>30Q</t>
  </si>
  <si>
    <t>30QYG1053302024</t>
  </si>
  <si>
    <t>30Q 604609mE 2211793mN</t>
  </si>
  <si>
    <t>30QXH0460911793</t>
  </si>
  <si>
    <t>30Q 500000mE 2322147mN</t>
  </si>
  <si>
    <t>30QWJ0000022147</t>
  </si>
  <si>
    <t>30Q 396775mE 2433164mN</t>
  </si>
  <si>
    <t>30QUK9677533164</t>
  </si>
  <si>
    <t>30Q 295007mE 2544918mN</t>
  </si>
  <si>
    <t>30QTL9500744918</t>
  </si>
  <si>
    <t>30R 194772mE 2657478mN</t>
  </si>
  <si>
    <t>30R</t>
  </si>
  <si>
    <t>30RSM9477257478</t>
  </si>
  <si>
    <t>29R 701845mE 2766436mN</t>
  </si>
  <si>
    <t>29R</t>
  </si>
  <si>
    <t>29RQH0184566436</t>
  </si>
  <si>
    <t>29R 600080mE 2876066mN</t>
  </si>
  <si>
    <t>29RPJ0008076066</t>
  </si>
  <si>
    <t>29R 500000mE 2986435mN</t>
  </si>
  <si>
    <t>29RNK0000086435</t>
  </si>
  <si>
    <t>29R 401674mE 3097605mN</t>
  </si>
  <si>
    <t>29RML0167497605</t>
  </si>
  <si>
    <t>29R 305179mE 3209634mN</t>
  </si>
  <si>
    <t>29RLN0517909634</t>
  </si>
  <si>
    <t>29R 210590mE 3322575mN</t>
  </si>
  <si>
    <t>29RKP1059022575</t>
  </si>
  <si>
    <t>28R 690950mE 3431318mN</t>
  </si>
  <si>
    <t>28R</t>
  </si>
  <si>
    <t>28RFV9095031318</t>
  </si>
  <si>
    <t>28S 594457mE 3540872mN</t>
  </si>
  <si>
    <t>28S</t>
  </si>
  <si>
    <t>28SEA9445740872</t>
  </si>
  <si>
    <t>28S 500000mE 3651286mN</t>
  </si>
  <si>
    <t>28SEB0000051286</t>
  </si>
  <si>
    <t>28S 407650mE 3762606mN</t>
  </si>
  <si>
    <t>28SDC0765062606</t>
  </si>
  <si>
    <t>28S 317483mE 3874870mN</t>
  </si>
  <si>
    <t>28SCD1748374870</t>
  </si>
  <si>
    <t>28S 229578mE 3988111mN</t>
  </si>
  <si>
    <t>28SBE2957888111</t>
  </si>
  <si>
    <t>27S 677962mE 4096742mN</t>
  </si>
  <si>
    <t>27S</t>
  </si>
  <si>
    <t>27SXA7796296742</t>
  </si>
  <si>
    <t>27S 587798mE 4206286mN</t>
  </si>
  <si>
    <t>27SWC8779806286</t>
  </si>
  <si>
    <t>27S 500000mE 4316776mN</t>
  </si>
  <si>
    <t>27SWD0000016776</t>
  </si>
  <si>
    <t>27T 414639mE 4428236mN</t>
  </si>
  <si>
    <t>27T</t>
  </si>
  <si>
    <t>27TVE1463928236</t>
  </si>
  <si>
    <t>27T 331792mE 4540683mN</t>
  </si>
  <si>
    <t>27TUF3179240683</t>
  </si>
  <si>
    <t>27T 251535mE 4654130mN</t>
  </si>
  <si>
    <t>27TTG5153554130</t>
  </si>
  <si>
    <t>26T 663019mE 4762755mN</t>
  </si>
  <si>
    <t>26T</t>
  </si>
  <si>
    <t>26TPN6301962755</t>
  </si>
  <si>
    <t>26T 580174mE 4872358mN</t>
  </si>
  <si>
    <t>26TNP8017472358</t>
  </si>
  <si>
    <t>26T 500000mE 4982950mN</t>
  </si>
  <si>
    <t>26TNQ0000082950</t>
  </si>
  <si>
    <t>26T 422567mE 5094533mN</t>
  </si>
  <si>
    <t>26TMR2256794533</t>
  </si>
  <si>
    <t>26T 347950mE 5207105mN</t>
  </si>
  <si>
    <t>26TLT4795007105</t>
  </si>
  <si>
    <t>26U 276224mE 5320655mN</t>
  </si>
  <si>
    <t>26U</t>
  </si>
  <si>
    <t>26UKU7622420655</t>
  </si>
  <si>
    <t>25U 646280mE 5429382mN</t>
  </si>
  <si>
    <t>25U</t>
  </si>
  <si>
    <t>25UFQ4628029382</t>
  </si>
  <si>
    <t>25U 571666mE 5539109mN</t>
  </si>
  <si>
    <t>25UER7166639109</t>
  </si>
  <si>
    <t>25U 500000mE 5649824mN</t>
  </si>
  <si>
    <t>25UES0000049824</t>
  </si>
  <si>
    <t>25U 431350mE 5761510mN</t>
  </si>
  <si>
    <t>25UDT3135061510</t>
  </si>
  <si>
    <t>25U 365786mE 5874141mN</t>
  </si>
  <si>
    <t>25UCU6578674141</t>
  </si>
  <si>
    <t>25U 303379mE 5987687mN</t>
  </si>
  <si>
    <t>25UCV0337987687</t>
  </si>
  <si>
    <t>24U 627928mE 6096620mN</t>
  </si>
  <si>
    <t>24U</t>
  </si>
  <si>
    <t>24UXF2792896620</t>
  </si>
  <si>
    <t>24V 562366mE 6206530mN</t>
  </si>
  <si>
    <t>24V</t>
  </si>
  <si>
    <t>24VWH6236606530</t>
  </si>
  <si>
    <t>24V 500000mE 6317385mN</t>
  </si>
  <si>
    <t>24VWJ0000017385</t>
  </si>
  <si>
    <t>24V 440892mE 6429147mN</t>
  </si>
  <si>
    <t>24VVK4089229147</t>
  </si>
  <si>
    <t>24V 385106mE 6541771mN</t>
  </si>
  <si>
    <t>24VUL8510641771</t>
  </si>
  <si>
    <t>24V 332705mE 6655205mN</t>
  </si>
  <si>
    <t>24VUM3270555205</t>
  </si>
  <si>
    <t>23V 608160mE 6764438mN</t>
  </si>
  <si>
    <t>23V</t>
  </si>
  <si>
    <t>23VPH0816064438</t>
  </si>
  <si>
    <t>23V 552375mE 6874583mN</t>
  </si>
  <si>
    <t>23VNJ5237574583</t>
  </si>
  <si>
    <t>23V 500000mE 6985589mN</t>
  </si>
  <si>
    <t>23VNK0000085589</t>
  </si>
  <si>
    <t>23W 451089mE 7097397mN</t>
  </si>
  <si>
    <t>23W</t>
  </si>
  <si>
    <t>23WML5108997397</t>
  </si>
  <si>
    <t>23W 405698mE 7209946mN</t>
  </si>
  <si>
    <t>23WMN0569809946</t>
  </si>
  <si>
    <t>23W 363881mE 7323166mN</t>
  </si>
  <si>
    <t>23WLP6388123166</t>
  </si>
  <si>
    <t>22W 587192mE 7432781mN</t>
  </si>
  <si>
    <t>22W</t>
  </si>
  <si>
    <t>22WEV8719232781</t>
  </si>
  <si>
    <t>22W 541803mE 7543202mN</t>
  </si>
  <si>
    <t>22WEA4180343202</t>
  </si>
  <si>
    <t>22W 500000mE 7654362mN</t>
  </si>
  <si>
    <t>22WEB0000054362</t>
  </si>
  <si>
    <t>22W 461830mE 7766186mN</t>
  </si>
  <si>
    <t>22WDC6183066186</t>
  </si>
  <si>
    <t>22W 427338mE 7878596mN</t>
  </si>
  <si>
    <t>22WDD2733878596</t>
  </si>
  <si>
    <t>22X 396566mE 7991508mN</t>
  </si>
  <si>
    <t>22X</t>
  </si>
  <si>
    <t>22XCE9656691508</t>
  </si>
  <si>
    <t>21X 565256mE 8101569mN</t>
  </si>
  <si>
    <t>21X</t>
  </si>
  <si>
    <t>21XWB6525601569</t>
  </si>
  <si>
    <t>21X 530765mE 8212296mN</t>
  </si>
  <si>
    <t>21XWC3076512296</t>
  </si>
  <si>
    <t>21X 500000mE 8323606mN</t>
  </si>
  <si>
    <t>21XWD0000023606</t>
  </si>
  <si>
    <t>21X 472996mE 8435414mN</t>
  </si>
  <si>
    <t>21XVE7299635414</t>
  </si>
  <si>
    <t>21X 449786mE 8547627mN</t>
  </si>
  <si>
    <t>21XVF4978647627</t>
  </si>
  <si>
    <t>21X 430399mE 8660152mN</t>
  </si>
  <si>
    <t>21XVG3039960152</t>
  </si>
  <si>
    <t>20X 542594mE 8770703mN</t>
  </si>
  <si>
    <t>20X</t>
  </si>
  <si>
    <t>20XNN4259470703</t>
  </si>
  <si>
    <t>20X 519384mE 8881752mN</t>
  </si>
  <si>
    <t>20XNP1938481752</t>
  </si>
  <si>
    <t>20N 500000mE 55265mN</t>
  </si>
  <si>
    <t>20N</t>
  </si>
  <si>
    <t>20NNF0000055265</t>
  </si>
  <si>
    <t>20N 388757mE 165820mN</t>
  </si>
  <si>
    <t>20NLG8875765820</t>
  </si>
  <si>
    <t>20N 277615mE 276496mN</t>
  </si>
  <si>
    <t>20NKH7761576496</t>
  </si>
  <si>
    <t>20N 166641mE 387393mN</t>
  </si>
  <si>
    <t>20NJJ6664187393</t>
  </si>
  <si>
    <t>19N 721913mE 497699mN</t>
  </si>
  <si>
    <t>19N</t>
  </si>
  <si>
    <t>19NGE2191397699</t>
  </si>
  <si>
    <t>19N 610771mE 608026mN</t>
  </si>
  <si>
    <t>19NFG1077108026</t>
  </si>
  <si>
    <t>19N 500000mE 718476mN</t>
  </si>
  <si>
    <t>19NEH0000018476</t>
  </si>
  <si>
    <t>19N 389665mE 829148mN</t>
  </si>
  <si>
    <t>19NCJ8966529148</t>
  </si>
  <si>
    <t>19P 279835mE 940142mN</t>
  </si>
  <si>
    <t>19P</t>
  </si>
  <si>
    <t>19PBK7983540142</t>
  </si>
  <si>
    <t>19P 170579mE 1051555mN</t>
  </si>
  <si>
    <t>19PAL7057951555</t>
  </si>
  <si>
    <t>18P 718889mE 1161391mN</t>
  </si>
  <si>
    <t>18P</t>
  </si>
  <si>
    <t>18PYS1888961391</t>
  </si>
  <si>
    <t>18P 609060mE 1271455mN</t>
  </si>
  <si>
    <t>18PXT0906071455</t>
  </si>
  <si>
    <t>18P 500000mE 1381843mN</t>
  </si>
  <si>
    <t>18PWU0000081843</t>
  </si>
  <si>
    <t>18P 391774mE 1492650mN</t>
  </si>
  <si>
    <t>18PUV9177492650</t>
  </si>
  <si>
    <t>18P 284455mE 1603967mN</t>
  </si>
  <si>
    <t>18PTB8445503967</t>
  </si>
  <si>
    <t>18P 178112mE 1715882mN</t>
  </si>
  <si>
    <t>18PSC7811215882</t>
  </si>
  <si>
    <t>17Q 713479mE 1825302mN</t>
  </si>
  <si>
    <t>17Q</t>
  </si>
  <si>
    <t>17QQU1347925302</t>
  </si>
  <si>
    <t>17Q 606161mE 1935147mN</t>
  </si>
  <si>
    <t>17QPV0616135147</t>
  </si>
  <si>
    <t>17Q 500000mE 2045505mN</t>
  </si>
  <si>
    <t>17QNA0000045505</t>
  </si>
  <si>
    <t>17Q 395064mE 2156458mN</t>
  </si>
  <si>
    <t>17QLB9506456458</t>
  </si>
  <si>
    <t>17Q 291425mE 2268088mN</t>
  </si>
  <si>
    <t>17QKC9142568088</t>
  </si>
  <si>
    <t>17Q 189159mE 2380470mN</t>
  </si>
  <si>
    <t>17QJD8915980470</t>
  </si>
  <si>
    <t>16Q 705739mE 2489546mN</t>
  </si>
  <si>
    <t>16Q</t>
  </si>
  <si>
    <t>16QGK0573989546</t>
  </si>
  <si>
    <t>16Q 602103mE 2599226mN</t>
  </si>
  <si>
    <t>16QFL0210399226</t>
  </si>
  <si>
    <t>16R 500000mE 2709585mN</t>
  </si>
  <si>
    <t>16R</t>
  </si>
  <si>
    <t>16REN0000009585</t>
  </si>
  <si>
    <t>16R 399499mE 2820691mN</t>
  </si>
  <si>
    <t>16RCP9949920691</t>
  </si>
  <si>
    <t>16R 300675mE 2932610mN</t>
  </si>
  <si>
    <t>16RCQ0067532610</t>
  </si>
  <si>
    <t>16R 203603mE 3045401mN</t>
  </si>
  <si>
    <t>16RBR0360345401</t>
  </si>
  <si>
    <t>15R 695751mE 3154222mN</t>
  </si>
  <si>
    <t>15R</t>
  </si>
  <si>
    <t>15RXM9575154222</t>
  </si>
  <si>
    <t>15R 596930mE 3263799mN</t>
  </si>
  <si>
    <t>15RWN9693063799</t>
  </si>
  <si>
    <t>15R 500000mE 3374191mN</t>
  </si>
  <si>
    <t>15RWP0000074191</t>
  </si>
  <si>
    <t>15R 405033mE 3485449mN</t>
  </si>
  <si>
    <t>15RVQ0503385449</t>
  </si>
  <si>
    <t>15S 312105mE 3597621mN</t>
  </si>
  <si>
    <t>15S</t>
  </si>
  <si>
    <t>15SUR1210597621</t>
  </si>
  <si>
    <t>15S 221293mE 3710748mN</t>
  </si>
  <si>
    <t>15STT2129310748</t>
  </si>
  <si>
    <t>14S 683619mE 3819412mN</t>
  </si>
  <si>
    <t>14S</t>
  </si>
  <si>
    <t>14SPD8361919412</t>
  </si>
  <si>
    <t>14S 590694mE 3928953mN</t>
  </si>
  <si>
    <t>14SNE9069428953</t>
  </si>
  <si>
    <t>14S 500000mE 4039408mN</t>
  </si>
  <si>
    <t>14SNF0000039408</t>
  </si>
  <si>
    <t>14S 411608mE 4150810mN</t>
  </si>
  <si>
    <t>14SMG1160850810</t>
  </si>
  <si>
    <t>14S 325596mE 4263188mN</t>
  </si>
  <si>
    <t>14SLH2559663188</t>
  </si>
  <si>
    <t>Lat Cir m</t>
  </si>
  <si>
    <t>Sph East</t>
  </si>
  <si>
    <t>Dev</t>
  </si>
  <si>
    <t>Sph North</t>
  </si>
  <si>
    <t>Mod 6</t>
  </si>
  <si>
    <t>Dev2</t>
  </si>
  <si>
    <t>Lat2</t>
  </si>
  <si>
    <t>Lat22</t>
  </si>
  <si>
    <t>Stage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</si>
</sst>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1" fontId="2" fillId="0" borderId="0" xfId="0" applyNumberFormat="1" applyFont="1" applyFill="1" applyAlignment="1"/>
    <xf numFmtId="0" fontId="0" fillId="0" borderId="0" xfId="0" applyAlignment="1"/>
    <xf numFmtId="1" fontId="1" fillId="0" borderId="0" xfId="0" applyNumberFormat="1" applyFont="1" applyFill="1" applyAlignment="1"/>
    <xf numFmtId="1" fontId="0" fillId="0" borderId="0" xfId="0" applyNumberFormat="1" applyAlignment="1"/>
    <xf numFmtId="1" fontId="0" fillId="0" borderId="0" xfId="0" applyNumberFormat="1"/>
  </cellXfs>
  <cellStyles count="1">
    <cellStyle name="Normal" xfId="0" builtinId="0"/>
  </cellStyles>
  <dxfs count="7"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Latitude</a:t>
            </a:r>
            <a:r>
              <a:rPr lang="en-US" baseline="0"/>
              <a:t>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Errors!$O$1</c:f>
              <c:strCache>
                <c:ptCount val="1"/>
                <c:pt idx="0">
                  <c:v>Dev2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Errors!$N$2:$N$201</c:f>
              <c:numCache>
                <c:formatCode>General</c:formatCode>
                <c:ptCount val="200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  <c:pt idx="161">
                  <c:v>0.5</c:v>
                </c:pt>
                <c:pt idx="162">
                  <c:v>1.5</c:v>
                </c:pt>
                <c:pt idx="163">
                  <c:v>2.5</c:v>
                </c:pt>
                <c:pt idx="164">
                  <c:v>3.5</c:v>
                </c:pt>
                <c:pt idx="165">
                  <c:v>4.5</c:v>
                </c:pt>
                <c:pt idx="166">
                  <c:v>5.5</c:v>
                </c:pt>
                <c:pt idx="167">
                  <c:v>6.5</c:v>
                </c:pt>
                <c:pt idx="168">
                  <c:v>7.5</c:v>
                </c:pt>
                <c:pt idx="169">
                  <c:v>8.5</c:v>
                </c:pt>
                <c:pt idx="170">
                  <c:v>9.5</c:v>
                </c:pt>
                <c:pt idx="171">
                  <c:v>10.5</c:v>
                </c:pt>
                <c:pt idx="172">
                  <c:v>11.5</c:v>
                </c:pt>
                <c:pt idx="173">
                  <c:v>12.5</c:v>
                </c:pt>
                <c:pt idx="174">
                  <c:v>13.5</c:v>
                </c:pt>
                <c:pt idx="175">
                  <c:v>14.5</c:v>
                </c:pt>
                <c:pt idx="176">
                  <c:v>15.5</c:v>
                </c:pt>
                <c:pt idx="177">
                  <c:v>16.5</c:v>
                </c:pt>
                <c:pt idx="178">
                  <c:v>17.5</c:v>
                </c:pt>
                <c:pt idx="179">
                  <c:v>18.5</c:v>
                </c:pt>
                <c:pt idx="180">
                  <c:v>19.5</c:v>
                </c:pt>
                <c:pt idx="181">
                  <c:v>20.5</c:v>
                </c:pt>
                <c:pt idx="182">
                  <c:v>21.5</c:v>
                </c:pt>
                <c:pt idx="183">
                  <c:v>22.5</c:v>
                </c:pt>
                <c:pt idx="184">
                  <c:v>23.5</c:v>
                </c:pt>
                <c:pt idx="185">
                  <c:v>24.5</c:v>
                </c:pt>
                <c:pt idx="186">
                  <c:v>25.5</c:v>
                </c:pt>
                <c:pt idx="187">
                  <c:v>26.5</c:v>
                </c:pt>
                <c:pt idx="188">
                  <c:v>27.5</c:v>
                </c:pt>
                <c:pt idx="189">
                  <c:v>28.5</c:v>
                </c:pt>
                <c:pt idx="190">
                  <c:v>29.5</c:v>
                </c:pt>
                <c:pt idx="191">
                  <c:v>30.5</c:v>
                </c:pt>
                <c:pt idx="192">
                  <c:v>31.5</c:v>
                </c:pt>
                <c:pt idx="193">
                  <c:v>32.5</c:v>
                </c:pt>
                <c:pt idx="194">
                  <c:v>33.5</c:v>
                </c:pt>
                <c:pt idx="195">
                  <c:v>34.5</c:v>
                </c:pt>
                <c:pt idx="196">
                  <c:v>35.5</c:v>
                </c:pt>
                <c:pt idx="197">
                  <c:v>36.5</c:v>
                </c:pt>
                <c:pt idx="198">
                  <c:v>37.5</c:v>
                </c:pt>
                <c:pt idx="199">
                  <c:v>38.5</c:v>
                </c:pt>
              </c:numCache>
            </c:numRef>
          </c:xVal>
          <c:yVal>
            <c:numRef>
              <c:f>Errors!$O$2:$O$201</c:f>
              <c:numCache>
                <c:formatCode>0</c:formatCode>
                <c:ptCount val="200"/>
                <c:pt idx="0">
                  <c:v>-8413.6666666660458</c:v>
                </c:pt>
                <c:pt idx="1">
                  <c:v>-9376.3333333339542</c:v>
                </c:pt>
                <c:pt idx="2">
                  <c:v>-10030</c:v>
                </c:pt>
                <c:pt idx="3">
                  <c:v>-10279.666666666046</c:v>
                </c:pt>
                <c:pt idx="4">
                  <c:v>-10033.333333333954</c:v>
                </c:pt>
                <c:pt idx="5">
                  <c:v>-9201</c:v>
                </c:pt>
                <c:pt idx="6">
                  <c:v>-10795.666666666977</c:v>
                </c:pt>
                <c:pt idx="7">
                  <c:v>-11980.333333333023</c:v>
                </c:pt>
                <c:pt idx="8">
                  <c:v>-12667</c:v>
                </c:pt>
                <c:pt idx="9">
                  <c:v>-12769.666666666977</c:v>
                </c:pt>
                <c:pt idx="10">
                  <c:v>-12207.333333333023</c:v>
                </c:pt>
                <c:pt idx="11">
                  <c:v>-10905</c:v>
                </c:pt>
                <c:pt idx="12">
                  <c:v>-12848.666666666977</c:v>
                </c:pt>
                <c:pt idx="13">
                  <c:v>-14202.333333333023</c:v>
                </c:pt>
                <c:pt idx="14">
                  <c:v>-14889</c:v>
                </c:pt>
                <c:pt idx="15">
                  <c:v>-14838.666666666977</c:v>
                </c:pt>
                <c:pt idx="16">
                  <c:v>-13984.333333333023</c:v>
                </c:pt>
                <c:pt idx="17">
                  <c:v>-12265</c:v>
                </c:pt>
                <c:pt idx="18">
                  <c:v>-14471.666666666977</c:v>
                </c:pt>
                <c:pt idx="19">
                  <c:v>-15932.333333333023</c:v>
                </c:pt>
                <c:pt idx="20">
                  <c:v>-16588</c:v>
                </c:pt>
                <c:pt idx="21">
                  <c:v>-16384.666666666977</c:v>
                </c:pt>
                <c:pt idx="22">
                  <c:v>-15272.333333333023</c:v>
                </c:pt>
                <c:pt idx="23">
                  <c:v>-13211</c:v>
                </c:pt>
                <c:pt idx="24">
                  <c:v>-15581.666666666977</c:v>
                </c:pt>
                <c:pt idx="25">
                  <c:v>-17084.333333333023</c:v>
                </c:pt>
                <c:pt idx="26">
                  <c:v>-17678</c:v>
                </c:pt>
                <c:pt idx="27">
                  <c:v>-17327.666666666977</c:v>
                </c:pt>
                <c:pt idx="28">
                  <c:v>-16006.333333333023</c:v>
                </c:pt>
                <c:pt idx="29">
                  <c:v>-13690</c:v>
                </c:pt>
                <c:pt idx="30">
                  <c:v>-16118.666666666977</c:v>
                </c:pt>
                <c:pt idx="31">
                  <c:v>-17595.333333333023</c:v>
                </c:pt>
                <c:pt idx="32">
                  <c:v>-18099</c:v>
                </c:pt>
                <c:pt idx="33">
                  <c:v>-17616.666666666977</c:v>
                </c:pt>
                <c:pt idx="34">
                  <c:v>-16140.333333333023</c:v>
                </c:pt>
                <c:pt idx="35">
                  <c:v>-13670</c:v>
                </c:pt>
                <c:pt idx="36">
                  <c:v>-16048.666666666977</c:v>
                </c:pt>
                <c:pt idx="37">
                  <c:v>-17433.333333333023</c:v>
                </c:pt>
                <c:pt idx="38">
                  <c:v>-17823</c:v>
                </c:pt>
                <c:pt idx="39">
                  <c:v>-17227.666666666977</c:v>
                </c:pt>
                <c:pt idx="40">
                  <c:v>-15660.333333333023</c:v>
                </c:pt>
                <c:pt idx="41">
                  <c:v>-13140</c:v>
                </c:pt>
                <c:pt idx="42">
                  <c:v>-15363.666666666977</c:v>
                </c:pt>
                <c:pt idx="43">
                  <c:v>-16593.333333333954</c:v>
                </c:pt>
                <c:pt idx="44">
                  <c:v>-16851</c:v>
                </c:pt>
                <c:pt idx="45">
                  <c:v>-16166.666666666046</c:v>
                </c:pt>
                <c:pt idx="46">
                  <c:v>-14573.333333333954</c:v>
                </c:pt>
                <c:pt idx="47">
                  <c:v>-12114</c:v>
                </c:pt>
                <c:pt idx="48">
                  <c:v>-14082.666666666046</c:v>
                </c:pt>
                <c:pt idx="49">
                  <c:v>-15101.333333333954</c:v>
                </c:pt>
                <c:pt idx="50">
                  <c:v>-15214</c:v>
                </c:pt>
                <c:pt idx="51">
                  <c:v>-14468.666666666046</c:v>
                </c:pt>
                <c:pt idx="52">
                  <c:v>-12918.333333333954</c:v>
                </c:pt>
                <c:pt idx="53">
                  <c:v>-10624</c:v>
                </c:pt>
                <c:pt idx="54">
                  <c:v>-12250.666666666046</c:v>
                </c:pt>
                <c:pt idx="55">
                  <c:v>-13013.333333333954</c:v>
                </c:pt>
                <c:pt idx="56">
                  <c:v>-12973</c:v>
                </c:pt>
                <c:pt idx="57">
                  <c:v>-12196.666666666046</c:v>
                </c:pt>
                <c:pt idx="58">
                  <c:v>-10755.333333333954</c:v>
                </c:pt>
                <c:pt idx="59">
                  <c:v>-8724</c:v>
                </c:pt>
                <c:pt idx="60">
                  <c:v>-9935.6666666660458</c:v>
                </c:pt>
                <c:pt idx="61">
                  <c:v>-10406.333333333954</c:v>
                </c:pt>
                <c:pt idx="62">
                  <c:v>-10214</c:v>
                </c:pt>
                <c:pt idx="63">
                  <c:v>-9439.6666666669771</c:v>
                </c:pt>
                <c:pt idx="64">
                  <c:v>-8167.3333333330229</c:v>
                </c:pt>
                <c:pt idx="65">
                  <c:v>-6486</c:v>
                </c:pt>
                <c:pt idx="66">
                  <c:v>-7227.6666666660458</c:v>
                </c:pt>
                <c:pt idx="67">
                  <c:v>-7384.3333333339542</c:v>
                </c:pt>
                <c:pt idx="68">
                  <c:v>-7046</c:v>
                </c:pt>
                <c:pt idx="69">
                  <c:v>-6304.6666666660458</c:v>
                </c:pt>
                <c:pt idx="70">
                  <c:v>-5255.3333333339542</c:v>
                </c:pt>
                <c:pt idx="71">
                  <c:v>-3995</c:v>
                </c:pt>
                <c:pt idx="72">
                  <c:v>-4232.6666666660458</c:v>
                </c:pt>
                <c:pt idx="73">
                  <c:v>-4066.3333333339542</c:v>
                </c:pt>
                <c:pt idx="74">
                  <c:v>-3595</c:v>
                </c:pt>
                <c:pt idx="75">
                  <c:v>-2917.6666666660458</c:v>
                </c:pt>
                <c:pt idx="76">
                  <c:v>-2135.3333333339542</c:v>
                </c:pt>
                <c:pt idx="77">
                  <c:v>-1349</c:v>
                </c:pt>
                <c:pt idx="78">
                  <c:v>-1069.6666666660458</c:v>
                </c:pt>
                <c:pt idx="79">
                  <c:v>-585.33333333395422</c:v>
                </c:pt>
                <c:pt idx="80">
                  <c:v>0</c:v>
                </c:pt>
                <c:pt idx="81">
                  <c:v>586.33333333332848</c:v>
                </c:pt>
                <c:pt idx="82">
                  <c:v>1070.666666666657</c:v>
                </c:pt>
                <c:pt idx="83">
                  <c:v>1350</c:v>
                </c:pt>
                <c:pt idx="84">
                  <c:v>2136.3333333333139</c:v>
                </c:pt>
                <c:pt idx="85">
                  <c:v>2918.6666666666279</c:v>
                </c:pt>
                <c:pt idx="86">
                  <c:v>3596</c:v>
                </c:pt>
                <c:pt idx="87">
                  <c:v>4067.3333333333721</c:v>
                </c:pt>
                <c:pt idx="88">
                  <c:v>4233.6666666666279</c:v>
                </c:pt>
                <c:pt idx="89">
                  <c:v>3996</c:v>
                </c:pt>
                <c:pt idx="90">
                  <c:v>5256.3333333332557</c:v>
                </c:pt>
                <c:pt idx="91">
                  <c:v>6305.6666666667443</c:v>
                </c:pt>
                <c:pt idx="92">
                  <c:v>7047</c:v>
                </c:pt>
                <c:pt idx="93">
                  <c:v>7385.3333333332557</c:v>
                </c:pt>
                <c:pt idx="94">
                  <c:v>7228.6666666667443</c:v>
                </c:pt>
                <c:pt idx="95">
                  <c:v>6487</c:v>
                </c:pt>
                <c:pt idx="96">
                  <c:v>8168.3333333332557</c:v>
                </c:pt>
                <c:pt idx="97">
                  <c:v>9440.6666666667443</c:v>
                </c:pt>
                <c:pt idx="98">
                  <c:v>10215</c:v>
                </c:pt>
                <c:pt idx="99">
                  <c:v>9509.3333333334886</c:v>
                </c:pt>
                <c:pt idx="100">
                  <c:v>10873.666666666511</c:v>
                </c:pt>
                <c:pt idx="101">
                  <c:v>11653</c:v>
                </c:pt>
                <c:pt idx="102">
                  <c:v>11769.333333333489</c:v>
                </c:pt>
                <c:pt idx="103">
                  <c:v>11148.666666666511</c:v>
                </c:pt>
                <c:pt idx="104">
                  <c:v>9722</c:v>
                </c:pt>
                <c:pt idx="105">
                  <c:v>11897.333333333489</c:v>
                </c:pt>
                <c:pt idx="106">
                  <c:v>13400.666666666511</c:v>
                </c:pt>
                <c:pt idx="107">
                  <c:v>14165</c:v>
                </c:pt>
                <c:pt idx="108">
                  <c:v>14128.333333333489</c:v>
                </c:pt>
                <c:pt idx="109">
                  <c:v>13232.666666666511</c:v>
                </c:pt>
                <c:pt idx="110">
                  <c:v>11425</c:v>
                </c:pt>
                <c:pt idx="111">
                  <c:v>13815.333333333489</c:v>
                </c:pt>
                <c:pt idx="112">
                  <c:v>15394.666666666511</c:v>
                </c:pt>
                <c:pt idx="113">
                  <c:v>16114</c:v>
                </c:pt>
                <c:pt idx="114">
                  <c:v>15927.333333333489</c:v>
                </c:pt>
                <c:pt idx="115">
                  <c:v>14796.666666666511</c:v>
                </c:pt>
                <c:pt idx="116">
                  <c:v>12689</c:v>
                </c:pt>
                <c:pt idx="117">
                  <c:v>15191.333333333489</c:v>
                </c:pt>
                <c:pt idx="118">
                  <c:v>16780.666666666977</c:v>
                </c:pt>
                <c:pt idx="119">
                  <c:v>17424</c:v>
                </c:pt>
                <c:pt idx="120">
                  <c:v>17097.333333333023</c:v>
                </c:pt>
                <c:pt idx="121">
                  <c:v>15783.666666666977</c:v>
                </c:pt>
                <c:pt idx="122">
                  <c:v>13470</c:v>
                </c:pt>
                <c:pt idx="123">
                  <c:v>15978.333333333023</c:v>
                </c:pt>
                <c:pt idx="124">
                  <c:v>17508.666666666977</c:v>
                </c:pt>
                <c:pt idx="125">
                  <c:v>18050</c:v>
                </c:pt>
                <c:pt idx="126">
                  <c:v>17600.333333333023</c:v>
                </c:pt>
                <c:pt idx="127">
                  <c:v>16161.666666666977</c:v>
                </c:pt>
                <c:pt idx="128">
                  <c:v>13745</c:v>
                </c:pt>
                <c:pt idx="129">
                  <c:v>16151.333333333023</c:v>
                </c:pt>
                <c:pt idx="130">
                  <c:v>17557.666666666977</c:v>
                </c:pt>
                <c:pt idx="131">
                  <c:v>17976</c:v>
                </c:pt>
                <c:pt idx="132">
                  <c:v>17423.333333333023</c:v>
                </c:pt>
                <c:pt idx="133">
                  <c:v>15925.666666666977</c:v>
                </c:pt>
                <c:pt idx="134">
                  <c:v>13513</c:v>
                </c:pt>
                <c:pt idx="135">
                  <c:v>15713.333333333023</c:v>
                </c:pt>
                <c:pt idx="136">
                  <c:v>16936.666666666977</c:v>
                </c:pt>
                <c:pt idx="137">
                  <c:v>17215</c:v>
                </c:pt>
                <c:pt idx="138">
                  <c:v>16586.333333333023</c:v>
                </c:pt>
                <c:pt idx="139">
                  <c:v>15095.666666666977</c:v>
                </c:pt>
                <c:pt idx="140">
                  <c:v>12795</c:v>
                </c:pt>
                <c:pt idx="141">
                  <c:v>14695.333333333023</c:v>
                </c:pt>
                <c:pt idx="142">
                  <c:v>15683.666666666977</c:v>
                </c:pt>
                <c:pt idx="143">
                  <c:v>15811</c:v>
                </c:pt>
                <c:pt idx="144">
                  <c:v>15136.333333333023</c:v>
                </c:pt>
                <c:pt idx="145">
                  <c:v>13720.666666666977</c:v>
                </c:pt>
                <c:pt idx="146">
                  <c:v>11634</c:v>
                </c:pt>
                <c:pt idx="147">
                  <c:v>13152.333333333023</c:v>
                </c:pt>
                <c:pt idx="148">
                  <c:v>13864.666666666977</c:v>
                </c:pt>
                <c:pt idx="149">
                  <c:v>13838</c:v>
                </c:pt>
                <c:pt idx="150">
                  <c:v>13147.333333333023</c:v>
                </c:pt>
                <c:pt idx="151">
                  <c:v>11870.666666666977</c:v>
                </c:pt>
                <c:pt idx="152">
                  <c:v>10092</c:v>
                </c:pt>
                <c:pt idx="153">
                  <c:v>11164.333333333023</c:v>
                </c:pt>
                <c:pt idx="154">
                  <c:v>11570.666666666977</c:v>
                </c:pt>
                <c:pt idx="155">
                  <c:v>11394</c:v>
                </c:pt>
                <c:pt idx="156">
                  <c:v>10719.333333333954</c:v>
                </c:pt>
                <c:pt idx="157">
                  <c:v>9639.6666666660458</c:v>
                </c:pt>
                <c:pt idx="158">
                  <c:v>8248</c:v>
                </c:pt>
                <c:pt idx="159">
                  <c:v>8830.3333333339542</c:v>
                </c:pt>
                <c:pt idx="160">
                  <c:v>8914.6666666660458</c:v>
                </c:pt>
                <c:pt idx="161">
                  <c:v>301.66666666666424</c:v>
                </c:pt>
                <c:pt idx="162">
                  <c:v>880</c:v>
                </c:pt>
                <c:pt idx="163">
                  <c:v>1337.3333333333139</c:v>
                </c:pt>
                <c:pt idx="164">
                  <c:v>1573.6666666666861</c:v>
                </c:pt>
                <c:pt idx="165">
                  <c:v>2401</c:v>
                </c:pt>
                <c:pt idx="166">
                  <c:v>3207.3333333333721</c:v>
                </c:pt>
                <c:pt idx="167">
                  <c:v>3890.6666666666279</c:v>
                </c:pt>
                <c:pt idx="168">
                  <c:v>4352</c:v>
                </c:pt>
                <c:pt idx="169">
                  <c:v>4491.3333333333721</c:v>
                </c:pt>
                <c:pt idx="170">
                  <c:v>4211.6666666667443</c:v>
                </c:pt>
                <c:pt idx="171">
                  <c:v>5509</c:v>
                </c:pt>
                <c:pt idx="172">
                  <c:v>6578.3333333332557</c:v>
                </c:pt>
                <c:pt idx="173">
                  <c:v>7323.6666666667443</c:v>
                </c:pt>
                <c:pt idx="174">
                  <c:v>7650</c:v>
                </c:pt>
                <c:pt idx="175">
                  <c:v>7466.3333333332557</c:v>
                </c:pt>
                <c:pt idx="176">
                  <c:v>6684.6666666667443</c:v>
                </c:pt>
                <c:pt idx="177">
                  <c:v>8398</c:v>
                </c:pt>
                <c:pt idx="178">
                  <c:v>9686.3333333332557</c:v>
                </c:pt>
                <c:pt idx="179">
                  <c:v>10461.666666666744</c:v>
                </c:pt>
                <c:pt idx="180">
                  <c:v>10642</c:v>
                </c:pt>
                <c:pt idx="181">
                  <c:v>10145.333333333489</c:v>
                </c:pt>
                <c:pt idx="182">
                  <c:v>8896.6666666665114</c:v>
                </c:pt>
                <c:pt idx="183">
                  <c:v>10954</c:v>
                </c:pt>
                <c:pt idx="184">
                  <c:v>12407.333333333489</c:v>
                </c:pt>
                <c:pt idx="185">
                  <c:v>13181.666666666511</c:v>
                </c:pt>
                <c:pt idx="186">
                  <c:v>13209</c:v>
                </c:pt>
                <c:pt idx="187">
                  <c:v>12423.333333333489</c:v>
                </c:pt>
                <c:pt idx="188">
                  <c:v>10765.666666666511</c:v>
                </c:pt>
                <c:pt idx="189">
                  <c:v>13078</c:v>
                </c:pt>
                <c:pt idx="190">
                  <c:v>14634.333333333489</c:v>
                </c:pt>
                <c:pt idx="191">
                  <c:v>15375.666666666511</c:v>
                </c:pt>
                <c:pt idx="192">
                  <c:v>15251</c:v>
                </c:pt>
                <c:pt idx="193">
                  <c:v>14212.333333333489</c:v>
                </c:pt>
                <c:pt idx="194">
                  <c:v>12218.666666666511</c:v>
                </c:pt>
                <c:pt idx="195">
                  <c:v>14688</c:v>
                </c:pt>
                <c:pt idx="196">
                  <c:v>16280.333333333489</c:v>
                </c:pt>
                <c:pt idx="197">
                  <c:v>16958.666666666511</c:v>
                </c:pt>
                <c:pt idx="198">
                  <c:v>16690</c:v>
                </c:pt>
                <c:pt idx="199">
                  <c:v>15445.333333333023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2-4ABF-BE59-5A1A3D45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903823"/>
        <c:axId val="1933450543"/>
      </c:scatterChart>
      <c:valAx>
        <c:axId val="17349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50543"/>
        <c:crosses val="autoZero"/>
        <c:crossBetween val="midCat"/>
      </c:valAx>
      <c:valAx>
        <c:axId val="193345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Longitude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Errors!$K$1</c:f>
              <c:strCache>
                <c:ptCount val="1"/>
                <c:pt idx="0">
                  <c:v>Dev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Errors!$J$2:$J$201</c:f>
              <c:numCache>
                <c:formatCode>General</c:formatCode>
                <c:ptCount val="200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  <c:pt idx="161">
                  <c:v>0.5</c:v>
                </c:pt>
                <c:pt idx="162">
                  <c:v>1.5</c:v>
                </c:pt>
                <c:pt idx="163">
                  <c:v>2.5</c:v>
                </c:pt>
                <c:pt idx="164">
                  <c:v>3.5</c:v>
                </c:pt>
                <c:pt idx="165">
                  <c:v>4.5</c:v>
                </c:pt>
                <c:pt idx="166">
                  <c:v>5.5</c:v>
                </c:pt>
                <c:pt idx="167">
                  <c:v>6.5</c:v>
                </c:pt>
                <c:pt idx="168">
                  <c:v>7.5</c:v>
                </c:pt>
                <c:pt idx="169">
                  <c:v>8.5</c:v>
                </c:pt>
                <c:pt idx="170">
                  <c:v>9.5</c:v>
                </c:pt>
                <c:pt idx="171">
                  <c:v>10.5</c:v>
                </c:pt>
                <c:pt idx="172">
                  <c:v>11.5</c:v>
                </c:pt>
                <c:pt idx="173">
                  <c:v>12.5</c:v>
                </c:pt>
                <c:pt idx="174">
                  <c:v>13.5</c:v>
                </c:pt>
                <c:pt idx="175">
                  <c:v>14.5</c:v>
                </c:pt>
                <c:pt idx="176">
                  <c:v>15.5</c:v>
                </c:pt>
                <c:pt idx="177">
                  <c:v>16.5</c:v>
                </c:pt>
                <c:pt idx="178">
                  <c:v>17.5</c:v>
                </c:pt>
                <c:pt idx="179">
                  <c:v>18.5</c:v>
                </c:pt>
                <c:pt idx="180">
                  <c:v>19.5</c:v>
                </c:pt>
                <c:pt idx="181">
                  <c:v>20.5</c:v>
                </c:pt>
                <c:pt idx="182">
                  <c:v>21.5</c:v>
                </c:pt>
                <c:pt idx="183">
                  <c:v>22.5</c:v>
                </c:pt>
                <c:pt idx="184">
                  <c:v>23.5</c:v>
                </c:pt>
                <c:pt idx="185">
                  <c:v>24.5</c:v>
                </c:pt>
                <c:pt idx="186">
                  <c:v>25.5</c:v>
                </c:pt>
                <c:pt idx="187">
                  <c:v>26.5</c:v>
                </c:pt>
                <c:pt idx="188">
                  <c:v>27.5</c:v>
                </c:pt>
                <c:pt idx="189">
                  <c:v>28.5</c:v>
                </c:pt>
                <c:pt idx="190">
                  <c:v>29.5</c:v>
                </c:pt>
                <c:pt idx="191">
                  <c:v>30.5</c:v>
                </c:pt>
                <c:pt idx="192">
                  <c:v>31.5</c:v>
                </c:pt>
                <c:pt idx="193">
                  <c:v>32.5</c:v>
                </c:pt>
                <c:pt idx="194">
                  <c:v>33.5</c:v>
                </c:pt>
                <c:pt idx="195">
                  <c:v>34.5</c:v>
                </c:pt>
                <c:pt idx="196">
                  <c:v>35.5</c:v>
                </c:pt>
                <c:pt idx="197">
                  <c:v>36.5</c:v>
                </c:pt>
                <c:pt idx="198">
                  <c:v>37.5</c:v>
                </c:pt>
                <c:pt idx="199">
                  <c:v>38.5</c:v>
                </c:pt>
              </c:numCache>
            </c:numRef>
          </c:xVal>
          <c:yVal>
            <c:numRef>
              <c:f>Errors!$K$2:$K$201</c:f>
              <c:numCache>
                <c:formatCode>0</c:formatCode>
                <c:ptCount val="200"/>
                <c:pt idx="0">
                  <c:v>104.16266665421426</c:v>
                </c:pt>
                <c:pt idx="1">
                  <c:v>60.248639680445194</c:v>
                </c:pt>
                <c:pt idx="2">
                  <c:v>0</c:v>
                </c:pt>
                <c:pt idx="3">
                  <c:v>-68.573603248922154</c:v>
                </c:pt>
                <c:pt idx="4">
                  <c:v>-138.77796579618007</c:v>
                </c:pt>
                <c:pt idx="5">
                  <c:v>203.22306263737846</c:v>
                </c:pt>
                <c:pt idx="6">
                  <c:v>156.40536463202443</c:v>
                </c:pt>
                <c:pt idx="7">
                  <c:v>86.344258989789523</c:v>
                </c:pt>
                <c:pt idx="8">
                  <c:v>0</c:v>
                </c:pt>
                <c:pt idx="9">
                  <c:v>-92.933917026268318</c:v>
                </c:pt>
                <c:pt idx="10">
                  <c:v>-183.01531235454604</c:v>
                </c:pt>
                <c:pt idx="11">
                  <c:v>262.03684976737713</c:v>
                </c:pt>
                <c:pt idx="12">
                  <c:v>196.00427142961416</c:v>
                </c:pt>
                <c:pt idx="13">
                  <c:v>105.02784942317521</c:v>
                </c:pt>
                <c:pt idx="14">
                  <c:v>0</c:v>
                </c:pt>
                <c:pt idx="15">
                  <c:v>-109.3698909485247</c:v>
                </c:pt>
                <c:pt idx="16">
                  <c:v>-213.53495793184265</c:v>
                </c:pt>
                <c:pt idx="17">
                  <c:v>303.08935781382024</c:v>
                </c:pt>
                <c:pt idx="18">
                  <c:v>220.37289641902316</c:v>
                </c:pt>
                <c:pt idx="19">
                  <c:v>116.26241285569267</c:v>
                </c:pt>
                <c:pt idx="20">
                  <c:v>0</c:v>
                </c:pt>
                <c:pt idx="21">
                  <c:v>-116.24763327662367</c:v>
                </c:pt>
                <c:pt idx="22">
                  <c:v>-226.36381030175835</c:v>
                </c:pt>
                <c:pt idx="23">
                  <c:v>323.25559810653795</c:v>
                </c:pt>
                <c:pt idx="24">
                  <c:v>228.91329672123538</c:v>
                </c:pt>
                <c:pt idx="25">
                  <c:v>117.78975897730561</c:v>
                </c:pt>
                <c:pt idx="26">
                  <c:v>0</c:v>
                </c:pt>
                <c:pt idx="27">
                  <c:v>-115.28596439352259</c:v>
                </c:pt>
                <c:pt idx="28">
                  <c:v>-223.81320180138573</c:v>
                </c:pt>
                <c:pt idx="29">
                  <c:v>322.21107231470523</c:v>
                </c:pt>
                <c:pt idx="30">
                  <c:v>220.48078784404788</c:v>
                </c:pt>
                <c:pt idx="31">
                  <c:v>110.87337001506239</c:v>
                </c:pt>
                <c:pt idx="32">
                  <c:v>0</c:v>
                </c:pt>
                <c:pt idx="33">
                  <c:v>-105.32144582050387</c:v>
                </c:pt>
                <c:pt idx="34">
                  <c:v>-205.03224364272319</c:v>
                </c:pt>
                <c:pt idx="35">
                  <c:v>302.79786624253029</c:v>
                </c:pt>
                <c:pt idx="36">
                  <c:v>196.98611904750578</c:v>
                </c:pt>
                <c:pt idx="37">
                  <c:v>95.112243365962058</c:v>
                </c:pt>
                <c:pt idx="38">
                  <c:v>0</c:v>
                </c:pt>
                <c:pt idx="39">
                  <c:v>-88.148812701110728</c:v>
                </c:pt>
                <c:pt idx="40">
                  <c:v>-173.71634448308032</c:v>
                </c:pt>
                <c:pt idx="41">
                  <c:v>266.62995509910979</c:v>
                </c:pt>
                <c:pt idx="42">
                  <c:v>162.16138450341532</c:v>
                </c:pt>
                <c:pt idx="43">
                  <c:v>74.338707929826342</c:v>
                </c:pt>
                <c:pt idx="44">
                  <c:v>0</c:v>
                </c:pt>
                <c:pt idx="45">
                  <c:v>-65.449514218489639</c:v>
                </c:pt>
                <c:pt idx="46">
                  <c:v>-132.99599920399487</c:v>
                </c:pt>
                <c:pt idx="47">
                  <c:v>218.9749132260913</c:v>
                </c:pt>
                <c:pt idx="48">
                  <c:v>119.51414739573374</c:v>
                </c:pt>
                <c:pt idx="49">
                  <c:v>49.612289896816947</c:v>
                </c:pt>
                <c:pt idx="50">
                  <c:v>0</c:v>
                </c:pt>
                <c:pt idx="51">
                  <c:v>-39.820101079763845</c:v>
                </c:pt>
                <c:pt idx="52">
                  <c:v>-88.528978769434616</c:v>
                </c:pt>
                <c:pt idx="53">
                  <c:v>167.94619292631978</c:v>
                </c:pt>
                <c:pt idx="54">
                  <c:v>74.492192004923709</c:v>
                </c:pt>
                <c:pt idx="55">
                  <c:v>24.320651406247634</c:v>
                </c:pt>
                <c:pt idx="56">
                  <c:v>0</c:v>
                </c:pt>
                <c:pt idx="57">
                  <c:v>-14.911105259554461</c:v>
                </c:pt>
                <c:pt idx="58">
                  <c:v>-44.816823533270508</c:v>
                </c:pt>
                <c:pt idx="59">
                  <c:v>117.03673437202815</c:v>
                </c:pt>
                <c:pt idx="60">
                  <c:v>31.879011137294583</c:v>
                </c:pt>
                <c:pt idx="61">
                  <c:v>0.39745238161412999</c:v>
                </c:pt>
                <c:pt idx="62">
                  <c:v>0</c:v>
                </c:pt>
                <c:pt idx="63">
                  <c:v>8.3141533851157874</c:v>
                </c:pt>
                <c:pt idx="64">
                  <c:v>-5.7640848436858505</c:v>
                </c:pt>
                <c:pt idx="65">
                  <c:v>72.020928879908752</c:v>
                </c:pt>
                <c:pt idx="66">
                  <c:v>-4.5623917253105901</c:v>
                </c:pt>
                <c:pt idx="67">
                  <c:v>-19.334295189706609</c:v>
                </c:pt>
                <c:pt idx="68">
                  <c:v>0</c:v>
                </c:pt>
                <c:pt idx="69">
                  <c:v>25.19271295866929</c:v>
                </c:pt>
                <c:pt idx="70">
                  <c:v>23.503899801289663</c:v>
                </c:pt>
                <c:pt idx="71">
                  <c:v>40.247922082140576</c:v>
                </c:pt>
                <c:pt idx="72">
                  <c:v>-30.182526769116521</c:v>
                </c:pt>
                <c:pt idx="73">
                  <c:v>-32.68618618324399</c:v>
                </c:pt>
                <c:pt idx="74">
                  <c:v>0</c:v>
                </c:pt>
                <c:pt idx="75">
                  <c:v>36.840350074227899</c:v>
                </c:pt>
                <c:pt idx="76">
                  <c:v>40.551745346980169</c:v>
                </c:pt>
                <c:pt idx="77">
                  <c:v>23.344955920416396</c:v>
                </c:pt>
                <c:pt idx="78">
                  <c:v>-42.263293279218487</c:v>
                </c:pt>
                <c:pt idx="79">
                  <c:v>-38.48995386774186</c:v>
                </c:pt>
                <c:pt idx="80">
                  <c:v>0</c:v>
                </c:pt>
                <c:pt idx="81">
                  <c:v>39.48995386774186</c:v>
                </c:pt>
                <c:pt idx="82">
                  <c:v>43.263293279218487</c:v>
                </c:pt>
                <c:pt idx="83">
                  <c:v>23.344955920416396</c:v>
                </c:pt>
                <c:pt idx="84">
                  <c:v>-39.551745346980169</c:v>
                </c:pt>
                <c:pt idx="85">
                  <c:v>-35.840350074169692</c:v>
                </c:pt>
                <c:pt idx="86">
                  <c:v>0</c:v>
                </c:pt>
                <c:pt idx="87">
                  <c:v>33.68618618324399</c:v>
                </c:pt>
                <c:pt idx="88">
                  <c:v>31.182526769116521</c:v>
                </c:pt>
                <c:pt idx="89">
                  <c:v>40.247922082140576</c:v>
                </c:pt>
                <c:pt idx="90">
                  <c:v>-22.503899801289663</c:v>
                </c:pt>
                <c:pt idx="91">
                  <c:v>-24.19271295866929</c:v>
                </c:pt>
                <c:pt idx="92">
                  <c:v>0</c:v>
                </c:pt>
                <c:pt idx="93">
                  <c:v>20.334295189706609</c:v>
                </c:pt>
                <c:pt idx="94">
                  <c:v>5.5623917253687978</c:v>
                </c:pt>
                <c:pt idx="95">
                  <c:v>72.020928879908752</c:v>
                </c:pt>
                <c:pt idx="96">
                  <c:v>6.7640848436858505</c:v>
                </c:pt>
                <c:pt idx="97">
                  <c:v>-7.3141533851157874</c:v>
                </c:pt>
                <c:pt idx="98">
                  <c:v>0</c:v>
                </c:pt>
                <c:pt idx="99">
                  <c:v>-23.79490476322826</c:v>
                </c:pt>
                <c:pt idx="100">
                  <c:v>-2.9395055687054992</c:v>
                </c:pt>
                <c:pt idx="101">
                  <c:v>0</c:v>
                </c:pt>
                <c:pt idx="102">
                  <c:v>11.408411766635254</c:v>
                </c:pt>
                <c:pt idx="103">
                  <c:v>52.822210519167129</c:v>
                </c:pt>
                <c:pt idx="104">
                  <c:v>141.88154143973952</c:v>
                </c:pt>
                <c:pt idx="105">
                  <c:v>-65.641302812495269</c:v>
                </c:pt>
                <c:pt idx="106">
                  <c:v>-26.746096002403647</c:v>
                </c:pt>
                <c:pt idx="107">
                  <c:v>0</c:v>
                </c:pt>
                <c:pt idx="108">
                  <c:v>36.764489384717308</c:v>
                </c:pt>
                <c:pt idx="109">
                  <c:v>96.640202159527689</c:v>
                </c:pt>
                <c:pt idx="110">
                  <c:v>193.5995278218179</c:v>
                </c:pt>
                <c:pt idx="111">
                  <c:v>-111.22457979363389</c:v>
                </c:pt>
                <c:pt idx="112">
                  <c:v>-52.757073697866872</c:v>
                </c:pt>
                <c:pt idx="113">
                  <c:v>0</c:v>
                </c:pt>
                <c:pt idx="114">
                  <c:v>61.997999601997435</c:v>
                </c:pt>
                <c:pt idx="115">
                  <c:v>141.89902843697928</c:v>
                </c:pt>
                <c:pt idx="116">
                  <c:v>244.03292019985383</c:v>
                </c:pt>
                <c:pt idx="117">
                  <c:v>-154.67741585965268</c:v>
                </c:pt>
                <c:pt idx="118">
                  <c:v>-77.080692251678556</c:v>
                </c:pt>
                <c:pt idx="119">
                  <c:v>0</c:v>
                </c:pt>
                <c:pt idx="120">
                  <c:v>85.35817224154016</c:v>
                </c:pt>
                <c:pt idx="121">
                  <c:v>180.29762540222146</c:v>
                </c:pt>
                <c:pt idx="122">
                  <c:v>285.59265827850322</c:v>
                </c:pt>
                <c:pt idx="123">
                  <c:v>-191.22448673192412</c:v>
                </c:pt>
                <c:pt idx="124">
                  <c:v>-97.493059523752891</c:v>
                </c:pt>
                <c:pt idx="125">
                  <c:v>0</c:v>
                </c:pt>
                <c:pt idx="126">
                  <c:v>104.01612182136159</c:v>
                </c:pt>
                <c:pt idx="127">
                  <c:v>210.64289164094953</c:v>
                </c:pt>
                <c:pt idx="128">
                  <c:v>314.25791807298083</c:v>
                </c:pt>
                <c:pt idx="129">
                  <c:v>-215.74674003012478</c:v>
                </c:pt>
                <c:pt idx="130">
                  <c:v>-111.24039392208215</c:v>
                </c:pt>
                <c:pt idx="131">
                  <c:v>0</c:v>
                </c:pt>
                <c:pt idx="132">
                  <c:v>114.90660090069287</c:v>
                </c:pt>
                <c:pt idx="133">
                  <c:v>226.57192878704518</c:v>
                </c:pt>
                <c:pt idx="134">
                  <c:v>325.21678649284877</c:v>
                </c:pt>
                <c:pt idx="135">
                  <c:v>-227.57951795461122</c:v>
                </c:pt>
                <c:pt idx="136">
                  <c:v>-116.95664836058859</c:v>
                </c:pt>
                <c:pt idx="137">
                  <c:v>0</c:v>
                </c:pt>
                <c:pt idx="138">
                  <c:v>117.68190515087917</c:v>
                </c:pt>
                <c:pt idx="139">
                  <c:v>226.49526655318914</c:v>
                </c:pt>
                <c:pt idx="140">
                  <c:v>315.83333333325572</c:v>
                </c:pt>
                <c:pt idx="141">
                  <c:v>-222.52482571138535</c:v>
                </c:pt>
                <c:pt idx="142">
                  <c:v>-113.68644820956979</c:v>
                </c:pt>
                <c:pt idx="143">
                  <c:v>0</c:v>
                </c:pt>
                <c:pt idx="144">
                  <c:v>111.76747896592133</c:v>
                </c:pt>
                <c:pt idx="145">
                  <c:v>210.7397818970494</c:v>
                </c:pt>
                <c:pt idx="146">
                  <c:v>285.90857281087665</c:v>
                </c:pt>
                <c:pt idx="147">
                  <c:v>-200.05569884635042</c:v>
                </c:pt>
                <c:pt idx="148">
                  <c:v>-102.00213571474887</c:v>
                </c:pt>
                <c:pt idx="149">
                  <c:v>0</c:v>
                </c:pt>
                <c:pt idx="150">
                  <c:v>96.50765617727302</c:v>
                </c:pt>
                <c:pt idx="151">
                  <c:v>177.86783405247843</c:v>
                </c:pt>
                <c:pt idx="152">
                  <c:v>235.1995868665399</c:v>
                </c:pt>
                <c:pt idx="153">
                  <c:v>-162.68851797957905</c:v>
                </c:pt>
                <c:pt idx="154">
                  <c:v>-81.202682315954007</c:v>
                </c:pt>
                <c:pt idx="155">
                  <c:v>0</c:v>
                </c:pt>
                <c:pt idx="156">
                  <c:v>73.388982898090035</c:v>
                </c:pt>
                <c:pt idx="157">
                  <c:v>131.14720649784431</c:v>
                </c:pt>
                <c:pt idx="158">
                  <c:v>167.15825398574816</c:v>
                </c:pt>
                <c:pt idx="159">
                  <c:v>-112.49727936089039</c:v>
                </c:pt>
                <c:pt idx="160">
                  <c:v>-53.581333327107131</c:v>
                </c:pt>
                <c:pt idx="161">
                  <c:v>0</c:v>
                </c:pt>
                <c:pt idx="162">
                  <c:v>-38.298051098478027</c:v>
                </c:pt>
                <c:pt idx="163">
                  <c:v>-41.985999405267648</c:v>
                </c:pt>
                <c:pt idx="164">
                  <c:v>23.566277030680794</c:v>
                </c:pt>
                <c:pt idx="165">
                  <c:v>39.567496417323127</c:v>
                </c:pt>
                <c:pt idx="166">
                  <c:v>35.95180434640497</c:v>
                </c:pt>
                <c:pt idx="167">
                  <c:v>0</c:v>
                </c:pt>
                <c:pt idx="168">
                  <c:v>-32.09116543183336</c:v>
                </c:pt>
                <c:pt idx="169">
                  <c:v>-28.392912382259965</c:v>
                </c:pt>
                <c:pt idx="170">
                  <c:v>42.704319962125737</c:v>
                </c:pt>
                <c:pt idx="171">
                  <c:v>21.780114585999399</c:v>
                </c:pt>
                <c:pt idx="172">
                  <c:v>24.673715777113102</c:v>
                </c:pt>
                <c:pt idx="173">
                  <c:v>0</c:v>
                </c:pt>
                <c:pt idx="174">
                  <c:v>-17.679333158012014</c:v>
                </c:pt>
                <c:pt idx="175">
                  <c:v>-2.3149341815151274</c:v>
                </c:pt>
                <c:pt idx="176">
                  <c:v>75.579897203599103</c:v>
                </c:pt>
                <c:pt idx="177">
                  <c:v>-8.439584206440486</c:v>
                </c:pt>
                <c:pt idx="178">
                  <c:v>6.241114542237483</c:v>
                </c:pt>
                <c:pt idx="179">
                  <c:v>0</c:v>
                </c:pt>
                <c:pt idx="180">
                  <c:v>1.6729013359872624</c:v>
                </c:pt>
                <c:pt idx="181">
                  <c:v>35.344532613642514</c:v>
                </c:pt>
                <c:pt idx="182">
                  <c:v>120.29969266965054</c:v>
                </c:pt>
                <c:pt idx="183">
                  <c:v>-47.487414501025341</c:v>
                </c:pt>
                <c:pt idx="184">
                  <c:v>-16.381997267133556</c:v>
                </c:pt>
                <c:pt idx="185">
                  <c:v>0</c:v>
                </c:pt>
                <c:pt idx="186">
                  <c:v>25.707582442613784</c:v>
                </c:pt>
                <c:pt idx="187">
                  <c:v>77.808104438008741</c:v>
                </c:pt>
                <c:pt idx="188">
                  <c:v>172.34050318971276</c:v>
                </c:pt>
                <c:pt idx="189">
                  <c:v>-92.134500398533419</c:v>
                </c:pt>
                <c:pt idx="190">
                  <c:v>-42.487458912539296</c:v>
                </c:pt>
                <c:pt idx="191">
                  <c:v>0</c:v>
                </c:pt>
                <c:pt idx="192">
                  <c:v>51.57059308263706</c:v>
                </c:pt>
                <c:pt idx="193">
                  <c:v>123.26560582558159</c:v>
                </c:pt>
                <c:pt idx="194">
                  <c:v>223.88067215192132</c:v>
                </c:pt>
                <c:pt idx="195">
                  <c:v>-136.46106095961295</c:v>
                </c:pt>
                <c:pt idx="196">
                  <c:v>-67.112782973679714</c:v>
                </c:pt>
                <c:pt idx="197">
                  <c:v>0</c:v>
                </c:pt>
                <c:pt idx="198">
                  <c:v>76.346910635416862</c:v>
                </c:pt>
                <c:pt idx="199">
                  <c:v>164.9895229972899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F-4170-BC8D-8C342296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75295"/>
        <c:axId val="1683530607"/>
      </c:scatterChart>
      <c:valAx>
        <c:axId val="17234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30607"/>
        <c:crosses val="autoZero"/>
        <c:crossBetween val="midCat"/>
      </c:valAx>
      <c:valAx>
        <c:axId val="16835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Errors!$N$2:$N$201</c:f>
              <c:numCache>
                <c:formatCode>General</c:formatCode>
                <c:ptCount val="200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  <c:pt idx="161">
                  <c:v>0.5</c:v>
                </c:pt>
                <c:pt idx="162">
                  <c:v>1.5</c:v>
                </c:pt>
                <c:pt idx="163">
                  <c:v>2.5</c:v>
                </c:pt>
                <c:pt idx="164">
                  <c:v>3.5</c:v>
                </c:pt>
                <c:pt idx="165">
                  <c:v>4.5</c:v>
                </c:pt>
                <c:pt idx="166">
                  <c:v>5.5</c:v>
                </c:pt>
                <c:pt idx="167">
                  <c:v>6.5</c:v>
                </c:pt>
                <c:pt idx="168">
                  <c:v>7.5</c:v>
                </c:pt>
                <c:pt idx="169">
                  <c:v>8.5</c:v>
                </c:pt>
                <c:pt idx="170">
                  <c:v>9.5</c:v>
                </c:pt>
                <c:pt idx="171">
                  <c:v>10.5</c:v>
                </c:pt>
                <c:pt idx="172">
                  <c:v>11.5</c:v>
                </c:pt>
                <c:pt idx="173">
                  <c:v>12.5</c:v>
                </c:pt>
                <c:pt idx="174">
                  <c:v>13.5</c:v>
                </c:pt>
                <c:pt idx="175">
                  <c:v>14.5</c:v>
                </c:pt>
                <c:pt idx="176">
                  <c:v>15.5</c:v>
                </c:pt>
                <c:pt idx="177">
                  <c:v>16.5</c:v>
                </c:pt>
                <c:pt idx="178">
                  <c:v>17.5</c:v>
                </c:pt>
                <c:pt idx="179">
                  <c:v>18.5</c:v>
                </c:pt>
                <c:pt idx="180">
                  <c:v>19.5</c:v>
                </c:pt>
                <c:pt idx="181">
                  <c:v>20.5</c:v>
                </c:pt>
                <c:pt idx="182">
                  <c:v>21.5</c:v>
                </c:pt>
                <c:pt idx="183">
                  <c:v>22.5</c:v>
                </c:pt>
                <c:pt idx="184">
                  <c:v>23.5</c:v>
                </c:pt>
                <c:pt idx="185">
                  <c:v>24.5</c:v>
                </c:pt>
                <c:pt idx="186">
                  <c:v>25.5</c:v>
                </c:pt>
                <c:pt idx="187">
                  <c:v>26.5</c:v>
                </c:pt>
                <c:pt idx="188">
                  <c:v>27.5</c:v>
                </c:pt>
                <c:pt idx="189">
                  <c:v>28.5</c:v>
                </c:pt>
                <c:pt idx="190">
                  <c:v>29.5</c:v>
                </c:pt>
                <c:pt idx="191">
                  <c:v>30.5</c:v>
                </c:pt>
                <c:pt idx="192">
                  <c:v>31.5</c:v>
                </c:pt>
                <c:pt idx="193">
                  <c:v>32.5</c:v>
                </c:pt>
                <c:pt idx="194">
                  <c:v>33.5</c:v>
                </c:pt>
                <c:pt idx="195">
                  <c:v>34.5</c:v>
                </c:pt>
                <c:pt idx="196">
                  <c:v>35.5</c:v>
                </c:pt>
                <c:pt idx="197">
                  <c:v>36.5</c:v>
                </c:pt>
                <c:pt idx="198">
                  <c:v>37.5</c:v>
                </c:pt>
                <c:pt idx="199">
                  <c:v>38.5</c:v>
                </c:pt>
              </c:numCache>
            </c:numRef>
          </c:xVal>
          <c:yVal>
            <c:numRef>
              <c:f>Errors!$O$2:$O$201</c:f>
              <c:numCache>
                <c:formatCode>0</c:formatCode>
                <c:ptCount val="200"/>
                <c:pt idx="0">
                  <c:v>-8413.6666666660458</c:v>
                </c:pt>
                <c:pt idx="1">
                  <c:v>-9376.3333333339542</c:v>
                </c:pt>
                <c:pt idx="2">
                  <c:v>-10030</c:v>
                </c:pt>
                <c:pt idx="3">
                  <c:v>-10279.666666666046</c:v>
                </c:pt>
                <c:pt idx="4">
                  <c:v>-10033.333333333954</c:v>
                </c:pt>
                <c:pt idx="5">
                  <c:v>-9201</c:v>
                </c:pt>
                <c:pt idx="6">
                  <c:v>-10795.666666666977</c:v>
                </c:pt>
                <c:pt idx="7">
                  <c:v>-11980.333333333023</c:v>
                </c:pt>
                <c:pt idx="8">
                  <c:v>-12667</c:v>
                </c:pt>
                <c:pt idx="9">
                  <c:v>-12769.666666666977</c:v>
                </c:pt>
                <c:pt idx="10">
                  <c:v>-12207.333333333023</c:v>
                </c:pt>
                <c:pt idx="11">
                  <c:v>-10905</c:v>
                </c:pt>
                <c:pt idx="12">
                  <c:v>-12848.666666666977</c:v>
                </c:pt>
                <c:pt idx="13">
                  <c:v>-14202.333333333023</c:v>
                </c:pt>
                <c:pt idx="14">
                  <c:v>-14889</c:v>
                </c:pt>
                <c:pt idx="15">
                  <c:v>-14838.666666666977</c:v>
                </c:pt>
                <c:pt idx="16">
                  <c:v>-13984.333333333023</c:v>
                </c:pt>
                <c:pt idx="17">
                  <c:v>-12265</c:v>
                </c:pt>
                <c:pt idx="18">
                  <c:v>-14471.666666666977</c:v>
                </c:pt>
                <c:pt idx="19">
                  <c:v>-15932.333333333023</c:v>
                </c:pt>
                <c:pt idx="20">
                  <c:v>-16588</c:v>
                </c:pt>
                <c:pt idx="21">
                  <c:v>-16384.666666666977</c:v>
                </c:pt>
                <c:pt idx="22">
                  <c:v>-15272.333333333023</c:v>
                </c:pt>
                <c:pt idx="23">
                  <c:v>-13211</c:v>
                </c:pt>
                <c:pt idx="24">
                  <c:v>-15581.666666666977</c:v>
                </c:pt>
                <c:pt idx="25">
                  <c:v>-17084.333333333023</c:v>
                </c:pt>
                <c:pt idx="26">
                  <c:v>-17678</c:v>
                </c:pt>
                <c:pt idx="27">
                  <c:v>-17327.666666666977</c:v>
                </c:pt>
                <c:pt idx="28">
                  <c:v>-16006.333333333023</c:v>
                </c:pt>
                <c:pt idx="29">
                  <c:v>-13690</c:v>
                </c:pt>
                <c:pt idx="30">
                  <c:v>-16118.666666666977</c:v>
                </c:pt>
                <c:pt idx="31">
                  <c:v>-17595.333333333023</c:v>
                </c:pt>
                <c:pt idx="32">
                  <c:v>-18099</c:v>
                </c:pt>
                <c:pt idx="33">
                  <c:v>-17616.666666666977</c:v>
                </c:pt>
                <c:pt idx="34">
                  <c:v>-16140.333333333023</c:v>
                </c:pt>
                <c:pt idx="35">
                  <c:v>-13670</c:v>
                </c:pt>
                <c:pt idx="36">
                  <c:v>-16048.666666666977</c:v>
                </c:pt>
                <c:pt idx="37">
                  <c:v>-17433.333333333023</c:v>
                </c:pt>
                <c:pt idx="38">
                  <c:v>-17823</c:v>
                </c:pt>
                <c:pt idx="39">
                  <c:v>-17227.666666666977</c:v>
                </c:pt>
                <c:pt idx="40">
                  <c:v>-15660.333333333023</c:v>
                </c:pt>
                <c:pt idx="41">
                  <c:v>-13140</c:v>
                </c:pt>
                <c:pt idx="42">
                  <c:v>-15363.666666666977</c:v>
                </c:pt>
                <c:pt idx="43">
                  <c:v>-16593.333333333954</c:v>
                </c:pt>
                <c:pt idx="44">
                  <c:v>-16851</c:v>
                </c:pt>
                <c:pt idx="45">
                  <c:v>-16166.666666666046</c:v>
                </c:pt>
                <c:pt idx="46">
                  <c:v>-14573.333333333954</c:v>
                </c:pt>
                <c:pt idx="47">
                  <c:v>-12114</c:v>
                </c:pt>
                <c:pt idx="48">
                  <c:v>-14082.666666666046</c:v>
                </c:pt>
                <c:pt idx="49">
                  <c:v>-15101.333333333954</c:v>
                </c:pt>
                <c:pt idx="50">
                  <c:v>-15214</c:v>
                </c:pt>
                <c:pt idx="51">
                  <c:v>-14468.666666666046</c:v>
                </c:pt>
                <c:pt idx="52">
                  <c:v>-12918.333333333954</c:v>
                </c:pt>
                <c:pt idx="53">
                  <c:v>-10624</c:v>
                </c:pt>
                <c:pt idx="54">
                  <c:v>-12250.666666666046</c:v>
                </c:pt>
                <c:pt idx="55">
                  <c:v>-13013.333333333954</c:v>
                </c:pt>
                <c:pt idx="56">
                  <c:v>-12973</c:v>
                </c:pt>
                <c:pt idx="57">
                  <c:v>-12196.666666666046</c:v>
                </c:pt>
                <c:pt idx="58">
                  <c:v>-10755.333333333954</c:v>
                </c:pt>
                <c:pt idx="59">
                  <c:v>-8724</c:v>
                </c:pt>
                <c:pt idx="60">
                  <c:v>-9935.6666666660458</c:v>
                </c:pt>
                <c:pt idx="61">
                  <c:v>-10406.333333333954</c:v>
                </c:pt>
                <c:pt idx="62">
                  <c:v>-10214</c:v>
                </c:pt>
                <c:pt idx="63">
                  <c:v>-9439.6666666669771</c:v>
                </c:pt>
                <c:pt idx="64">
                  <c:v>-8167.3333333330229</c:v>
                </c:pt>
                <c:pt idx="65">
                  <c:v>-6486</c:v>
                </c:pt>
                <c:pt idx="66">
                  <c:v>-7227.6666666660458</c:v>
                </c:pt>
                <c:pt idx="67">
                  <c:v>-7384.3333333339542</c:v>
                </c:pt>
                <c:pt idx="68">
                  <c:v>-7046</c:v>
                </c:pt>
                <c:pt idx="69">
                  <c:v>-6304.6666666660458</c:v>
                </c:pt>
                <c:pt idx="70">
                  <c:v>-5255.3333333339542</c:v>
                </c:pt>
                <c:pt idx="71">
                  <c:v>-3995</c:v>
                </c:pt>
                <c:pt idx="72">
                  <c:v>-4232.6666666660458</c:v>
                </c:pt>
                <c:pt idx="73">
                  <c:v>-4066.3333333339542</c:v>
                </c:pt>
                <c:pt idx="74">
                  <c:v>-3595</c:v>
                </c:pt>
                <c:pt idx="75">
                  <c:v>-2917.6666666660458</c:v>
                </c:pt>
                <c:pt idx="76">
                  <c:v>-2135.3333333339542</c:v>
                </c:pt>
                <c:pt idx="77">
                  <c:v>-1349</c:v>
                </c:pt>
                <c:pt idx="78">
                  <c:v>-1069.6666666660458</c:v>
                </c:pt>
                <c:pt idx="79">
                  <c:v>-585.33333333395422</c:v>
                </c:pt>
                <c:pt idx="80">
                  <c:v>0</c:v>
                </c:pt>
                <c:pt idx="81">
                  <c:v>586.33333333332848</c:v>
                </c:pt>
                <c:pt idx="82">
                  <c:v>1070.666666666657</c:v>
                </c:pt>
                <c:pt idx="83">
                  <c:v>1350</c:v>
                </c:pt>
                <c:pt idx="84">
                  <c:v>2136.3333333333139</c:v>
                </c:pt>
                <c:pt idx="85">
                  <c:v>2918.6666666666279</c:v>
                </c:pt>
                <c:pt idx="86">
                  <c:v>3596</c:v>
                </c:pt>
                <c:pt idx="87">
                  <c:v>4067.3333333333721</c:v>
                </c:pt>
                <c:pt idx="88">
                  <c:v>4233.6666666666279</c:v>
                </c:pt>
                <c:pt idx="89">
                  <c:v>3996</c:v>
                </c:pt>
                <c:pt idx="90">
                  <c:v>5256.3333333332557</c:v>
                </c:pt>
                <c:pt idx="91">
                  <c:v>6305.6666666667443</c:v>
                </c:pt>
                <c:pt idx="92">
                  <c:v>7047</c:v>
                </c:pt>
                <c:pt idx="93">
                  <c:v>7385.3333333332557</c:v>
                </c:pt>
                <c:pt idx="94">
                  <c:v>7228.6666666667443</c:v>
                </c:pt>
                <c:pt idx="95">
                  <c:v>6487</c:v>
                </c:pt>
                <c:pt idx="96">
                  <c:v>8168.3333333332557</c:v>
                </c:pt>
                <c:pt idx="97">
                  <c:v>9440.6666666667443</c:v>
                </c:pt>
                <c:pt idx="98">
                  <c:v>10215</c:v>
                </c:pt>
                <c:pt idx="99">
                  <c:v>9509.3333333334886</c:v>
                </c:pt>
                <c:pt idx="100">
                  <c:v>10873.666666666511</c:v>
                </c:pt>
                <c:pt idx="101">
                  <c:v>11653</c:v>
                </c:pt>
                <c:pt idx="102">
                  <c:v>11769.333333333489</c:v>
                </c:pt>
                <c:pt idx="103">
                  <c:v>11148.666666666511</c:v>
                </c:pt>
                <c:pt idx="104">
                  <c:v>9722</c:v>
                </c:pt>
                <c:pt idx="105">
                  <c:v>11897.333333333489</c:v>
                </c:pt>
                <c:pt idx="106">
                  <c:v>13400.666666666511</c:v>
                </c:pt>
                <c:pt idx="107">
                  <c:v>14165</c:v>
                </c:pt>
                <c:pt idx="108">
                  <c:v>14128.333333333489</c:v>
                </c:pt>
                <c:pt idx="109">
                  <c:v>13232.666666666511</c:v>
                </c:pt>
                <c:pt idx="110">
                  <c:v>11425</c:v>
                </c:pt>
                <c:pt idx="111">
                  <c:v>13815.333333333489</c:v>
                </c:pt>
                <c:pt idx="112">
                  <c:v>15394.666666666511</c:v>
                </c:pt>
                <c:pt idx="113">
                  <c:v>16114</c:v>
                </c:pt>
                <c:pt idx="114">
                  <c:v>15927.333333333489</c:v>
                </c:pt>
                <c:pt idx="115">
                  <c:v>14796.666666666511</c:v>
                </c:pt>
                <c:pt idx="116">
                  <c:v>12689</c:v>
                </c:pt>
                <c:pt idx="117">
                  <c:v>15191.333333333489</c:v>
                </c:pt>
                <c:pt idx="118">
                  <c:v>16780.666666666977</c:v>
                </c:pt>
                <c:pt idx="119">
                  <c:v>17424</c:v>
                </c:pt>
                <c:pt idx="120">
                  <c:v>17097.333333333023</c:v>
                </c:pt>
                <c:pt idx="121">
                  <c:v>15783.666666666977</c:v>
                </c:pt>
                <c:pt idx="122">
                  <c:v>13470</c:v>
                </c:pt>
                <c:pt idx="123">
                  <c:v>15978.333333333023</c:v>
                </c:pt>
                <c:pt idx="124">
                  <c:v>17508.666666666977</c:v>
                </c:pt>
                <c:pt idx="125">
                  <c:v>18050</c:v>
                </c:pt>
                <c:pt idx="126">
                  <c:v>17600.333333333023</c:v>
                </c:pt>
                <c:pt idx="127">
                  <c:v>16161.666666666977</c:v>
                </c:pt>
                <c:pt idx="128">
                  <c:v>13745</c:v>
                </c:pt>
                <c:pt idx="129">
                  <c:v>16151.333333333023</c:v>
                </c:pt>
                <c:pt idx="130">
                  <c:v>17557.666666666977</c:v>
                </c:pt>
                <c:pt idx="131">
                  <c:v>17976</c:v>
                </c:pt>
                <c:pt idx="132">
                  <c:v>17423.333333333023</c:v>
                </c:pt>
                <c:pt idx="133">
                  <c:v>15925.666666666977</c:v>
                </c:pt>
                <c:pt idx="134">
                  <c:v>13513</c:v>
                </c:pt>
                <c:pt idx="135">
                  <c:v>15713.333333333023</c:v>
                </c:pt>
                <c:pt idx="136">
                  <c:v>16936.666666666977</c:v>
                </c:pt>
                <c:pt idx="137">
                  <c:v>17215</c:v>
                </c:pt>
                <c:pt idx="138">
                  <c:v>16586.333333333023</c:v>
                </c:pt>
                <c:pt idx="139">
                  <c:v>15095.666666666977</c:v>
                </c:pt>
                <c:pt idx="140">
                  <c:v>12795</c:v>
                </c:pt>
                <c:pt idx="141">
                  <c:v>14695.333333333023</c:v>
                </c:pt>
                <c:pt idx="142">
                  <c:v>15683.666666666977</c:v>
                </c:pt>
                <c:pt idx="143">
                  <c:v>15811</c:v>
                </c:pt>
                <c:pt idx="144">
                  <c:v>15136.333333333023</c:v>
                </c:pt>
                <c:pt idx="145">
                  <c:v>13720.666666666977</c:v>
                </c:pt>
                <c:pt idx="146">
                  <c:v>11634</c:v>
                </c:pt>
                <c:pt idx="147">
                  <c:v>13152.333333333023</c:v>
                </c:pt>
                <c:pt idx="148">
                  <c:v>13864.666666666977</c:v>
                </c:pt>
                <c:pt idx="149">
                  <c:v>13838</c:v>
                </c:pt>
                <c:pt idx="150">
                  <c:v>13147.333333333023</c:v>
                </c:pt>
                <c:pt idx="151">
                  <c:v>11870.666666666977</c:v>
                </c:pt>
                <c:pt idx="152">
                  <c:v>10092</c:v>
                </c:pt>
                <c:pt idx="153">
                  <c:v>11164.333333333023</c:v>
                </c:pt>
                <c:pt idx="154">
                  <c:v>11570.666666666977</c:v>
                </c:pt>
                <c:pt idx="155">
                  <c:v>11394</c:v>
                </c:pt>
                <c:pt idx="156">
                  <c:v>10719.333333333954</c:v>
                </c:pt>
                <c:pt idx="157">
                  <c:v>9639.6666666660458</c:v>
                </c:pt>
                <c:pt idx="158">
                  <c:v>8248</c:v>
                </c:pt>
                <c:pt idx="159">
                  <c:v>8830.3333333339542</c:v>
                </c:pt>
                <c:pt idx="160">
                  <c:v>8914.6666666660458</c:v>
                </c:pt>
                <c:pt idx="161">
                  <c:v>301.66666666666424</c:v>
                </c:pt>
                <c:pt idx="162">
                  <c:v>880</c:v>
                </c:pt>
                <c:pt idx="163">
                  <c:v>1337.3333333333139</c:v>
                </c:pt>
                <c:pt idx="164">
                  <c:v>1573.6666666666861</c:v>
                </c:pt>
                <c:pt idx="165">
                  <c:v>2401</c:v>
                </c:pt>
                <c:pt idx="166">
                  <c:v>3207.3333333333721</c:v>
                </c:pt>
                <c:pt idx="167">
                  <c:v>3890.6666666666279</c:v>
                </c:pt>
                <c:pt idx="168">
                  <c:v>4352</c:v>
                </c:pt>
                <c:pt idx="169">
                  <c:v>4491.3333333333721</c:v>
                </c:pt>
                <c:pt idx="170">
                  <c:v>4211.6666666667443</c:v>
                </c:pt>
                <c:pt idx="171">
                  <c:v>5509</c:v>
                </c:pt>
                <c:pt idx="172">
                  <c:v>6578.3333333332557</c:v>
                </c:pt>
                <c:pt idx="173">
                  <c:v>7323.6666666667443</c:v>
                </c:pt>
                <c:pt idx="174">
                  <c:v>7650</c:v>
                </c:pt>
                <c:pt idx="175">
                  <c:v>7466.3333333332557</c:v>
                </c:pt>
                <c:pt idx="176">
                  <c:v>6684.6666666667443</c:v>
                </c:pt>
                <c:pt idx="177">
                  <c:v>8398</c:v>
                </c:pt>
                <c:pt idx="178">
                  <c:v>9686.3333333332557</c:v>
                </c:pt>
                <c:pt idx="179">
                  <c:v>10461.666666666744</c:v>
                </c:pt>
                <c:pt idx="180">
                  <c:v>10642</c:v>
                </c:pt>
                <c:pt idx="181">
                  <c:v>10145.333333333489</c:v>
                </c:pt>
                <c:pt idx="182">
                  <c:v>8896.6666666665114</c:v>
                </c:pt>
                <c:pt idx="183">
                  <c:v>10954</c:v>
                </c:pt>
                <c:pt idx="184">
                  <c:v>12407.333333333489</c:v>
                </c:pt>
                <c:pt idx="185">
                  <c:v>13181.666666666511</c:v>
                </c:pt>
                <c:pt idx="186">
                  <c:v>13209</c:v>
                </c:pt>
                <c:pt idx="187">
                  <c:v>12423.333333333489</c:v>
                </c:pt>
                <c:pt idx="188">
                  <c:v>10765.666666666511</c:v>
                </c:pt>
                <c:pt idx="189">
                  <c:v>13078</c:v>
                </c:pt>
                <c:pt idx="190">
                  <c:v>14634.333333333489</c:v>
                </c:pt>
                <c:pt idx="191">
                  <c:v>15375.666666666511</c:v>
                </c:pt>
                <c:pt idx="192">
                  <c:v>15251</c:v>
                </c:pt>
                <c:pt idx="193">
                  <c:v>14212.333333333489</c:v>
                </c:pt>
                <c:pt idx="194">
                  <c:v>12218.666666666511</c:v>
                </c:pt>
                <c:pt idx="195">
                  <c:v>14688</c:v>
                </c:pt>
                <c:pt idx="196">
                  <c:v>16280.333333333489</c:v>
                </c:pt>
                <c:pt idx="197">
                  <c:v>16958.666666666511</c:v>
                </c:pt>
                <c:pt idx="198">
                  <c:v>16690</c:v>
                </c:pt>
                <c:pt idx="199">
                  <c:v>15445.333333333023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A-4ADB-9914-211196E4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15055"/>
        <c:axId val="1636497231"/>
      </c:scatterChart>
      <c:valAx>
        <c:axId val="19410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97231"/>
        <c:crosses val="autoZero"/>
        <c:crossBetween val="midCat"/>
      </c:valAx>
      <c:valAx>
        <c:axId val="16364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'Lattitude Fix'!$B$1</c:f>
              <c:strCache>
                <c:ptCount val="1"/>
                <c:pt idx="0">
                  <c:v>Stage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'Lattitude Fix'!$A$2:$A$201</c:f>
              <c:numCache>
                <c:formatCode>General</c:formatCode>
                <c:ptCount val="200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  <c:pt idx="161">
                  <c:v>0.5</c:v>
                </c:pt>
                <c:pt idx="162">
                  <c:v>1.5</c:v>
                </c:pt>
                <c:pt idx="163">
                  <c:v>2.5</c:v>
                </c:pt>
                <c:pt idx="164">
                  <c:v>3.5</c:v>
                </c:pt>
                <c:pt idx="165">
                  <c:v>4.5</c:v>
                </c:pt>
                <c:pt idx="166">
                  <c:v>5.5</c:v>
                </c:pt>
                <c:pt idx="167">
                  <c:v>6.5</c:v>
                </c:pt>
                <c:pt idx="168">
                  <c:v>7.5</c:v>
                </c:pt>
                <c:pt idx="169">
                  <c:v>8.5</c:v>
                </c:pt>
                <c:pt idx="170">
                  <c:v>9.5</c:v>
                </c:pt>
                <c:pt idx="171">
                  <c:v>10.5</c:v>
                </c:pt>
                <c:pt idx="172">
                  <c:v>11.5</c:v>
                </c:pt>
                <c:pt idx="173">
                  <c:v>12.5</c:v>
                </c:pt>
                <c:pt idx="174">
                  <c:v>13.5</c:v>
                </c:pt>
                <c:pt idx="175">
                  <c:v>14.5</c:v>
                </c:pt>
                <c:pt idx="176">
                  <c:v>15.5</c:v>
                </c:pt>
                <c:pt idx="177">
                  <c:v>16.5</c:v>
                </c:pt>
                <c:pt idx="178">
                  <c:v>17.5</c:v>
                </c:pt>
                <c:pt idx="179">
                  <c:v>18.5</c:v>
                </c:pt>
                <c:pt idx="180">
                  <c:v>19.5</c:v>
                </c:pt>
                <c:pt idx="181">
                  <c:v>20.5</c:v>
                </c:pt>
                <c:pt idx="182">
                  <c:v>21.5</c:v>
                </c:pt>
                <c:pt idx="183">
                  <c:v>22.5</c:v>
                </c:pt>
                <c:pt idx="184">
                  <c:v>23.5</c:v>
                </c:pt>
                <c:pt idx="185">
                  <c:v>24.5</c:v>
                </c:pt>
                <c:pt idx="186">
                  <c:v>25.5</c:v>
                </c:pt>
                <c:pt idx="187">
                  <c:v>26.5</c:v>
                </c:pt>
                <c:pt idx="188">
                  <c:v>27.5</c:v>
                </c:pt>
                <c:pt idx="189">
                  <c:v>28.5</c:v>
                </c:pt>
                <c:pt idx="190">
                  <c:v>29.5</c:v>
                </c:pt>
                <c:pt idx="191">
                  <c:v>30.5</c:v>
                </c:pt>
                <c:pt idx="192">
                  <c:v>31.5</c:v>
                </c:pt>
                <c:pt idx="193">
                  <c:v>32.5</c:v>
                </c:pt>
                <c:pt idx="194">
                  <c:v>33.5</c:v>
                </c:pt>
                <c:pt idx="195">
                  <c:v>34.5</c:v>
                </c:pt>
                <c:pt idx="196">
                  <c:v>35.5</c:v>
                </c:pt>
                <c:pt idx="197">
                  <c:v>36.5</c:v>
                </c:pt>
                <c:pt idx="198">
                  <c:v>37.5</c:v>
                </c:pt>
                <c:pt idx="199">
                  <c:v>38.5</c:v>
                </c:pt>
              </c:numCache>
            </c:numRef>
          </c:xVal>
          <c:yVal>
            <c:numRef>
              <c:f>'Lattitude Fix'!$B$2:$B$201</c:f>
              <c:numCache>
                <c:formatCode>General</c:formatCode>
                <c:ptCount val="200"/>
                <c:pt idx="0">
                  <c:v>-3283.3645167810128</c:v>
                </c:pt>
                <c:pt idx="1">
                  <c:v>-3757.2344320952707</c:v>
                </c:pt>
                <c:pt idx="2">
                  <c:v>-3928.9503538629933</c:v>
                </c:pt>
                <c:pt idx="3">
                  <c:v>-3704.0994648298865</c:v>
                </c:pt>
                <c:pt idx="4">
                  <c:v>-2991.2598915455883</c:v>
                </c:pt>
                <c:pt idx="5">
                  <c:v>-1701.0000000000009</c:v>
                </c:pt>
                <c:pt idx="6">
                  <c:v>-2846.8777031689033</c:v>
                </c:pt>
                <c:pt idx="7">
                  <c:v>-3592.4397812718198</c:v>
                </c:pt>
                <c:pt idx="8">
                  <c:v>-3850.2212156129008</c:v>
                </c:pt>
                <c:pt idx="9">
                  <c:v>-3534.7445367821019</c:v>
                </c:pt>
                <c:pt idx="10">
                  <c:v>-2565.5191880349303</c:v>
                </c:pt>
                <c:pt idx="11">
                  <c:v>-868.0409046171244</c:v>
                </c:pt>
                <c:pt idx="12">
                  <c:v>-2428.7911097820197</c:v>
                </c:pt>
                <c:pt idx="13">
                  <c:v>-3412.2363282532515</c:v>
                </c:pt>
                <c:pt idx="14">
                  <c:v>-3741.8276178390861</c:v>
                </c:pt>
                <c:pt idx="15">
                  <c:v>-3348.0000198823072</c:v>
                </c:pt>
                <c:pt idx="16">
                  <c:v>-2164.1720292321934</c:v>
                </c:pt>
                <c:pt idx="17">
                  <c:v>-129.74508437578879</c:v>
                </c:pt>
                <c:pt idx="18">
                  <c:v>-2036.1030783413516</c:v>
                </c:pt>
                <c:pt idx="19">
                  <c:v>-3211.6118909866327</c:v>
                </c:pt>
                <c:pt idx="20">
                  <c:v>-3597.6189432334195</c:v>
                </c:pt>
                <c:pt idx="21">
                  <c:v>-3140.4527737830704</c:v>
                </c:pt>
                <c:pt idx="22">
                  <c:v>-1790.422638845519</c:v>
                </c:pt>
                <c:pt idx="23">
                  <c:v>492.18186463901475</c:v>
                </c:pt>
                <c:pt idx="24">
                  <c:v>-1673.9088481651652</c:v>
                </c:pt>
                <c:pt idx="25">
                  <c:v>-2988.9440215443956</c:v>
                </c:pt>
                <c:pt idx="26">
                  <c:v>-3412.1522555726951</c:v>
                </c:pt>
                <c:pt idx="27">
                  <c:v>-2908.7412275921943</c:v>
                </c:pt>
                <c:pt idx="28">
                  <c:v>-1451.8974391930751</c:v>
                </c:pt>
                <c:pt idx="29">
                  <c:v>982.21401100708499</c:v>
                </c:pt>
                <c:pt idx="30">
                  <c:v>-1346.550371483856</c:v>
                </c:pt>
                <c:pt idx="31">
                  <c:v>-2741.3123022094678</c:v>
                </c:pt>
                <c:pt idx="32">
                  <c:v>-3181.1715694758987</c:v>
                </c:pt>
                <c:pt idx="33">
                  <c:v>-2653.2059127696139</c:v>
                </c:pt>
                <c:pt idx="34">
                  <c:v>-1149.4709280465868</c:v>
                </c:pt>
                <c:pt idx="35">
                  <c:v>1330</c:v>
                </c:pt>
                <c:pt idx="36">
                  <c:v>-1057.804261380541</c:v>
                </c:pt>
                <c:pt idx="37">
                  <c:v>-2469.8725794356596</c:v>
                </c:pt>
                <c:pt idx="38">
                  <c:v>-2905.1715694759005</c:v>
                </c:pt>
                <c:pt idx="39">
                  <c:v>-2373.6456355434239</c:v>
                </c:pt>
                <c:pt idx="40">
                  <c:v>-888.21703814990178</c:v>
                </c:pt>
                <c:pt idx="41">
                  <c:v>1532.2140110070832</c:v>
                </c:pt>
                <c:pt idx="42">
                  <c:v>-809.23077252702933</c:v>
                </c:pt>
                <c:pt idx="43">
                  <c:v>-2174.4078942591714</c:v>
                </c:pt>
                <c:pt idx="44">
                  <c:v>-2585.152255572697</c:v>
                </c:pt>
                <c:pt idx="45">
                  <c:v>-2071.2773548774203</c:v>
                </c:pt>
                <c:pt idx="46">
                  <c:v>-665.57551483214229</c:v>
                </c:pt>
                <c:pt idx="47">
                  <c:v>1589.1818646390129</c:v>
                </c:pt>
                <c:pt idx="48">
                  <c:v>-600.75597217854011</c:v>
                </c:pt>
                <c:pt idx="49">
                  <c:v>-1857.1194404500511</c:v>
                </c:pt>
                <c:pt idx="50">
                  <c:v>-2223.6189432334213</c:v>
                </c:pt>
                <c:pt idx="51">
                  <c:v>-1747.9452243196556</c:v>
                </c:pt>
                <c:pt idx="52">
                  <c:v>-482.76974500832875</c:v>
                </c:pt>
                <c:pt idx="53">
                  <c:v>1511.2549156242112</c:v>
                </c:pt>
                <c:pt idx="54">
                  <c:v>-430.50536256521627</c:v>
                </c:pt>
                <c:pt idx="55">
                  <c:v>-1522.6666865492843</c:v>
                </c:pt>
                <c:pt idx="56">
                  <c:v>-1825.8276178390879</c:v>
                </c:pt>
                <c:pt idx="57">
                  <c:v>-1406.5696615862798</c:v>
                </c:pt>
                <c:pt idx="58">
                  <c:v>-335.45777644899499</c:v>
                </c:pt>
                <c:pt idx="59">
                  <c:v>1312.9590953828738</c:v>
                </c:pt>
                <c:pt idx="60">
                  <c:v>-293.8525213679568</c:v>
                </c:pt>
                <c:pt idx="61">
                  <c:v>-1171.4112034490809</c:v>
                </c:pt>
                <c:pt idx="62">
                  <c:v>-1397.2212156129026</c:v>
                </c:pt>
                <c:pt idx="63">
                  <c:v>-1051.773114605774</c:v>
                </c:pt>
                <c:pt idx="64">
                  <c:v>-218.54436983494907</c:v>
                </c:pt>
                <c:pt idx="65">
                  <c:v>1013.9999999999991</c:v>
                </c:pt>
                <c:pt idx="66">
                  <c:v>-185.5932248776835</c:v>
                </c:pt>
                <c:pt idx="67">
                  <c:v>-808.76613149779314</c:v>
                </c:pt>
                <c:pt idx="68">
                  <c:v>-944.95035386299787</c:v>
                </c:pt>
                <c:pt idx="69">
                  <c:v>-685.56776542736588</c:v>
                </c:pt>
                <c:pt idx="70">
                  <c:v>-125.03118344892391</c:v>
                </c:pt>
                <c:pt idx="71">
                  <c:v>640.25491562421121</c:v>
                </c:pt>
                <c:pt idx="72">
                  <c:v>-98.106329411058141</c:v>
                </c:pt>
                <c:pt idx="73">
                  <c:v>-437.50489933893823</c:v>
                </c:pt>
                <c:pt idx="74">
                  <c:v>-476.32463773361042</c:v>
                </c:pt>
                <c:pt idx="75">
                  <c:v>-312.94400166209061</c:v>
                </c:pt>
                <c:pt idx="76">
                  <c:v>-47.73681893297271</c:v>
                </c:pt>
                <c:pt idx="77">
                  <c:v>218.92694901480195</c:v>
                </c:pt>
                <c:pt idx="78">
                  <c:v>-23.319560504166247</c:v>
                </c:pt>
                <c:pt idx="79">
                  <c:v>-61.840882796439701</c:v>
                </c:pt>
                <c:pt idx="80">
                  <c:v>0</c:v>
                </c:pt>
                <c:pt idx="81">
                  <c:v>62.840882795813968</c:v>
                </c:pt>
                <c:pt idx="82">
                  <c:v>24.319560504777428</c:v>
                </c:pt>
                <c:pt idx="83">
                  <c:v>-217.92694901480195</c:v>
                </c:pt>
                <c:pt idx="84">
                  <c:v>48.736818932332426</c:v>
                </c:pt>
                <c:pt idx="85">
                  <c:v>313.94400166267269</c:v>
                </c:pt>
                <c:pt idx="86">
                  <c:v>477.32463773361042</c:v>
                </c:pt>
                <c:pt idx="87">
                  <c:v>438.50489933835615</c:v>
                </c:pt>
                <c:pt idx="88">
                  <c:v>99.106329411640218</c:v>
                </c:pt>
                <c:pt idx="89">
                  <c:v>-639.25491562421121</c:v>
                </c:pt>
                <c:pt idx="90">
                  <c:v>126.03118344822542</c:v>
                </c:pt>
                <c:pt idx="91">
                  <c:v>686.56776542806438</c:v>
                </c:pt>
                <c:pt idx="92">
                  <c:v>945.95035386299787</c:v>
                </c:pt>
                <c:pt idx="93">
                  <c:v>809.76613149709465</c:v>
                </c:pt>
                <c:pt idx="94">
                  <c:v>186.59322487838199</c:v>
                </c:pt>
                <c:pt idx="95">
                  <c:v>-1012.9999999999991</c:v>
                </c:pt>
                <c:pt idx="96">
                  <c:v>219.5443698351819</c:v>
                </c:pt>
                <c:pt idx="97">
                  <c:v>1052.7731146055412</c:v>
                </c:pt>
                <c:pt idx="98">
                  <c:v>1398.2212156129026</c:v>
                </c:pt>
                <c:pt idx="99">
                  <c:v>274.4112034486152</c:v>
                </c:pt>
                <c:pt idx="100">
                  <c:v>1231.8525213684225</c:v>
                </c:pt>
                <c:pt idx="101">
                  <c:v>1616.0409046171262</c:v>
                </c:pt>
                <c:pt idx="102">
                  <c:v>1349.4577764485293</c:v>
                </c:pt>
                <c:pt idx="103">
                  <c:v>358.5696615867455</c:v>
                </c:pt>
                <c:pt idx="104">
                  <c:v>-1425.1723821609121</c:v>
                </c:pt>
                <c:pt idx="105">
                  <c:v>406.66668654881869</c:v>
                </c:pt>
                <c:pt idx="106">
                  <c:v>1580.5053625656819</c:v>
                </c:pt>
                <c:pt idx="107">
                  <c:v>2029.7450843757888</c:v>
                </c:pt>
                <c:pt idx="108">
                  <c:v>1692.7697450078631</c:v>
                </c:pt>
                <c:pt idx="109">
                  <c:v>511.94522432012127</c:v>
                </c:pt>
                <c:pt idx="110">
                  <c:v>-1565.3810567665787</c:v>
                </c:pt>
                <c:pt idx="111">
                  <c:v>571.11944044958545</c:v>
                </c:pt>
                <c:pt idx="112">
                  <c:v>1912.7559721790058</c:v>
                </c:pt>
                <c:pt idx="113">
                  <c:v>2410.8181353609871</c:v>
                </c:pt>
                <c:pt idx="114">
                  <c:v>2019.5755148316766</c:v>
                </c:pt>
                <c:pt idx="115">
                  <c:v>701.27735487788595</c:v>
                </c:pt>
                <c:pt idx="116">
                  <c:v>-1576.847744427303</c:v>
                </c:pt>
                <c:pt idx="117">
                  <c:v>772.40789425870571</c:v>
                </c:pt>
                <c:pt idx="118">
                  <c:v>2226.2307725270293</c:v>
                </c:pt>
                <c:pt idx="119">
                  <c:v>2751.7859889929168</c:v>
                </c:pt>
                <c:pt idx="120">
                  <c:v>2325.2170381499018</c:v>
                </c:pt>
                <c:pt idx="121">
                  <c:v>929.64563554342385</c:v>
                </c:pt>
                <c:pt idx="122">
                  <c:v>-1447.8284305240995</c:v>
                </c:pt>
                <c:pt idx="123">
                  <c:v>1014.8725794356596</c:v>
                </c:pt>
                <c:pt idx="124">
                  <c:v>2517.804261380541</c:v>
                </c:pt>
                <c:pt idx="125">
                  <c:v>3050</c:v>
                </c:pt>
                <c:pt idx="126">
                  <c:v>2609.4709280465868</c:v>
                </c:pt>
                <c:pt idx="127">
                  <c:v>1198.2059127696139</c:v>
                </c:pt>
                <c:pt idx="128">
                  <c:v>-1172.8284305241013</c:v>
                </c:pt>
                <c:pt idx="129">
                  <c:v>1297.3123022094678</c:v>
                </c:pt>
                <c:pt idx="130">
                  <c:v>2785.550371483856</c:v>
                </c:pt>
                <c:pt idx="131">
                  <c:v>3303.785988992915</c:v>
                </c:pt>
                <c:pt idx="132">
                  <c:v>2868.8974391930751</c:v>
                </c:pt>
                <c:pt idx="133">
                  <c:v>1506.7412275921943</c:v>
                </c:pt>
                <c:pt idx="134">
                  <c:v>-752.84774442730486</c:v>
                </c:pt>
                <c:pt idx="135">
                  <c:v>1617.9440215443956</c:v>
                </c:pt>
                <c:pt idx="136">
                  <c:v>3028.9088481651652</c:v>
                </c:pt>
                <c:pt idx="137">
                  <c:v>3511.8181353609853</c:v>
                </c:pt>
                <c:pt idx="138">
                  <c:v>3104.422638845519</c:v>
                </c:pt>
                <c:pt idx="139">
                  <c:v>1851.4527737830704</c:v>
                </c:pt>
                <c:pt idx="140">
                  <c:v>-195.38105676658051</c:v>
                </c:pt>
                <c:pt idx="141">
                  <c:v>1974.6118909866327</c:v>
                </c:pt>
                <c:pt idx="142">
                  <c:v>3248.1030783413516</c:v>
                </c:pt>
                <c:pt idx="143">
                  <c:v>3675.7450843757888</c:v>
                </c:pt>
                <c:pt idx="144">
                  <c:v>3316.1720292321934</c:v>
                </c:pt>
                <c:pt idx="145">
                  <c:v>2230.0000198823072</c:v>
                </c:pt>
                <c:pt idx="146">
                  <c:v>486.82761783908609</c:v>
                </c:pt>
                <c:pt idx="147">
                  <c:v>2362.2363282532515</c:v>
                </c:pt>
                <c:pt idx="148">
                  <c:v>3444.7911097820197</c:v>
                </c:pt>
                <c:pt idx="149">
                  <c:v>3801.0409046171244</c:v>
                </c:pt>
                <c:pt idx="150">
                  <c:v>3505.5191880349303</c:v>
                </c:pt>
                <c:pt idx="151">
                  <c:v>2635.7445367821019</c:v>
                </c:pt>
                <c:pt idx="152">
                  <c:v>1275.2212156129008</c:v>
                </c:pt>
                <c:pt idx="153">
                  <c:v>2776.4397812718198</c:v>
                </c:pt>
                <c:pt idx="154">
                  <c:v>3621.8777031689033</c:v>
                </c:pt>
                <c:pt idx="155">
                  <c:v>3894.0000000000009</c:v>
                </c:pt>
                <c:pt idx="156">
                  <c:v>3677.2598915455883</c:v>
                </c:pt>
                <c:pt idx="157">
                  <c:v>3064.0994648298865</c:v>
                </c:pt>
                <c:pt idx="158">
                  <c:v>2146.9503538629933</c:v>
                </c:pt>
                <c:pt idx="159">
                  <c:v>3211.2344320952707</c:v>
                </c:pt>
                <c:pt idx="160">
                  <c:v>3784.3645167810128</c:v>
                </c:pt>
                <c:pt idx="161">
                  <c:v>39.880570107411586</c:v>
                </c:pt>
                <c:pt idx="162">
                  <c:v>94.960656355842616</c:v>
                </c:pt>
                <c:pt idx="163">
                  <c:v>29.99719211844149</c:v>
                </c:pt>
                <c:pt idx="164">
                  <c:v>-254.37348441052609</c:v>
                </c:pt>
                <c:pt idx="165">
                  <c:v>54.483024396537076</c:v>
                </c:pt>
                <c:pt idx="166">
                  <c:v>345.19840268520011</c:v>
                </c:pt>
                <c:pt idx="167">
                  <c:v>516.40085150865298</c:v>
                </c:pt>
                <c:pt idx="168">
                  <c:v>469.71432346218899</c:v>
                </c:pt>
                <c:pt idx="169">
                  <c:v>105.75776249232058</c:v>
                </c:pt>
                <c:pt idx="170">
                  <c:v>-671.85565019060505</c:v>
                </c:pt>
                <c:pt idx="171">
                  <c:v>133.48075682049603</c:v>
                </c:pt>
                <c:pt idx="172">
                  <c:v>717.36640599415023</c:v>
                </c:pt>
                <c:pt idx="173">
                  <c:v>984.39274055625265</c:v>
                </c:pt>
                <c:pt idx="174">
                  <c:v>840.14250390679899</c:v>
                </c:pt>
                <c:pt idx="175">
                  <c:v>194.18902963819983</c:v>
                </c:pt>
                <c:pt idx="176">
                  <c:v>-1040.904456984068</c:v>
                </c:pt>
                <c:pt idx="177">
                  <c:v>228.41447477459405</c:v>
                </c:pt>
                <c:pt idx="178">
                  <c:v>1082.6867880675654</c:v>
                </c:pt>
                <c:pt idx="179">
                  <c:v>1434.44131938602</c:v>
                </c:pt>
                <c:pt idx="180">
                  <c:v>1202.1941342524387</c:v>
                </c:pt>
                <c:pt idx="181">
                  <c:v>304.44789847588072</c:v>
                </c:pt>
                <c:pt idx="182">
                  <c:v>-1333.3087342709659</c:v>
                </c:pt>
                <c:pt idx="183">
                  <c:v>347.39828220178788</c:v>
                </c:pt>
                <c:pt idx="184">
                  <c:v>1437.0278090459324</c:v>
                </c:pt>
                <c:pt idx="185">
                  <c:v>1861.022963324931</c:v>
                </c:pt>
                <c:pt idx="186">
                  <c:v>1551.8105781454378</c:v>
                </c:pt>
                <c:pt idx="187">
                  <c:v>443.80068262409623</c:v>
                </c:pt>
                <c:pt idx="188">
                  <c:v>-1521.6139976683662</c:v>
                </c:pt>
                <c:pt idx="189">
                  <c:v>497.94148081864114</c:v>
                </c:pt>
                <c:pt idx="190">
                  <c:v>1776.8238228018054</c:v>
                </c:pt>
                <c:pt idx="191">
                  <c:v>2256.3710595755747</c:v>
                </c:pt>
                <c:pt idx="192">
                  <c:v>1885.9021371744839</c:v>
                </c:pt>
                <c:pt idx="193">
                  <c:v>617.71652778373937</c:v>
                </c:pt>
                <c:pt idx="194">
                  <c:v>-1588.9061351200926</c:v>
                </c:pt>
                <c:pt idx="195">
                  <c:v>684.29360254197309</c:v>
                </c:pt>
                <c:pt idx="196">
                  <c:v>2097.5546993437383</c:v>
                </c:pt>
                <c:pt idx="197">
                  <c:v>2614.095327220979</c:v>
                </c:pt>
                <c:pt idx="198">
                  <c:v>2201.112605663975</c:v>
                </c:pt>
                <c:pt idx="199">
                  <c:v>829.78236155449486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C-4AD5-A860-36A92135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745023"/>
        <c:axId val="1724657583"/>
      </c:scatterChart>
      <c:valAx>
        <c:axId val="200774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57583"/>
        <c:crosses val="autoZero"/>
        <c:crossBetween val="midCat"/>
      </c:valAx>
      <c:valAx>
        <c:axId val="17246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'Lattitude Fix'!$A$2:$A$7</c:f>
              <c:numCache>
                <c:formatCode>General</c:formatCode>
                <c:ptCount val="6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</c:numCache>
            </c:numRef>
          </c:xVal>
          <c:yVal>
            <c:numRef>
              <c:f>'Lattitude Fix'!$B$2:$B$7</c:f>
              <c:numCache>
                <c:formatCode>General</c:formatCode>
                <c:ptCount val="6"/>
                <c:pt idx="0">
                  <c:v>-3283.3645167810128</c:v>
                </c:pt>
                <c:pt idx="1">
                  <c:v>-3757.2344320952707</c:v>
                </c:pt>
                <c:pt idx="2">
                  <c:v>-3928.9503538629933</c:v>
                </c:pt>
                <c:pt idx="3">
                  <c:v>-3704.0994648298865</c:v>
                </c:pt>
                <c:pt idx="4">
                  <c:v>-2991.2598915455883</c:v>
                </c:pt>
                <c:pt idx="5">
                  <c:v>-1701.0000000000009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E-4CF2-B25D-850DA5485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36751"/>
        <c:axId val="1933439727"/>
      </c:scatterChart>
      <c:valAx>
        <c:axId val="167993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39727"/>
        <c:crosses val="autoZero"/>
        <c:crossBetween val="midCat"/>
      </c:valAx>
      <c:valAx>
        <c:axId val="19334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3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ED01EF-5147-4C18-8325-36701ECCD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15</xdr:row>
      <xdr:rowOff>166687</xdr:rowOff>
    </xdr:from>
    <xdr:to>
      <xdr:col>23</xdr:col>
      <xdr:colOff>514350</xdr:colOff>
      <xdr:row>30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8F7A60-FE75-4A35-B537-752354515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809625</xdr:colOff>
      <xdr:row>109</xdr:row>
      <xdr:rowOff>80962</xdr:rowOff>
    </xdr:from>
    <xdr:to>
      <xdr:col>9</xdr:col>
      <xdr:colOff>304800</xdr:colOff>
      <xdr:row>123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586A68-6AC5-4BB7-9B67-AAED400EA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E5846-22D2-4E47-B763-F4ADE26FB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2</xdr:row>
      <xdr:rowOff>4762</xdr:rowOff>
    </xdr:from>
    <xdr:to>
      <xdr:col>18</xdr:col>
      <xdr:colOff>390525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EDC11-DE10-4065-919D-40FC2EDC7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051AF-7E68-4263-A596-5E1D260DE151}" name="Table1" displayName="Table1" ref="A1:O201" totalsRowShown="0">
  <autoFilter ref="A1:O201" xr:uid="{E5849D80-9512-46BA-9ADF-1560F0331778}"/>
  <tableColumns count="15">
    <tableColumn id="1" xr3:uid="{EBA488F6-E3ED-47A9-9BF4-FDCB5D6D7267}" name="to UTM" dataDxfId="6"/>
    <tableColumn id="2" xr3:uid="{191DA0F7-ACE3-4E2F-A5DC-4E14F80A8B74}" name="to Zone" dataDxfId="5"/>
    <tableColumn id="3" xr3:uid="{FFCED184-8493-465B-AB3A-F0D7D5431D04}" name="to Easting" dataDxfId="4"/>
    <tableColumn id="4" xr3:uid="{3192026B-F734-4BFF-8079-E7A1E17D611E}" name="to Northing" dataDxfId="3"/>
    <tableColumn id="5" xr3:uid="{0F744C8E-0F3B-4F20-8ED3-AA86548D3704}" name="to MGRS" dataDxfId="2"/>
    <tableColumn id="6" xr3:uid="{2F4FA9FC-FA43-4529-B198-7441F1C57712}" name="Latitude"/>
    <tableColumn id="7" xr3:uid="{7E323D33-7744-4010-AA20-9BAD73CA96BA}" name="Longitude"/>
    <tableColumn id="8" xr3:uid="{060D4663-349E-4228-A3BA-1DF2828A2FBA}" name="Lat Cir m"/>
    <tableColumn id="9" xr3:uid="{108FDDDA-DEFC-4EB1-99F8-C1226817553E}" name="Sph East"/>
    <tableColumn id="15" xr3:uid="{2D90509F-EA6B-4095-8610-E7E6861880E5}" name="Lat2">
      <calculatedColumnFormula>Table1[[#This Row],[Latitude]]</calculatedColumnFormula>
    </tableColumn>
    <tableColumn id="10" xr3:uid="{280819EC-0503-4E7C-89C8-4E2E5D5E7857}" name="Dev" dataDxfId="1"/>
    <tableColumn id="11" xr3:uid="{6B3A57C5-FE95-4DE2-9623-6413E42052D4}" name="Sph North"/>
    <tableColumn id="12" xr3:uid="{03155131-D47E-44F8-AE51-91DD8EF3EF0B}" name="Mod 6">
      <calculatedColumnFormula>MOD(N2,6)</calculatedColumnFormula>
    </tableColumn>
    <tableColumn id="13" xr3:uid="{4C80CDF4-26F7-42B8-B31A-773E1D151D99}" name="Lat22">
      <calculatedColumnFormula>F2</calculatedColumnFormula>
    </tableColumn>
    <tableColumn id="14" xr3:uid="{9B565CE7-DA4A-4D2C-AC9B-AE9BED188A2B}" name="Dev2" dataDxfId="0">
      <calculatedColumnFormula>L2-D2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topLeftCell="C5" workbookViewId="0">
      <selection activeCell="N2" sqref="N2:O201"/>
    </sheetView>
  </sheetViews>
  <sheetFormatPr defaultRowHeight="15" x14ac:dyDescent="0.25"/>
  <cols>
    <col min="1" max="1" width="26.140625" style="4" customWidth="1"/>
    <col min="2" max="2" width="9.85546875" style="4" customWidth="1"/>
    <col min="3" max="3" width="11.7109375" style="6" customWidth="1"/>
    <col min="4" max="4" width="13.28515625" style="6" customWidth="1"/>
    <col min="5" max="5" width="19.28515625" style="4" customWidth="1"/>
    <col min="6" max="6" width="10.42578125" customWidth="1"/>
    <col min="7" max="7" width="12" customWidth="1"/>
    <col min="8" max="8" width="10.7109375" customWidth="1"/>
    <col min="9" max="9" width="10.42578125" customWidth="1"/>
    <col min="10" max="10" width="6.85546875" bestFit="1" customWidth="1"/>
    <col min="12" max="12" width="12.7109375" bestFit="1" customWidth="1"/>
    <col min="13" max="13" width="8.7109375" customWidth="1"/>
  </cols>
  <sheetData>
    <row r="1" spans="1:15" x14ac:dyDescent="0.25">
      <c r="A1" s="1" t="s">
        <v>2</v>
      </c>
      <c r="B1" s="1" t="s">
        <v>3</v>
      </c>
      <c r="C1" s="5" t="s">
        <v>4</v>
      </c>
      <c r="D1" s="5" t="s">
        <v>5</v>
      </c>
      <c r="E1" s="1" t="s">
        <v>6</v>
      </c>
      <c r="F1" t="s">
        <v>0</v>
      </c>
      <c r="G1" t="s">
        <v>1</v>
      </c>
      <c r="H1" t="s">
        <v>464</v>
      </c>
      <c r="I1" t="s">
        <v>465</v>
      </c>
      <c r="J1" t="s">
        <v>470</v>
      </c>
      <c r="K1" t="s">
        <v>466</v>
      </c>
      <c r="L1" t="s">
        <v>467</v>
      </c>
      <c r="M1" t="s">
        <v>468</v>
      </c>
      <c r="N1" t="s">
        <v>471</v>
      </c>
      <c r="O1" t="s">
        <v>469</v>
      </c>
    </row>
    <row r="2" spans="1:15" x14ac:dyDescent="0.25">
      <c r="A2" s="2" t="s">
        <v>7</v>
      </c>
      <c r="B2" s="2" t="s">
        <v>8</v>
      </c>
      <c r="C2" s="3">
        <v>461235</v>
      </c>
      <c r="D2" s="3">
        <v>1117747</v>
      </c>
      <c r="E2" s="2" t="s">
        <v>9</v>
      </c>
      <c r="F2">
        <v>-80</v>
      </c>
      <c r="G2">
        <v>1</v>
      </c>
      <c r="H2">
        <f>COS(F2*PI()/180)*40075000</f>
        <v>6958950.7200022368</v>
      </c>
      <c r="I2">
        <f>(MOD(G2,6)-3)*H2/360+500000</f>
        <v>461339.16266665421</v>
      </c>
      <c r="J2">
        <f>Table1[[#This Row],[Latitude]]</f>
        <v>-80</v>
      </c>
      <c r="K2" s="7">
        <f>I2-C2</f>
        <v>104.16266665421426</v>
      </c>
      <c r="L2">
        <f>F2*40008000/360+10000000</f>
        <v>1109333.333333334</v>
      </c>
      <c r="M2">
        <f>MOD(N2,6)</f>
        <v>4</v>
      </c>
      <c r="N2">
        <f>F2</f>
        <v>-80</v>
      </c>
      <c r="O2" s="7">
        <f>L2-D2</f>
        <v>-8413.6666666660458</v>
      </c>
    </row>
    <row r="3" spans="1:15" x14ac:dyDescent="0.25">
      <c r="A3" s="2" t="s">
        <v>10</v>
      </c>
      <c r="B3" s="2" t="s">
        <v>8</v>
      </c>
      <c r="C3" s="3">
        <v>478699</v>
      </c>
      <c r="D3" s="3">
        <v>1229843</v>
      </c>
      <c r="E3" s="2" t="s">
        <v>11</v>
      </c>
      <c r="F3">
        <v>-79</v>
      </c>
      <c r="G3">
        <v>2</v>
      </c>
      <c r="H3">
        <f>COS(F3*PI()/180)*40075000</f>
        <v>7646670.4897150379</v>
      </c>
      <c r="I3">
        <f>(MOD(G3,6)-3)*H3/360+500000</f>
        <v>478759.24863968045</v>
      </c>
      <c r="J3">
        <f>Table1[[#This Row],[Latitude]]</f>
        <v>-79</v>
      </c>
      <c r="K3" s="7">
        <f>I3-C3</f>
        <v>60.248639680445194</v>
      </c>
      <c r="L3">
        <f>F3*40008000/360+10000000</f>
        <v>1220466.666666666</v>
      </c>
      <c r="M3">
        <f t="shared" ref="M3:M66" si="0">MOD(N3,6)</f>
        <v>5</v>
      </c>
      <c r="N3">
        <f>F3</f>
        <v>-79</v>
      </c>
      <c r="O3" s="7">
        <f>L3-D3</f>
        <v>-9376.3333333339542</v>
      </c>
    </row>
    <row r="4" spans="1:15" x14ac:dyDescent="0.25">
      <c r="A4" s="2" t="s">
        <v>12</v>
      </c>
      <c r="B4" s="2" t="s">
        <v>8</v>
      </c>
      <c r="C4" s="3">
        <v>500000</v>
      </c>
      <c r="D4" s="3">
        <v>1341630</v>
      </c>
      <c r="E4" s="2" t="s">
        <v>13</v>
      </c>
      <c r="F4">
        <v>-78</v>
      </c>
      <c r="G4">
        <v>3</v>
      </c>
      <c r="H4">
        <f>COS(F4*PI()/180)*40075000</f>
        <v>8332061.0095217098</v>
      </c>
      <c r="I4">
        <f>(MOD(G4,6)-3)*H4/360+500000</f>
        <v>500000</v>
      </c>
      <c r="J4">
        <f>Table1[[#This Row],[Latitude]]</f>
        <v>-78</v>
      </c>
      <c r="K4" s="7">
        <f>I4-C4</f>
        <v>0</v>
      </c>
      <c r="L4">
        <f>F4*40008000/360+10000000</f>
        <v>1331600</v>
      </c>
      <c r="M4">
        <f t="shared" si="0"/>
        <v>0</v>
      </c>
      <c r="N4">
        <f>F4</f>
        <v>-78</v>
      </c>
      <c r="O4" s="7">
        <f>L4-D4</f>
        <v>-10030</v>
      </c>
    </row>
    <row r="5" spans="1:15" x14ac:dyDescent="0.25">
      <c r="A5" s="2" t="s">
        <v>14</v>
      </c>
      <c r="B5" s="2" t="s">
        <v>8</v>
      </c>
      <c r="C5" s="3">
        <v>525110</v>
      </c>
      <c r="D5" s="3">
        <v>1453013</v>
      </c>
      <c r="E5" s="2" t="s">
        <v>15</v>
      </c>
      <c r="F5">
        <v>-77</v>
      </c>
      <c r="G5">
        <v>4</v>
      </c>
      <c r="H5">
        <f>COS(F5*PI()/180)*40075000</f>
        <v>9014913.5028303862</v>
      </c>
      <c r="I5">
        <f>(MOD(G5,6)-3)*H5/360+500000</f>
        <v>525041.42639675108</v>
      </c>
      <c r="J5">
        <f>Table1[[#This Row],[Latitude]]</f>
        <v>-77</v>
      </c>
      <c r="K5" s="7">
        <f>I5-C5</f>
        <v>-68.573603248922154</v>
      </c>
      <c r="L5">
        <f>F5*40008000/360+10000000</f>
        <v>1442733.333333334</v>
      </c>
      <c r="M5">
        <f t="shared" si="0"/>
        <v>1</v>
      </c>
      <c r="N5">
        <f>F5</f>
        <v>-77</v>
      </c>
      <c r="O5" s="7">
        <f>L5-D5</f>
        <v>-10279.666666666046</v>
      </c>
    </row>
    <row r="6" spans="1:15" x14ac:dyDescent="0.25">
      <c r="A6" s="2" t="s">
        <v>16</v>
      </c>
      <c r="B6" s="2" t="s">
        <v>8</v>
      </c>
      <c r="C6" s="3">
        <v>554000</v>
      </c>
      <c r="D6" s="3">
        <v>1563900</v>
      </c>
      <c r="E6" s="2" t="s">
        <v>17</v>
      </c>
      <c r="F6">
        <v>-76</v>
      </c>
      <c r="G6">
        <v>5</v>
      </c>
      <c r="H6">
        <f>COS(F6*PI()/180)*40075000</f>
        <v>9695019.9661566913</v>
      </c>
      <c r="I6">
        <f>(MOD(G6,6)-3)*H6/360+500000</f>
        <v>553861.22203420382</v>
      </c>
      <c r="J6">
        <f>Table1[[#This Row],[Latitude]]</f>
        <v>-76</v>
      </c>
      <c r="K6" s="7">
        <f>I6-C6</f>
        <v>-138.77796579618007</v>
      </c>
      <c r="L6">
        <f>F6*40008000/360+10000000</f>
        <v>1553866.666666666</v>
      </c>
      <c r="M6">
        <f t="shared" si="0"/>
        <v>2</v>
      </c>
      <c r="N6">
        <f>F6</f>
        <v>-76</v>
      </c>
      <c r="O6" s="7">
        <f>L6-D6</f>
        <v>-10033.333333333954</v>
      </c>
    </row>
    <row r="7" spans="1:15" x14ac:dyDescent="0.25">
      <c r="A7" s="2" t="s">
        <v>18</v>
      </c>
      <c r="B7" s="2" t="s">
        <v>19</v>
      </c>
      <c r="C7" s="3">
        <v>413362</v>
      </c>
      <c r="D7" s="3">
        <v>1674201</v>
      </c>
      <c r="E7" s="2" t="s">
        <v>20</v>
      </c>
      <c r="F7">
        <v>-75</v>
      </c>
      <c r="G7">
        <v>6</v>
      </c>
      <c r="H7">
        <f>COS(F7*PI()/180)*40075000</f>
        <v>10372173.232483519</v>
      </c>
      <c r="I7">
        <f>(MOD(G7,6)-3)*H7/360+500000</f>
        <v>413565.22306263738</v>
      </c>
      <c r="J7">
        <f>Table1[[#This Row],[Latitude]]</f>
        <v>-75</v>
      </c>
      <c r="K7" s="7">
        <f>I7-C7</f>
        <v>203.22306263737846</v>
      </c>
      <c r="L7">
        <f>F7*40008000/360+10000000</f>
        <v>1665000</v>
      </c>
      <c r="M7">
        <f t="shared" si="0"/>
        <v>3</v>
      </c>
      <c r="N7">
        <f>F7</f>
        <v>-75</v>
      </c>
      <c r="O7" s="7">
        <f>L7-D7</f>
        <v>-9201</v>
      </c>
    </row>
    <row r="8" spans="1:15" x14ac:dyDescent="0.25">
      <c r="A8" s="2" t="s">
        <v>21</v>
      </c>
      <c r="B8" s="2" t="s">
        <v>19</v>
      </c>
      <c r="C8" s="3">
        <v>438476</v>
      </c>
      <c r="D8" s="3">
        <v>1786929</v>
      </c>
      <c r="E8" s="2" t="s">
        <v>22</v>
      </c>
      <c r="F8">
        <v>-74</v>
      </c>
      <c r="G8">
        <v>7</v>
      </c>
      <c r="H8">
        <f>COS(F8*PI()/180)*40075000</f>
        <v>11046167.034366241</v>
      </c>
      <c r="I8">
        <f>(MOD(G8,6)-3)*H8/360+500000</f>
        <v>438632.40536463202</v>
      </c>
      <c r="J8">
        <f>Table1[[#This Row],[Latitude]]</f>
        <v>-74</v>
      </c>
      <c r="K8" s="7">
        <f>I8-C8</f>
        <v>156.40536463202443</v>
      </c>
      <c r="L8">
        <f>F8*40008000/360+10000000</f>
        <v>1776133.333333333</v>
      </c>
      <c r="M8">
        <f t="shared" si="0"/>
        <v>4</v>
      </c>
      <c r="N8">
        <f>F8</f>
        <v>-74</v>
      </c>
      <c r="O8" s="7">
        <f>L8-D8</f>
        <v>-10795.666666666977</v>
      </c>
    </row>
    <row r="9" spans="1:15" x14ac:dyDescent="0.25">
      <c r="A9" s="2" t="s">
        <v>23</v>
      </c>
      <c r="B9" s="2" t="s">
        <v>19</v>
      </c>
      <c r="C9" s="3">
        <v>467367</v>
      </c>
      <c r="D9" s="3">
        <v>1899247</v>
      </c>
      <c r="E9" s="2" t="s">
        <v>24</v>
      </c>
      <c r="F9">
        <v>-73</v>
      </c>
      <c r="G9">
        <v>8</v>
      </c>
      <c r="H9">
        <f>COS(F9*PI()/180)*40075000</f>
        <v>11716796.066763677</v>
      </c>
      <c r="I9">
        <f>(MOD(G9,6)-3)*H9/360+500000</f>
        <v>467453.34425898979</v>
      </c>
      <c r="J9">
        <f>Table1[[#This Row],[Latitude]]</f>
        <v>-73</v>
      </c>
      <c r="K9" s="7">
        <f>I9-C9</f>
        <v>86.344258989789523</v>
      </c>
      <c r="L9">
        <f>F9*40008000/360+10000000</f>
        <v>1887266.666666667</v>
      </c>
      <c r="M9">
        <f t="shared" si="0"/>
        <v>5</v>
      </c>
      <c r="N9">
        <f>F9</f>
        <v>-73</v>
      </c>
      <c r="O9" s="7">
        <f>L9-D9</f>
        <v>-11980.333333333023</v>
      </c>
    </row>
    <row r="10" spans="1:15" x14ac:dyDescent="0.25">
      <c r="A10" s="2" t="s">
        <v>25</v>
      </c>
      <c r="B10" s="2" t="s">
        <v>26</v>
      </c>
      <c r="C10" s="3">
        <v>500000</v>
      </c>
      <c r="D10" s="3">
        <v>2011067</v>
      </c>
      <c r="E10" s="2" t="s">
        <v>27</v>
      </c>
      <c r="F10">
        <v>-72</v>
      </c>
      <c r="G10">
        <v>9</v>
      </c>
      <c r="H10">
        <f>COS(F10*PI()/180)*40075000</f>
        <v>12383856.04957602</v>
      </c>
      <c r="I10">
        <f>(MOD(G10,6)-3)*H10/360+500000</f>
        <v>500000</v>
      </c>
      <c r="J10">
        <f>Table1[[#This Row],[Latitude]]</f>
        <v>-72</v>
      </c>
      <c r="K10" s="7">
        <f>I10-C10</f>
        <v>0</v>
      </c>
      <c r="L10">
        <f>F10*40008000/360+10000000</f>
        <v>1998400</v>
      </c>
      <c r="M10">
        <f t="shared" si="0"/>
        <v>0</v>
      </c>
      <c r="N10">
        <f>F10</f>
        <v>-72</v>
      </c>
      <c r="O10" s="7">
        <f>L10-D10</f>
        <v>-12667</v>
      </c>
    </row>
    <row r="11" spans="1:15" x14ac:dyDescent="0.25">
      <c r="A11" s="2" t="s">
        <v>28</v>
      </c>
      <c r="B11" s="2" t="s">
        <v>26</v>
      </c>
      <c r="C11" s="3">
        <v>536335</v>
      </c>
      <c r="D11" s="3">
        <v>2122303</v>
      </c>
      <c r="E11" s="2" t="s">
        <v>29</v>
      </c>
      <c r="F11">
        <v>-71</v>
      </c>
      <c r="G11">
        <v>10</v>
      </c>
      <c r="H11">
        <f>COS(F11*PI()/180)*40075000</f>
        <v>13047143.789870556</v>
      </c>
      <c r="I11">
        <f>(MOD(G11,6)-3)*H11/360+500000</f>
        <v>536242.06608297373</v>
      </c>
      <c r="J11">
        <f>Table1[[#This Row],[Latitude]]</f>
        <v>-71</v>
      </c>
      <c r="K11" s="7">
        <f>I11-C11</f>
        <v>-92.933917026268318</v>
      </c>
      <c r="L11">
        <f>F11*40008000/360+10000000</f>
        <v>2109533.333333333</v>
      </c>
      <c r="M11">
        <f t="shared" si="0"/>
        <v>1</v>
      </c>
      <c r="N11">
        <f>F11</f>
        <v>-71</v>
      </c>
      <c r="O11" s="7">
        <f>L11-D11</f>
        <v>-12769.666666666977</v>
      </c>
    </row>
    <row r="12" spans="1:15" x14ac:dyDescent="0.25">
      <c r="A12" s="2" t="s">
        <v>30</v>
      </c>
      <c r="B12" s="2" t="s">
        <v>26</v>
      </c>
      <c r="C12" s="3">
        <v>576330</v>
      </c>
      <c r="D12" s="3">
        <v>2232874</v>
      </c>
      <c r="E12" s="2" t="s">
        <v>31</v>
      </c>
      <c r="F12">
        <v>-70</v>
      </c>
      <c r="G12">
        <v>11</v>
      </c>
      <c r="H12">
        <f>COS(F12*PI()/180)*40075000</f>
        <v>13706457.243776178</v>
      </c>
      <c r="I12">
        <f>(MOD(G12,6)-3)*H12/360+500000</f>
        <v>576146.98468764545</v>
      </c>
      <c r="J12">
        <f>Table1[[#This Row],[Latitude]]</f>
        <v>-70</v>
      </c>
      <c r="K12" s="7">
        <f>I12-C12</f>
        <v>-183.01531235454604</v>
      </c>
      <c r="L12">
        <f>F12*40008000/360+10000000</f>
        <v>2220666.666666667</v>
      </c>
      <c r="M12">
        <f t="shared" si="0"/>
        <v>2</v>
      </c>
      <c r="N12">
        <f>F12</f>
        <v>-70</v>
      </c>
      <c r="O12" s="7">
        <f>L12-D12</f>
        <v>-12207.333333333023</v>
      </c>
    </row>
    <row r="13" spans="1:15" x14ac:dyDescent="0.25">
      <c r="A13" s="2" t="s">
        <v>32</v>
      </c>
      <c r="B13" s="2" t="s">
        <v>33</v>
      </c>
      <c r="C13" s="3">
        <v>380058</v>
      </c>
      <c r="D13" s="3">
        <v>2342705</v>
      </c>
      <c r="E13" s="2" t="s">
        <v>34</v>
      </c>
      <c r="F13">
        <v>-69</v>
      </c>
      <c r="G13">
        <v>12</v>
      </c>
      <c r="H13">
        <f>COS(F13*PI()/180)*40075000</f>
        <v>14361595.578027913</v>
      </c>
      <c r="I13">
        <f>(MOD(G13,6)-3)*H13/360+500000</f>
        <v>380320.03684976738</v>
      </c>
      <c r="J13">
        <f>Table1[[#This Row],[Latitude]]</f>
        <v>-69</v>
      </c>
      <c r="K13" s="7">
        <f>I13-C13</f>
        <v>262.03684976737713</v>
      </c>
      <c r="L13">
        <f>F13*40008000/360+10000000</f>
        <v>2331800</v>
      </c>
      <c r="M13">
        <f t="shared" si="0"/>
        <v>3</v>
      </c>
      <c r="N13">
        <f>F13</f>
        <v>-69</v>
      </c>
      <c r="O13" s="7">
        <f>L13-D13</f>
        <v>-10905</v>
      </c>
    </row>
    <row r="14" spans="1:15" x14ac:dyDescent="0.25">
      <c r="A14" s="2" t="s">
        <v>35</v>
      </c>
      <c r="B14" s="2" t="s">
        <v>33</v>
      </c>
      <c r="C14" s="3">
        <v>416402</v>
      </c>
      <c r="D14" s="3">
        <v>2455782</v>
      </c>
      <c r="E14" s="2" t="s">
        <v>36</v>
      </c>
      <c r="F14">
        <v>-68</v>
      </c>
      <c r="G14">
        <v>13</v>
      </c>
      <c r="H14">
        <f>COS(F14*PI()/180)*40075000</f>
        <v>15012359.231142672</v>
      </c>
      <c r="I14">
        <f>(MOD(G14,6)-3)*H14/360+500000</f>
        <v>416598.00427142961</v>
      </c>
      <c r="J14">
        <f>Table1[[#This Row],[Latitude]]</f>
        <v>-68</v>
      </c>
      <c r="K14" s="7">
        <f>I14-C14</f>
        <v>196.00427142961416</v>
      </c>
      <c r="L14">
        <f>F14*40008000/360+10000000</f>
        <v>2442933.333333333</v>
      </c>
      <c r="M14">
        <f t="shared" si="0"/>
        <v>4</v>
      </c>
      <c r="N14">
        <f>F14</f>
        <v>-68</v>
      </c>
      <c r="O14" s="7">
        <f>L14-D14</f>
        <v>-12848.666666666977</v>
      </c>
    </row>
    <row r="15" spans="1:15" x14ac:dyDescent="0.25">
      <c r="A15" s="2" t="s">
        <v>37</v>
      </c>
      <c r="B15" s="2" t="s">
        <v>33</v>
      </c>
      <c r="C15" s="3">
        <v>456399</v>
      </c>
      <c r="D15" s="3">
        <v>2568269</v>
      </c>
      <c r="E15" s="2" t="s">
        <v>38</v>
      </c>
      <c r="F15">
        <v>-67</v>
      </c>
      <c r="G15">
        <v>14</v>
      </c>
      <c r="H15">
        <f>COS(F15*PI()/180)*40075000</f>
        <v>15658549.974207653</v>
      </c>
      <c r="I15">
        <f>(MOD(G15,6)-3)*H15/360+500000</f>
        <v>456504.02784942318</v>
      </c>
      <c r="J15">
        <f>Table1[[#This Row],[Latitude]]</f>
        <v>-67</v>
      </c>
      <c r="K15" s="7">
        <f>I15-C15</f>
        <v>105.02784942317521</v>
      </c>
      <c r="L15">
        <f>F15*40008000/360+10000000</f>
        <v>2554066.666666667</v>
      </c>
      <c r="M15">
        <f t="shared" si="0"/>
        <v>5</v>
      </c>
      <c r="N15">
        <f>F15</f>
        <v>-67</v>
      </c>
      <c r="O15" s="7">
        <f>L15-D15</f>
        <v>-14202.333333333023</v>
      </c>
    </row>
    <row r="16" spans="1:15" x14ac:dyDescent="0.25">
      <c r="A16" s="2" t="s">
        <v>39</v>
      </c>
      <c r="B16" s="2" t="s">
        <v>33</v>
      </c>
      <c r="C16" s="3">
        <v>500000</v>
      </c>
      <c r="D16" s="3">
        <v>2680089</v>
      </c>
      <c r="E16" s="2" t="s">
        <v>40</v>
      </c>
      <c r="F16">
        <v>-66</v>
      </c>
      <c r="G16">
        <v>15</v>
      </c>
      <c r="H16">
        <f>COS(F16*PI()/180)*40075000</f>
        <v>16299970.971262693</v>
      </c>
      <c r="I16">
        <f>(MOD(G16,6)-3)*H16/360+500000</f>
        <v>500000</v>
      </c>
      <c r="J16">
        <f>Table1[[#This Row],[Latitude]]</f>
        <v>-66</v>
      </c>
      <c r="K16" s="7">
        <f>I16-C16</f>
        <v>0</v>
      </c>
      <c r="L16">
        <f>F16*40008000/360+10000000</f>
        <v>2665200</v>
      </c>
      <c r="M16">
        <f t="shared" si="0"/>
        <v>0</v>
      </c>
      <c r="N16">
        <f>F16</f>
        <v>-66</v>
      </c>
      <c r="O16" s="7">
        <f>L16-D16</f>
        <v>-14889</v>
      </c>
    </row>
    <row r="17" spans="1:15" x14ac:dyDescent="0.25">
      <c r="A17" s="2" t="s">
        <v>41</v>
      </c>
      <c r="B17" s="2" t="s">
        <v>33</v>
      </c>
      <c r="C17" s="3">
        <v>547155</v>
      </c>
      <c r="D17" s="3">
        <v>2791172</v>
      </c>
      <c r="E17" s="2" t="s">
        <v>42</v>
      </c>
      <c r="F17">
        <v>-65</v>
      </c>
      <c r="G17">
        <v>16</v>
      </c>
      <c r="H17">
        <f>COS(F17*PI()/180)*40075000</f>
        <v>16936426.839258529</v>
      </c>
      <c r="I17">
        <f>(MOD(G17,6)-3)*H17/360+500000</f>
        <v>547045.63010905148</v>
      </c>
      <c r="J17">
        <f>Table1[[#This Row],[Latitude]]</f>
        <v>-65</v>
      </c>
      <c r="K17" s="7">
        <f>I17-C17</f>
        <v>-109.3698909485247</v>
      </c>
      <c r="L17">
        <f>F17*40008000/360+10000000</f>
        <v>2776333.333333333</v>
      </c>
      <c r="M17">
        <f t="shared" si="0"/>
        <v>1</v>
      </c>
      <c r="N17">
        <f>F17</f>
        <v>-65</v>
      </c>
      <c r="O17" s="7">
        <f>L17-D17</f>
        <v>-14838.666666666977</v>
      </c>
    </row>
    <row r="18" spans="1:15" x14ac:dyDescent="0.25">
      <c r="A18" s="2" t="s">
        <v>43</v>
      </c>
      <c r="B18" s="2" t="s">
        <v>44</v>
      </c>
      <c r="C18" s="3">
        <v>597812</v>
      </c>
      <c r="D18" s="3">
        <v>2901451</v>
      </c>
      <c r="E18" s="2" t="s">
        <v>45</v>
      </c>
      <c r="F18">
        <v>-64</v>
      </c>
      <c r="G18">
        <v>17</v>
      </c>
      <c r="H18">
        <f>COS(F18*PI()/180)*40075000</f>
        <v>17567723.707572278</v>
      </c>
      <c r="I18">
        <f>(MOD(G18,6)-3)*H18/360+500000</f>
        <v>597598.46504206816</v>
      </c>
      <c r="J18">
        <f>Table1[[#This Row],[Latitude]]</f>
        <v>-64</v>
      </c>
      <c r="K18" s="7">
        <f>I18-C18</f>
        <v>-213.53495793184265</v>
      </c>
      <c r="L18">
        <f>F18*40008000/360+10000000</f>
        <v>2887466.666666667</v>
      </c>
      <c r="M18">
        <f t="shared" si="0"/>
        <v>2</v>
      </c>
      <c r="N18">
        <f>F18</f>
        <v>-64</v>
      </c>
      <c r="O18" s="7">
        <f>L18-D18</f>
        <v>-13984.333333333023</v>
      </c>
    </row>
    <row r="19" spans="1:15" x14ac:dyDescent="0.25">
      <c r="A19" s="2" t="s">
        <v>46</v>
      </c>
      <c r="B19" s="2" t="s">
        <v>47</v>
      </c>
      <c r="C19" s="3">
        <v>348083</v>
      </c>
      <c r="D19" s="3">
        <v>3010865</v>
      </c>
      <c r="E19" s="2" t="s">
        <v>48</v>
      </c>
      <c r="F19">
        <v>-63</v>
      </c>
      <c r="G19">
        <v>18</v>
      </c>
      <c r="H19">
        <f>COS(F19*PI()/180)*40075000</f>
        <v>18193669.277062338</v>
      </c>
      <c r="I19">
        <f>(MOD(G19,6)-3)*H19/360+500000</f>
        <v>348386.08935781382</v>
      </c>
      <c r="J19">
        <f>Table1[[#This Row],[Latitude]]</f>
        <v>-63</v>
      </c>
      <c r="K19" s="7">
        <f>I19-C19</f>
        <v>303.08935781382024</v>
      </c>
      <c r="L19">
        <f>F19*40008000/360+10000000</f>
        <v>2998600</v>
      </c>
      <c r="M19">
        <f t="shared" si="0"/>
        <v>3</v>
      </c>
      <c r="N19">
        <f>F19</f>
        <v>-63</v>
      </c>
      <c r="O19" s="7">
        <f>L19-D19</f>
        <v>-12265</v>
      </c>
    </row>
    <row r="20" spans="1:15" x14ac:dyDescent="0.25">
      <c r="A20" s="2" t="s">
        <v>49</v>
      </c>
      <c r="B20" s="2" t="s">
        <v>47</v>
      </c>
      <c r="C20" s="3">
        <v>395257</v>
      </c>
      <c r="D20" s="3">
        <v>3124205</v>
      </c>
      <c r="E20" s="2" t="s">
        <v>50</v>
      </c>
      <c r="F20">
        <v>-62</v>
      </c>
      <c r="G20">
        <v>19</v>
      </c>
      <c r="H20">
        <f>COS(F20*PI()/180)*40075000</f>
        <v>18814072.878644574</v>
      </c>
      <c r="I20">
        <f>(MOD(G20,6)-3)*H20/360+500000</f>
        <v>395477.37289641902</v>
      </c>
      <c r="J20">
        <f>Table1[[#This Row],[Latitude]]</f>
        <v>-62</v>
      </c>
      <c r="K20" s="7">
        <f>I20-C20</f>
        <v>220.37289641902316</v>
      </c>
      <c r="L20">
        <f>F20*40008000/360+10000000</f>
        <v>3109733.333333333</v>
      </c>
      <c r="M20">
        <f t="shared" si="0"/>
        <v>4</v>
      </c>
      <c r="N20">
        <f>F20</f>
        <v>-62</v>
      </c>
      <c r="O20" s="7">
        <f>L20-D20</f>
        <v>-14471.666666666977</v>
      </c>
    </row>
    <row r="21" spans="1:15" x14ac:dyDescent="0.25">
      <c r="A21" s="2" t="s">
        <v>51</v>
      </c>
      <c r="B21" s="2" t="s">
        <v>47</v>
      </c>
      <c r="C21" s="3">
        <v>445915</v>
      </c>
      <c r="D21" s="3">
        <v>3236799</v>
      </c>
      <c r="E21" s="2" t="s">
        <v>52</v>
      </c>
      <c r="F21">
        <v>-61</v>
      </c>
      <c r="G21">
        <v>20</v>
      </c>
      <c r="H21">
        <f>COS(F21*PI()/180)*40075000</f>
        <v>19428745.531371959</v>
      </c>
      <c r="I21">
        <f>(MOD(G21,6)-3)*H21/360+500000</f>
        <v>446031.26241285569</v>
      </c>
      <c r="J21">
        <f>Table1[[#This Row],[Latitude]]</f>
        <v>-61</v>
      </c>
      <c r="K21" s="7">
        <f>I21-C21</f>
        <v>116.26241285569267</v>
      </c>
      <c r="L21">
        <f>F21*40008000/360+10000000</f>
        <v>3220866.666666667</v>
      </c>
      <c r="M21">
        <f t="shared" si="0"/>
        <v>5</v>
      </c>
      <c r="N21">
        <f>F21</f>
        <v>-61</v>
      </c>
      <c r="O21" s="7">
        <f>L21-D21</f>
        <v>-15932.333333333023</v>
      </c>
    </row>
    <row r="22" spans="1:15" x14ac:dyDescent="0.25">
      <c r="A22" s="2" t="s">
        <v>53</v>
      </c>
      <c r="B22" s="2" t="s">
        <v>47</v>
      </c>
      <c r="C22" s="3">
        <v>500000</v>
      </c>
      <c r="D22" s="3">
        <v>3348588</v>
      </c>
      <c r="E22" s="2" t="s">
        <v>54</v>
      </c>
      <c r="F22">
        <v>-60</v>
      </c>
      <c r="G22">
        <v>21</v>
      </c>
      <c r="H22">
        <f>COS(F22*PI()/180)*40075000</f>
        <v>20037500.000000004</v>
      </c>
      <c r="I22">
        <f>(MOD(G22,6)-3)*H22/360+500000</f>
        <v>500000</v>
      </c>
      <c r="J22">
        <f>Table1[[#This Row],[Latitude]]</f>
        <v>-60</v>
      </c>
      <c r="K22" s="7">
        <f>I22-C22</f>
        <v>0</v>
      </c>
      <c r="L22">
        <f>F22*40008000/360+10000000</f>
        <v>3332000</v>
      </c>
      <c r="M22">
        <f t="shared" si="0"/>
        <v>0</v>
      </c>
      <c r="N22">
        <f>F22</f>
        <v>-60</v>
      </c>
      <c r="O22" s="7">
        <f>L22-D22</f>
        <v>-16588</v>
      </c>
    </row>
    <row r="23" spans="1:15" x14ac:dyDescent="0.25">
      <c r="A23" s="2" t="s">
        <v>55</v>
      </c>
      <c r="B23" s="2" t="s">
        <v>47</v>
      </c>
      <c r="C23" s="3">
        <v>557450</v>
      </c>
      <c r="D23" s="3">
        <v>3459518</v>
      </c>
      <c r="E23" s="2" t="s">
        <v>56</v>
      </c>
      <c r="F23">
        <v>-59</v>
      </c>
      <c r="G23">
        <v>22</v>
      </c>
      <c r="H23">
        <f>COS(F23*PI()/180)*40075000</f>
        <v>20640150.852020428</v>
      </c>
      <c r="I23">
        <f>(MOD(G23,6)-3)*H23/360+500000</f>
        <v>557333.75236672338</v>
      </c>
      <c r="J23">
        <f>Table1[[#This Row],[Latitude]]</f>
        <v>-59</v>
      </c>
      <c r="K23" s="7">
        <f>I23-C23</f>
        <v>-116.24763327662367</v>
      </c>
      <c r="L23">
        <f>F23*40008000/360+10000000</f>
        <v>3443133.333333333</v>
      </c>
      <c r="M23">
        <f t="shared" si="0"/>
        <v>1</v>
      </c>
      <c r="N23">
        <f>F23</f>
        <v>-59</v>
      </c>
      <c r="O23" s="7">
        <f>L23-D23</f>
        <v>-16384.666666666977</v>
      </c>
    </row>
    <row r="24" spans="1:15" x14ac:dyDescent="0.25">
      <c r="A24" s="2" t="s">
        <v>57</v>
      </c>
      <c r="B24" s="2" t="s">
        <v>47</v>
      </c>
      <c r="C24" s="3">
        <v>618207</v>
      </c>
      <c r="D24" s="3">
        <v>3569539</v>
      </c>
      <c r="E24" s="2" t="s">
        <v>58</v>
      </c>
      <c r="F24">
        <v>-58</v>
      </c>
      <c r="G24">
        <v>23</v>
      </c>
      <c r="H24">
        <f>COS(F24*PI()/180)*40075000</f>
        <v>21236514.514145687</v>
      </c>
      <c r="I24">
        <f>(MOD(G24,6)-3)*H24/360+500000</f>
        <v>617980.63618969824</v>
      </c>
      <c r="J24">
        <f>Table1[[#This Row],[Latitude]]</f>
        <v>-58</v>
      </c>
      <c r="K24" s="7">
        <f>I24-C24</f>
        <v>-226.36381030175835</v>
      </c>
      <c r="L24">
        <f>F24*40008000/360+10000000</f>
        <v>3554266.666666667</v>
      </c>
      <c r="M24">
        <f t="shared" si="0"/>
        <v>2</v>
      </c>
      <c r="N24">
        <f>F24</f>
        <v>-58</v>
      </c>
      <c r="O24" s="7">
        <f>L24-D24</f>
        <v>-15272.333333333023</v>
      </c>
    </row>
    <row r="25" spans="1:15" x14ac:dyDescent="0.25">
      <c r="A25" s="2" t="s">
        <v>59</v>
      </c>
      <c r="B25" s="2" t="s">
        <v>60</v>
      </c>
      <c r="C25" s="3">
        <v>317790</v>
      </c>
      <c r="D25" s="3">
        <v>3678611</v>
      </c>
      <c r="E25" s="2" t="s">
        <v>61</v>
      </c>
      <c r="F25">
        <v>-57</v>
      </c>
      <c r="G25">
        <v>24</v>
      </c>
      <c r="H25">
        <f>COS(F25*PI()/180)*40075000</f>
        <v>21826409.328227215</v>
      </c>
      <c r="I25">
        <f>(MOD(G25,6)-3)*H25/360+500000</f>
        <v>318113.25559810654</v>
      </c>
      <c r="J25">
        <f>Table1[[#This Row],[Latitude]]</f>
        <v>-57</v>
      </c>
      <c r="K25" s="7">
        <f>I25-C25</f>
        <v>323.25559810653795</v>
      </c>
      <c r="L25">
        <f>F25*40008000/360+10000000</f>
        <v>3665400</v>
      </c>
      <c r="M25">
        <f t="shared" si="0"/>
        <v>3</v>
      </c>
      <c r="N25">
        <f>F25</f>
        <v>-57</v>
      </c>
      <c r="O25" s="7">
        <f>L25-D25</f>
        <v>-13211</v>
      </c>
    </row>
    <row r="26" spans="1:15" x14ac:dyDescent="0.25">
      <c r="A26" s="2" t="s">
        <v>62</v>
      </c>
      <c r="B26" s="2" t="s">
        <v>63</v>
      </c>
      <c r="C26" s="3">
        <v>375273</v>
      </c>
      <c r="D26" s="3">
        <v>3792115</v>
      </c>
      <c r="E26" s="2" t="s">
        <v>64</v>
      </c>
      <c r="F26">
        <v>-56</v>
      </c>
      <c r="G26">
        <v>25</v>
      </c>
      <c r="H26">
        <f>COS(F26*PI()/180)*40075000</f>
        <v>22409655.606590178</v>
      </c>
      <c r="I26">
        <f>(MOD(G26,6)-3)*H26/360+500000</f>
        <v>375501.91329672124</v>
      </c>
      <c r="J26">
        <f>Table1[[#This Row],[Latitude]]</f>
        <v>-56</v>
      </c>
      <c r="K26" s="7">
        <f>I26-C26</f>
        <v>228.91329672123538</v>
      </c>
      <c r="L26">
        <f>F26*40008000/360+10000000</f>
        <v>3776533.333333333</v>
      </c>
      <c r="M26">
        <f t="shared" si="0"/>
        <v>4</v>
      </c>
      <c r="N26">
        <f>F26</f>
        <v>-56</v>
      </c>
      <c r="O26" s="7">
        <f>L26-D26</f>
        <v>-15581.666666666977</v>
      </c>
    </row>
    <row r="27" spans="1:15" x14ac:dyDescent="0.25">
      <c r="A27" s="2" t="s">
        <v>65</v>
      </c>
      <c r="B27" s="2" t="s">
        <v>63</v>
      </c>
      <c r="C27" s="3">
        <v>436032</v>
      </c>
      <c r="D27" s="3">
        <v>3904751</v>
      </c>
      <c r="E27" s="2" t="s">
        <v>66</v>
      </c>
      <c r="F27">
        <v>-55</v>
      </c>
      <c r="G27">
        <v>26</v>
      </c>
      <c r="H27">
        <f>COS(F27*PI()/180)*40075000</f>
        <v>22986075.686768174</v>
      </c>
      <c r="I27">
        <f>(MOD(G27,6)-3)*H27/360+500000</f>
        <v>436149.78975897731</v>
      </c>
      <c r="J27">
        <f>Table1[[#This Row],[Latitude]]</f>
        <v>-55</v>
      </c>
      <c r="K27" s="7">
        <f>I27-C27</f>
        <v>117.78975897730561</v>
      </c>
      <c r="L27">
        <f>F27*40008000/360+10000000</f>
        <v>3887666.666666667</v>
      </c>
      <c r="M27">
        <f t="shared" si="0"/>
        <v>5</v>
      </c>
      <c r="N27">
        <f>F27</f>
        <v>-55</v>
      </c>
      <c r="O27" s="7">
        <f>L27-D27</f>
        <v>-17084.333333333023</v>
      </c>
    </row>
    <row r="28" spans="1:15" x14ac:dyDescent="0.25">
      <c r="A28" s="2" t="s">
        <v>67</v>
      </c>
      <c r="B28" s="2" t="s">
        <v>63</v>
      </c>
      <c r="C28" s="3">
        <v>500000</v>
      </c>
      <c r="D28" s="3">
        <v>4016478</v>
      </c>
      <c r="E28" s="2" t="s">
        <v>68</v>
      </c>
      <c r="F28">
        <v>-54</v>
      </c>
      <c r="G28">
        <v>27</v>
      </c>
      <c r="H28">
        <f>COS(F28*PI()/180)*40075000</f>
        <v>23555493.98562086</v>
      </c>
      <c r="I28">
        <f>(MOD(G28,6)-3)*H28/360+500000</f>
        <v>500000</v>
      </c>
      <c r="J28">
        <f>Table1[[#This Row],[Latitude]]</f>
        <v>-54</v>
      </c>
      <c r="K28" s="7">
        <f>I28-C28</f>
        <v>0</v>
      </c>
      <c r="L28">
        <f>F28*40008000/360+10000000</f>
        <v>3998800</v>
      </c>
      <c r="M28">
        <f t="shared" si="0"/>
        <v>0</v>
      </c>
      <c r="N28">
        <f>F28</f>
        <v>-54</v>
      </c>
      <c r="O28" s="7">
        <f>L28-D28</f>
        <v>-17678</v>
      </c>
    </row>
    <row r="29" spans="1:15" x14ac:dyDescent="0.25">
      <c r="A29" s="2" t="s">
        <v>69</v>
      </c>
      <c r="B29" s="2" t="s">
        <v>63</v>
      </c>
      <c r="C29" s="3">
        <v>567109</v>
      </c>
      <c r="D29" s="3">
        <v>4127261</v>
      </c>
      <c r="E29" s="2" t="s">
        <v>70</v>
      </c>
      <c r="F29">
        <v>-53</v>
      </c>
      <c r="G29">
        <v>28</v>
      </c>
      <c r="H29">
        <f>COS(F29*PI()/180)*40075000</f>
        <v>24117737.052818339</v>
      </c>
      <c r="I29">
        <f>(MOD(G29,6)-3)*H29/360+500000</f>
        <v>566993.71403560648</v>
      </c>
      <c r="J29">
        <f>Table1[[#This Row],[Latitude]]</f>
        <v>-53</v>
      </c>
      <c r="K29" s="7">
        <f>I29-C29</f>
        <v>-115.28596439352259</v>
      </c>
      <c r="L29">
        <f>F29*40008000/360+10000000</f>
        <v>4109933.333333333</v>
      </c>
      <c r="M29">
        <f t="shared" si="0"/>
        <v>1</v>
      </c>
      <c r="N29">
        <f>F29</f>
        <v>-53</v>
      </c>
      <c r="O29" s="7">
        <f>L29-D29</f>
        <v>-17327.666666666977</v>
      </c>
    </row>
    <row r="30" spans="1:15" x14ac:dyDescent="0.25">
      <c r="A30" s="2" t="s">
        <v>71</v>
      </c>
      <c r="B30" s="2" t="s">
        <v>63</v>
      </c>
      <c r="C30" s="3">
        <v>637294</v>
      </c>
      <c r="D30" s="3">
        <v>4237073</v>
      </c>
      <c r="E30" s="2" t="s">
        <v>72</v>
      </c>
      <c r="F30">
        <v>-52</v>
      </c>
      <c r="G30">
        <v>29</v>
      </c>
      <c r="H30">
        <f>COS(F30*PI()/180)*40075000</f>
        <v>24672633.623675756</v>
      </c>
      <c r="I30">
        <f>(MOD(G30,6)-3)*H30/360+500000</f>
        <v>637070.18679819861</v>
      </c>
      <c r="J30">
        <f>Table1[[#This Row],[Latitude]]</f>
        <v>-52</v>
      </c>
      <c r="K30" s="7">
        <f>I30-C30</f>
        <v>-223.81320180138573</v>
      </c>
      <c r="L30">
        <f>F30*40008000/360+10000000</f>
        <v>4221066.666666667</v>
      </c>
      <c r="M30">
        <f t="shared" si="0"/>
        <v>2</v>
      </c>
      <c r="N30">
        <f>F30</f>
        <v>-52</v>
      </c>
      <c r="O30" s="7">
        <f>L30-D30</f>
        <v>-16006.333333333023</v>
      </c>
    </row>
    <row r="31" spans="1:15" x14ac:dyDescent="0.25">
      <c r="A31" s="2" t="s">
        <v>73</v>
      </c>
      <c r="B31" s="2" t="s">
        <v>74</v>
      </c>
      <c r="C31" s="3">
        <v>289511</v>
      </c>
      <c r="D31" s="3">
        <v>4345890</v>
      </c>
      <c r="E31" s="2" t="s">
        <v>75</v>
      </c>
      <c r="F31">
        <v>-51</v>
      </c>
      <c r="G31">
        <v>30</v>
      </c>
      <c r="H31">
        <f>COS(F31*PI()/180)*40075000</f>
        <v>25220014.671322238</v>
      </c>
      <c r="I31">
        <f>(MOD(G31,6)-3)*H31/360+500000</f>
        <v>289833.21107231471</v>
      </c>
      <c r="J31">
        <f>Table1[[#This Row],[Latitude]]</f>
        <v>-51</v>
      </c>
      <c r="K31" s="7">
        <f>I31-C31</f>
        <v>322.21107231470523</v>
      </c>
      <c r="L31">
        <f>F31*40008000/360+10000000</f>
        <v>4332200</v>
      </c>
      <c r="M31">
        <f t="shared" si="0"/>
        <v>3</v>
      </c>
      <c r="N31">
        <f>F31</f>
        <v>-51</v>
      </c>
      <c r="O31" s="7">
        <f>L31-D31</f>
        <v>-13690</v>
      </c>
    </row>
    <row r="32" spans="1:15" x14ac:dyDescent="0.25">
      <c r="A32" s="2" t="s">
        <v>76</v>
      </c>
      <c r="B32" s="2" t="s">
        <v>74</v>
      </c>
      <c r="C32" s="3">
        <v>356670</v>
      </c>
      <c r="D32" s="3">
        <v>4459452</v>
      </c>
      <c r="E32" s="2" t="s">
        <v>77</v>
      </c>
      <c r="F32">
        <v>-50</v>
      </c>
      <c r="G32">
        <v>31</v>
      </c>
      <c r="H32">
        <f>COS(F32*PI()/180)*40075000</f>
        <v>25759713.458188064</v>
      </c>
      <c r="I32">
        <f>(MOD(G32,6)-3)*H32/360+500000</f>
        <v>356890.48078784405</v>
      </c>
      <c r="J32">
        <f>Table1[[#This Row],[Latitude]]</f>
        <v>-50</v>
      </c>
      <c r="K32" s="7">
        <f>I32-C32</f>
        <v>220.48078784404788</v>
      </c>
      <c r="L32">
        <f>F32*40008000/360+10000000</f>
        <v>4443333.333333333</v>
      </c>
      <c r="M32">
        <f t="shared" si="0"/>
        <v>4</v>
      </c>
      <c r="N32">
        <f>F32</f>
        <v>-50</v>
      </c>
      <c r="O32" s="7">
        <f>L32-D32</f>
        <v>-16118.666666666977</v>
      </c>
    </row>
    <row r="33" spans="1:15" x14ac:dyDescent="0.25">
      <c r="A33" s="2" t="s">
        <v>78</v>
      </c>
      <c r="B33" s="2" t="s">
        <v>74</v>
      </c>
      <c r="C33" s="3">
        <v>426857</v>
      </c>
      <c r="D33" s="3">
        <v>4572062</v>
      </c>
      <c r="E33" s="2" t="s">
        <v>79</v>
      </c>
      <c r="F33">
        <v>-49</v>
      </c>
      <c r="G33">
        <v>32</v>
      </c>
      <c r="H33">
        <f>COS(F33*PI()/180)*40075000</f>
        <v>26291565.586794578</v>
      </c>
      <c r="I33">
        <f>(MOD(G33,6)-3)*H33/360+500000</f>
        <v>426967.87337001506</v>
      </c>
      <c r="J33">
        <f>Table1[[#This Row],[Latitude]]</f>
        <v>-49</v>
      </c>
      <c r="K33" s="7">
        <f>I33-C33</f>
        <v>110.87337001506239</v>
      </c>
      <c r="L33">
        <f>F33*40008000/360+10000000</f>
        <v>4554466.666666667</v>
      </c>
      <c r="M33">
        <f t="shared" si="0"/>
        <v>5</v>
      </c>
      <c r="N33">
        <f>F33</f>
        <v>-49</v>
      </c>
      <c r="O33" s="7">
        <f>L33-D33</f>
        <v>-17595.333333333023</v>
      </c>
    </row>
    <row r="34" spans="1:15" x14ac:dyDescent="0.25">
      <c r="A34" s="2" t="s">
        <v>80</v>
      </c>
      <c r="B34" s="2" t="s">
        <v>81</v>
      </c>
      <c r="C34" s="3">
        <v>500000</v>
      </c>
      <c r="D34" s="3">
        <v>4683699</v>
      </c>
      <c r="E34" s="2" t="s">
        <v>82</v>
      </c>
      <c r="F34">
        <v>-48</v>
      </c>
      <c r="G34">
        <v>33</v>
      </c>
      <c r="H34">
        <f>COS(F34*PI()/180)*40075000</f>
        <v>26815409.049831245</v>
      </c>
      <c r="I34">
        <f>(MOD(G34,6)-3)*H34/360+500000</f>
        <v>500000</v>
      </c>
      <c r="J34">
        <f>Table1[[#This Row],[Latitude]]</f>
        <v>-48</v>
      </c>
      <c r="K34" s="7">
        <f>I34-C34</f>
        <v>0</v>
      </c>
      <c r="L34">
        <f>F34*40008000/360+10000000</f>
        <v>4665600</v>
      </c>
      <c r="M34">
        <f t="shared" si="0"/>
        <v>0</v>
      </c>
      <c r="N34">
        <f>F34</f>
        <v>-48</v>
      </c>
      <c r="O34" s="7">
        <f>L34-D34</f>
        <v>-18099</v>
      </c>
    </row>
    <row r="35" spans="1:15" x14ac:dyDescent="0.25">
      <c r="A35" s="2" t="s">
        <v>83</v>
      </c>
      <c r="B35" s="2" t="s">
        <v>81</v>
      </c>
      <c r="C35" s="3">
        <v>576025</v>
      </c>
      <c r="D35" s="3">
        <v>4794350</v>
      </c>
      <c r="E35" s="2" t="s">
        <v>84</v>
      </c>
      <c r="F35">
        <v>-47</v>
      </c>
      <c r="G35">
        <v>34</v>
      </c>
      <c r="H35">
        <f>COS(F35*PI()/180)*40075000</f>
        <v>27331084.279504627</v>
      </c>
      <c r="I35">
        <f>(MOD(G35,6)-3)*H35/360+500000</f>
        <v>575919.6785541795</v>
      </c>
      <c r="J35">
        <f>Table1[[#This Row],[Latitude]]</f>
        <v>-47</v>
      </c>
      <c r="K35" s="7">
        <f>I35-C35</f>
        <v>-105.32144582050387</v>
      </c>
      <c r="L35">
        <f>F35*40008000/360+10000000</f>
        <v>4776733.333333333</v>
      </c>
      <c r="M35">
        <f t="shared" si="0"/>
        <v>1</v>
      </c>
      <c r="N35">
        <f>F35</f>
        <v>-47</v>
      </c>
      <c r="O35" s="7">
        <f>L35-D35</f>
        <v>-17616.666666666977</v>
      </c>
    </row>
    <row r="36" spans="1:15" x14ac:dyDescent="0.25">
      <c r="A36" s="2" t="s">
        <v>85</v>
      </c>
      <c r="B36" s="2" t="s">
        <v>81</v>
      </c>
      <c r="C36" s="3">
        <v>654863</v>
      </c>
      <c r="D36" s="3">
        <v>4904007</v>
      </c>
      <c r="E36" s="2" t="s">
        <v>86</v>
      </c>
      <c r="F36">
        <v>-46</v>
      </c>
      <c r="G36">
        <v>35</v>
      </c>
      <c r="H36">
        <f>COS(F36*PI()/180)*40075000</f>
        <v>27838434.19614432</v>
      </c>
      <c r="I36">
        <f>(MOD(G36,6)-3)*H36/360+500000</f>
        <v>654657.96775635728</v>
      </c>
      <c r="J36">
        <f>Table1[[#This Row],[Latitude]]</f>
        <v>-46</v>
      </c>
      <c r="K36" s="7">
        <f>I36-C36</f>
        <v>-205.03224364272319</v>
      </c>
      <c r="L36">
        <f>F36*40008000/360+10000000</f>
        <v>4887866.666666667</v>
      </c>
      <c r="M36">
        <f t="shared" si="0"/>
        <v>2</v>
      </c>
      <c r="N36">
        <f>F36</f>
        <v>-46</v>
      </c>
      <c r="O36" s="7">
        <f>L36-D36</f>
        <v>-16140.333333333023</v>
      </c>
    </row>
    <row r="37" spans="1:15" x14ac:dyDescent="0.25">
      <c r="A37" s="2" t="s">
        <v>87</v>
      </c>
      <c r="B37" s="2" t="s">
        <v>88</v>
      </c>
      <c r="C37" s="3">
        <v>263553</v>
      </c>
      <c r="D37" s="3">
        <v>5012670</v>
      </c>
      <c r="E37" s="2" t="s">
        <v>89</v>
      </c>
      <c r="F37">
        <v>-45</v>
      </c>
      <c r="G37">
        <v>36</v>
      </c>
      <c r="H37">
        <f>COS(F37*PI()/180)*40075000</f>
        <v>28337304.256050892</v>
      </c>
      <c r="I37">
        <f>(MOD(G37,6)-3)*H37/360+500000</f>
        <v>263855.79786624253</v>
      </c>
      <c r="J37">
        <f>Table1[[#This Row],[Latitude]]</f>
        <v>-45</v>
      </c>
      <c r="K37" s="7">
        <f>I37-C37</f>
        <v>302.79786624253029</v>
      </c>
      <c r="L37">
        <f>F37*40008000/360+10000000</f>
        <v>4999000</v>
      </c>
      <c r="M37">
        <f t="shared" si="0"/>
        <v>3</v>
      </c>
      <c r="N37">
        <f>F37</f>
        <v>-45</v>
      </c>
      <c r="O37" s="7">
        <f>L37-D37</f>
        <v>-13670</v>
      </c>
    </row>
    <row r="38" spans="1:15" x14ac:dyDescent="0.25">
      <c r="A38" s="2" t="s">
        <v>90</v>
      </c>
      <c r="B38" s="2" t="s">
        <v>88</v>
      </c>
      <c r="C38" s="3">
        <v>339650</v>
      </c>
      <c r="D38" s="3">
        <v>5126182</v>
      </c>
      <c r="E38" s="2" t="s">
        <v>91</v>
      </c>
      <c r="F38">
        <v>-44</v>
      </c>
      <c r="G38">
        <v>37</v>
      </c>
      <c r="H38">
        <f>COS(F38*PI()/180)*40075000</f>
        <v>28827542.498571448</v>
      </c>
      <c r="I38">
        <f>(MOD(G38,6)-3)*H38/360+500000</f>
        <v>339846.98611904751</v>
      </c>
      <c r="J38">
        <f>Table1[[#This Row],[Latitude]]</f>
        <v>-44</v>
      </c>
      <c r="K38" s="7">
        <f>I38-C38</f>
        <v>196.98611904750578</v>
      </c>
      <c r="L38">
        <f>F38*40008000/360+10000000</f>
        <v>5110133.333333333</v>
      </c>
      <c r="M38">
        <f t="shared" si="0"/>
        <v>4</v>
      </c>
      <c r="N38">
        <f>F38</f>
        <v>-44</v>
      </c>
      <c r="O38" s="7">
        <f>L38-D38</f>
        <v>-16048.666666666977</v>
      </c>
    </row>
    <row r="39" spans="1:15" x14ac:dyDescent="0.25">
      <c r="A39" s="2" t="s">
        <v>92</v>
      </c>
      <c r="B39" s="2" t="s">
        <v>88</v>
      </c>
      <c r="C39" s="3">
        <v>418491</v>
      </c>
      <c r="D39" s="3">
        <v>5238700</v>
      </c>
      <c r="E39" s="2" t="s">
        <v>93</v>
      </c>
      <c r="F39">
        <v>-43</v>
      </c>
      <c r="G39">
        <v>38</v>
      </c>
      <c r="H39">
        <f>COS(F39*PI()/180)*40075000</f>
        <v>29308999.592388261</v>
      </c>
      <c r="I39">
        <f>(MOD(G39,6)-3)*H39/360+500000</f>
        <v>418586.11224336596</v>
      </c>
      <c r="J39">
        <f>Table1[[#This Row],[Latitude]]</f>
        <v>-43</v>
      </c>
      <c r="K39" s="7">
        <f>I39-C39</f>
        <v>95.112243365962058</v>
      </c>
      <c r="L39">
        <f>F39*40008000/360+10000000</f>
        <v>5221266.666666667</v>
      </c>
      <c r="M39">
        <f t="shared" si="0"/>
        <v>5</v>
      </c>
      <c r="N39">
        <f>F39</f>
        <v>-43</v>
      </c>
      <c r="O39" s="7">
        <f>L39-D39</f>
        <v>-17433.333333333023</v>
      </c>
    </row>
    <row r="40" spans="1:15" x14ac:dyDescent="0.25">
      <c r="A40" s="2" t="s">
        <v>94</v>
      </c>
      <c r="B40" s="2" t="s">
        <v>88</v>
      </c>
      <c r="C40" s="3">
        <v>500000</v>
      </c>
      <c r="D40" s="3">
        <v>5350223</v>
      </c>
      <c r="E40" s="2" t="s">
        <v>95</v>
      </c>
      <c r="F40">
        <v>-42</v>
      </c>
      <c r="G40">
        <v>39</v>
      </c>
      <c r="H40">
        <f>COS(F40*PI()/180)*40075000</f>
        <v>29781528.881006576</v>
      </c>
      <c r="I40">
        <f>(MOD(G40,6)-3)*H40/360+500000</f>
        <v>500000</v>
      </c>
      <c r="J40">
        <f>Table1[[#This Row],[Latitude]]</f>
        <v>-42</v>
      </c>
      <c r="K40" s="7">
        <f>I40-C40</f>
        <v>0</v>
      </c>
      <c r="L40">
        <f>F40*40008000/360+10000000</f>
        <v>5332400</v>
      </c>
      <c r="M40">
        <f t="shared" si="0"/>
        <v>0</v>
      </c>
      <c r="N40">
        <f>F40</f>
        <v>-42</v>
      </c>
      <c r="O40" s="7">
        <f>L40-D40</f>
        <v>-17823</v>
      </c>
    </row>
    <row r="41" spans="1:15" x14ac:dyDescent="0.25">
      <c r="A41" s="2" t="s">
        <v>96</v>
      </c>
      <c r="B41" s="2" t="s">
        <v>88</v>
      </c>
      <c r="C41" s="3">
        <v>584102</v>
      </c>
      <c r="D41" s="3">
        <v>5460761</v>
      </c>
      <c r="E41" s="2" t="s">
        <v>97</v>
      </c>
      <c r="F41">
        <v>-41</v>
      </c>
      <c r="G41">
        <v>40</v>
      </c>
      <c r="H41">
        <f>COS(F41*PI()/180)*40075000</f>
        <v>30244986.427427594</v>
      </c>
      <c r="I41">
        <f>(MOD(G41,6)-3)*H41/360+500000</f>
        <v>584013.85118729889</v>
      </c>
      <c r="J41">
        <f>Table1[[#This Row],[Latitude]]</f>
        <v>-41</v>
      </c>
      <c r="K41" s="7">
        <f>I41-C41</f>
        <v>-88.148812701110728</v>
      </c>
      <c r="L41">
        <f>F41*40008000/360+10000000</f>
        <v>5443533.333333333</v>
      </c>
      <c r="M41">
        <f t="shared" si="0"/>
        <v>1</v>
      </c>
      <c r="N41">
        <f>F41</f>
        <v>-41</v>
      </c>
      <c r="O41" s="7">
        <f>L41-D41</f>
        <v>-17227.666666666977</v>
      </c>
    </row>
    <row r="42" spans="1:15" x14ac:dyDescent="0.25">
      <c r="A42" s="2" t="s">
        <v>98</v>
      </c>
      <c r="B42" s="2" t="s">
        <v>99</v>
      </c>
      <c r="C42" s="3">
        <v>670725</v>
      </c>
      <c r="D42" s="3">
        <v>5570327</v>
      </c>
      <c r="E42" s="2" t="s">
        <v>100</v>
      </c>
      <c r="F42">
        <v>-40</v>
      </c>
      <c r="G42">
        <v>41</v>
      </c>
      <c r="H42">
        <f>COS(F42*PI()/180)*40075000</f>
        <v>30699231.057993043</v>
      </c>
      <c r="I42">
        <f>(MOD(G42,6)-3)*H42/360+500000</f>
        <v>670551.28365551692</v>
      </c>
      <c r="J42">
        <f>Table1[[#This Row],[Latitude]]</f>
        <v>-40</v>
      </c>
      <c r="K42" s="7">
        <f>I42-C42</f>
        <v>-173.71634448308032</v>
      </c>
      <c r="L42">
        <f>F42*40008000/360+10000000</f>
        <v>5554666.666666667</v>
      </c>
      <c r="M42">
        <f t="shared" si="0"/>
        <v>2</v>
      </c>
      <c r="N42">
        <f>F42</f>
        <v>-40</v>
      </c>
      <c r="O42" s="7">
        <f>L42-D42</f>
        <v>-15660.333333333023</v>
      </c>
    </row>
    <row r="43" spans="1:15" x14ac:dyDescent="0.25">
      <c r="A43" s="2" t="s">
        <v>101</v>
      </c>
      <c r="B43" s="2" t="s">
        <v>102</v>
      </c>
      <c r="C43" s="3">
        <v>240199</v>
      </c>
      <c r="D43" s="3">
        <v>5678940</v>
      </c>
      <c r="E43" s="2" t="s">
        <v>103</v>
      </c>
      <c r="F43">
        <v>-39</v>
      </c>
      <c r="G43">
        <v>42</v>
      </c>
      <c r="H43">
        <f>COS(F43*PI()/180)*40075000</f>
        <v>31144124.405388109</v>
      </c>
      <c r="I43">
        <f>(MOD(G43,6)-3)*H43/360+500000</f>
        <v>240465.62995509911</v>
      </c>
      <c r="J43">
        <f>Table1[[#This Row],[Latitude]]</f>
        <v>-39</v>
      </c>
      <c r="K43" s="7">
        <f>I43-C43</f>
        <v>266.62995509910979</v>
      </c>
      <c r="L43">
        <f>F43*40008000/360+10000000</f>
        <v>5665800</v>
      </c>
      <c r="M43">
        <f t="shared" si="0"/>
        <v>3</v>
      </c>
      <c r="N43">
        <f>F43</f>
        <v>-39</v>
      </c>
      <c r="O43" s="7">
        <f>L43-D43</f>
        <v>-13140</v>
      </c>
    </row>
    <row r="44" spans="1:15" x14ac:dyDescent="0.25">
      <c r="A44" s="2" t="s">
        <v>104</v>
      </c>
      <c r="B44" s="2" t="s">
        <v>102</v>
      </c>
      <c r="C44" s="3">
        <v>324396</v>
      </c>
      <c r="D44" s="3">
        <v>5792297</v>
      </c>
      <c r="E44" s="2" t="s">
        <v>105</v>
      </c>
      <c r="F44">
        <v>-38</v>
      </c>
      <c r="G44">
        <v>43</v>
      </c>
      <c r="H44">
        <f>COS(F44*PI()/180)*40075000</f>
        <v>31579530.950789385</v>
      </c>
      <c r="I44">
        <f>(MOD(G44,6)-3)*H44/360+500000</f>
        <v>324558.16138450342</v>
      </c>
      <c r="J44">
        <f>Table1[[#This Row],[Latitude]]</f>
        <v>-38</v>
      </c>
      <c r="K44" s="7">
        <f>I44-C44</f>
        <v>162.16138450341532</v>
      </c>
      <c r="L44">
        <f>F44*40008000/360+10000000</f>
        <v>5776933.333333333</v>
      </c>
      <c r="M44">
        <f t="shared" si="0"/>
        <v>4</v>
      </c>
      <c r="N44">
        <f>F44</f>
        <v>-38</v>
      </c>
      <c r="O44" s="7">
        <f>L44-D44</f>
        <v>-15363.666666666977</v>
      </c>
    </row>
    <row r="45" spans="1:15" x14ac:dyDescent="0.25">
      <c r="A45" s="2" t="s">
        <v>106</v>
      </c>
      <c r="B45" s="2" t="s">
        <v>102</v>
      </c>
      <c r="C45" s="3">
        <v>411022</v>
      </c>
      <c r="D45" s="3">
        <v>5904660</v>
      </c>
      <c r="E45" s="2" t="s">
        <v>107</v>
      </c>
      <c r="F45">
        <v>-37</v>
      </c>
      <c r="G45">
        <v>44</v>
      </c>
      <c r="H45">
        <f>COS(F45*PI()/180)*40075000</f>
        <v>32005318.065145262</v>
      </c>
      <c r="I45">
        <f>(MOD(G45,6)-3)*H45/360+500000</f>
        <v>411096.33870792983</v>
      </c>
      <c r="J45">
        <f>Table1[[#This Row],[Latitude]]</f>
        <v>-37</v>
      </c>
      <c r="K45" s="7">
        <f>I45-C45</f>
        <v>74.338707929826342</v>
      </c>
      <c r="L45">
        <f>F45*40008000/360+10000000</f>
        <v>5888066.666666666</v>
      </c>
      <c r="M45">
        <f t="shared" si="0"/>
        <v>5</v>
      </c>
      <c r="N45">
        <f>F45</f>
        <v>-37</v>
      </c>
      <c r="O45" s="7">
        <f>L45-D45</f>
        <v>-16593.333333333954</v>
      </c>
    </row>
    <row r="46" spans="1:15" x14ac:dyDescent="0.25">
      <c r="A46" s="2" t="s">
        <v>108</v>
      </c>
      <c r="B46" s="2" t="s">
        <v>102</v>
      </c>
      <c r="C46" s="3">
        <v>500000</v>
      </c>
      <c r="D46" s="3">
        <v>6016051</v>
      </c>
      <c r="E46" s="2" t="s">
        <v>109</v>
      </c>
      <c r="F46">
        <v>-36</v>
      </c>
      <c r="G46">
        <v>45</v>
      </c>
      <c r="H46">
        <f>COS(F46*PI()/180)*40075000</f>
        <v>32421356.049576018</v>
      </c>
      <c r="I46">
        <f>(MOD(G46,6)-3)*H46/360+500000</f>
        <v>500000</v>
      </c>
      <c r="J46">
        <f>Table1[[#This Row],[Latitude]]</f>
        <v>-36</v>
      </c>
      <c r="K46" s="7">
        <f>I46-C46</f>
        <v>0</v>
      </c>
      <c r="L46">
        <f>F46*40008000/360+10000000</f>
        <v>5999200</v>
      </c>
      <c r="M46">
        <f t="shared" si="0"/>
        <v>0</v>
      </c>
      <c r="N46">
        <f>F46</f>
        <v>-36</v>
      </c>
      <c r="O46" s="7">
        <f>L46-D46</f>
        <v>-16851</v>
      </c>
    </row>
    <row r="47" spans="1:15" x14ac:dyDescent="0.25">
      <c r="A47" s="2" t="s">
        <v>110</v>
      </c>
      <c r="B47" s="2" t="s">
        <v>102</v>
      </c>
      <c r="C47" s="3">
        <v>591253</v>
      </c>
      <c r="D47" s="3">
        <v>6126500</v>
      </c>
      <c r="E47" s="2" t="s">
        <v>111</v>
      </c>
      <c r="F47">
        <v>-35</v>
      </c>
      <c r="G47">
        <v>46</v>
      </c>
      <c r="H47">
        <f>COS(F47*PI()/180)*40075000</f>
        <v>32827518.174881347</v>
      </c>
      <c r="I47">
        <f>(MOD(G47,6)-3)*H47/360+500000</f>
        <v>591187.55048578151</v>
      </c>
      <c r="J47">
        <f>Table1[[#This Row],[Latitude]]</f>
        <v>-35</v>
      </c>
      <c r="K47" s="7">
        <f>I47-C47</f>
        <v>-65.449514218489639</v>
      </c>
      <c r="L47">
        <f>F47*40008000/360+10000000</f>
        <v>6110333.333333334</v>
      </c>
      <c r="M47">
        <f t="shared" si="0"/>
        <v>1</v>
      </c>
      <c r="N47">
        <f>F47</f>
        <v>-35</v>
      </c>
      <c r="O47" s="7">
        <f>L47-D47</f>
        <v>-16166.666666666046</v>
      </c>
    </row>
    <row r="48" spans="1:15" x14ac:dyDescent="0.25">
      <c r="A48" s="2" t="s">
        <v>112</v>
      </c>
      <c r="B48" s="2" t="s">
        <v>102</v>
      </c>
      <c r="C48" s="3">
        <v>684709</v>
      </c>
      <c r="D48" s="3">
        <v>6236040</v>
      </c>
      <c r="E48" s="2" t="s">
        <v>113</v>
      </c>
      <c r="F48">
        <v>-34</v>
      </c>
      <c r="G48">
        <v>47</v>
      </c>
      <c r="H48">
        <f>COS(F48*PI()/180)*40075000</f>
        <v>33223680.720143292</v>
      </c>
      <c r="I48">
        <f>(MOD(G48,6)-3)*H48/360+500000</f>
        <v>684576.00400079601</v>
      </c>
      <c r="J48">
        <f>Table1[[#This Row],[Latitude]]</f>
        <v>-34</v>
      </c>
      <c r="K48" s="7">
        <f>I48-C48</f>
        <v>-132.99599920399487</v>
      </c>
      <c r="L48">
        <f>F48*40008000/360+10000000</f>
        <v>6221466.666666666</v>
      </c>
      <c r="M48">
        <f t="shared" si="0"/>
        <v>2</v>
      </c>
      <c r="N48">
        <f>F48</f>
        <v>-34</v>
      </c>
      <c r="O48" s="7">
        <f>L48-D48</f>
        <v>-14573.333333333954</v>
      </c>
    </row>
    <row r="49" spans="1:15" x14ac:dyDescent="0.25">
      <c r="A49" s="2" t="s">
        <v>114</v>
      </c>
      <c r="B49" s="2" t="s">
        <v>115</v>
      </c>
      <c r="C49" s="3">
        <v>219700</v>
      </c>
      <c r="D49" s="3">
        <v>6344714</v>
      </c>
      <c r="E49" s="2" t="s">
        <v>116</v>
      </c>
      <c r="F49">
        <v>-33</v>
      </c>
      <c r="G49">
        <v>48</v>
      </c>
      <c r="H49">
        <f>COS(F49*PI()/180)*40075000</f>
        <v>33609723.010412872</v>
      </c>
      <c r="I49">
        <f>(MOD(G49,6)-3)*H49/360+500000</f>
        <v>219918.97491322609</v>
      </c>
      <c r="J49">
        <f>Table1[[#This Row],[Latitude]]</f>
        <v>-33</v>
      </c>
      <c r="K49" s="7">
        <f>I49-C49</f>
        <v>218.9749132260913</v>
      </c>
      <c r="L49">
        <f>F49*40008000/360+10000000</f>
        <v>6332600</v>
      </c>
      <c r="M49">
        <f t="shared" si="0"/>
        <v>3</v>
      </c>
      <c r="N49">
        <f>F49</f>
        <v>-33</v>
      </c>
      <c r="O49" s="7">
        <f>L49-D49</f>
        <v>-12114</v>
      </c>
    </row>
    <row r="50" spans="1:15" x14ac:dyDescent="0.25">
      <c r="A50" s="2" t="s">
        <v>117</v>
      </c>
      <c r="B50" s="2" t="s">
        <v>118</v>
      </c>
      <c r="C50" s="3">
        <v>311072</v>
      </c>
      <c r="D50" s="3">
        <v>6457816</v>
      </c>
      <c r="E50" s="2" t="s">
        <v>119</v>
      </c>
      <c r="F50">
        <v>-32</v>
      </c>
      <c r="G50">
        <v>49</v>
      </c>
      <c r="H50">
        <f>COS(F50*PI()/180)*40075000</f>
        <v>33985527.45346877</v>
      </c>
      <c r="I50">
        <f>(MOD(G50,6)-3)*H50/360+500000</f>
        <v>311191.51414739573</v>
      </c>
      <c r="J50">
        <f>Table1[[#This Row],[Latitude]]</f>
        <v>-32</v>
      </c>
      <c r="K50" s="7">
        <f>I50-C50</f>
        <v>119.51414739573374</v>
      </c>
      <c r="L50">
        <f>F50*40008000/360+10000000</f>
        <v>6443733.333333334</v>
      </c>
      <c r="M50">
        <f t="shared" si="0"/>
        <v>4</v>
      </c>
      <c r="N50">
        <f>F50</f>
        <v>-32</v>
      </c>
      <c r="O50" s="7">
        <f>L50-D50</f>
        <v>-14082.666666666046</v>
      </c>
    </row>
    <row r="51" spans="1:15" x14ac:dyDescent="0.25">
      <c r="A51" s="2" t="s">
        <v>120</v>
      </c>
      <c r="B51" s="2" t="s">
        <v>118</v>
      </c>
      <c r="C51" s="3">
        <v>404531</v>
      </c>
      <c r="D51" s="3">
        <v>6569968</v>
      </c>
      <c r="E51" s="2" t="s">
        <v>121</v>
      </c>
      <c r="F51">
        <v>-31</v>
      </c>
      <c r="G51">
        <v>50</v>
      </c>
      <c r="H51">
        <f>COS(F51*PI()/180)*40075000</f>
        <v>34350979.575637154</v>
      </c>
      <c r="I51">
        <f>(MOD(G51,6)-3)*H51/360+500000</f>
        <v>404580.61228989682</v>
      </c>
      <c r="J51">
        <f>Table1[[#This Row],[Latitude]]</f>
        <v>-31</v>
      </c>
      <c r="K51" s="7">
        <f>I51-C51</f>
        <v>49.612289896816947</v>
      </c>
      <c r="L51">
        <f>F51*40008000/360+10000000</f>
        <v>6554866.666666666</v>
      </c>
      <c r="M51">
        <f t="shared" si="0"/>
        <v>5</v>
      </c>
      <c r="N51">
        <f>F51</f>
        <v>-31</v>
      </c>
      <c r="O51" s="7">
        <f>L51-D51</f>
        <v>-15101.333333333954</v>
      </c>
    </row>
    <row r="52" spans="1:15" x14ac:dyDescent="0.25">
      <c r="A52" s="2" t="s">
        <v>122</v>
      </c>
      <c r="B52" s="2" t="s">
        <v>118</v>
      </c>
      <c r="C52" s="3">
        <v>500000</v>
      </c>
      <c r="D52" s="3">
        <v>6681214</v>
      </c>
      <c r="E52" s="2" t="s">
        <v>123</v>
      </c>
      <c r="F52">
        <v>-30</v>
      </c>
      <c r="G52">
        <v>51</v>
      </c>
      <c r="H52">
        <f>COS(F52*PI()/180)*40075000</f>
        <v>34705968.056661382</v>
      </c>
      <c r="I52">
        <f>(MOD(G52,6)-3)*H52/360+500000</f>
        <v>500000</v>
      </c>
      <c r="J52">
        <f>Table1[[#This Row],[Latitude]]</f>
        <v>-30</v>
      </c>
      <c r="K52" s="7">
        <f>I52-C52</f>
        <v>0</v>
      </c>
      <c r="L52">
        <f>F52*40008000/360+10000000</f>
        <v>6666000</v>
      </c>
      <c r="M52">
        <f t="shared" si="0"/>
        <v>0</v>
      </c>
      <c r="N52">
        <f>F52</f>
        <v>-30</v>
      </c>
      <c r="O52" s="7">
        <f>L52-D52</f>
        <v>-15214</v>
      </c>
    </row>
    <row r="53" spans="1:15" x14ac:dyDescent="0.25">
      <c r="A53" s="2" t="s">
        <v>124</v>
      </c>
      <c r="B53" s="2" t="s">
        <v>118</v>
      </c>
      <c r="C53" s="3">
        <v>597402</v>
      </c>
      <c r="D53" s="3">
        <v>6791602</v>
      </c>
      <c r="E53" s="2" t="s">
        <v>125</v>
      </c>
      <c r="F53">
        <v>-29</v>
      </c>
      <c r="G53">
        <v>52</v>
      </c>
      <c r="H53">
        <f>COS(F53*PI()/180)*40075000</f>
        <v>35050384.763611287</v>
      </c>
      <c r="I53">
        <f>(MOD(G53,6)-3)*H53/360+500000</f>
        <v>597362.17989892024</v>
      </c>
      <c r="J53">
        <f>Table1[[#This Row],[Latitude]]</f>
        <v>-29</v>
      </c>
      <c r="K53" s="7">
        <f>I53-C53</f>
        <v>-39.820101079763845</v>
      </c>
      <c r="L53">
        <f>F53*40008000/360+10000000</f>
        <v>6777133.333333334</v>
      </c>
      <c r="M53">
        <f t="shared" si="0"/>
        <v>1</v>
      </c>
      <c r="N53">
        <f>F53</f>
        <v>-29</v>
      </c>
      <c r="O53" s="7">
        <f>L53-D53</f>
        <v>-14468.666666666046</v>
      </c>
    </row>
    <row r="54" spans="1:15" x14ac:dyDescent="0.25">
      <c r="A54" s="2" t="s">
        <v>126</v>
      </c>
      <c r="B54" s="2" t="s">
        <v>118</v>
      </c>
      <c r="C54" s="3">
        <v>696667</v>
      </c>
      <c r="D54" s="3">
        <v>6901185</v>
      </c>
      <c r="E54" s="2" t="s">
        <v>127</v>
      </c>
      <c r="F54">
        <v>-28</v>
      </c>
      <c r="G54">
        <v>53</v>
      </c>
      <c r="H54">
        <f>COS(F54*PI()/180)*40075000</f>
        <v>35384124.783821501</v>
      </c>
      <c r="I54">
        <f>(MOD(G54,6)-3)*H54/360+500000</f>
        <v>696578.47102123057</v>
      </c>
      <c r="J54">
        <f>Table1[[#This Row],[Latitude]]</f>
        <v>-28</v>
      </c>
      <c r="K54" s="7">
        <f>I54-C54</f>
        <v>-88.528978769434616</v>
      </c>
      <c r="L54">
        <f>F54*40008000/360+10000000</f>
        <v>6888266.666666666</v>
      </c>
      <c r="M54">
        <f t="shared" si="0"/>
        <v>2</v>
      </c>
      <c r="N54">
        <f>F54</f>
        <v>-28</v>
      </c>
      <c r="O54" s="7">
        <f>L54-D54</f>
        <v>-12918.333333333954</v>
      </c>
    </row>
    <row r="55" spans="1:15" x14ac:dyDescent="0.25">
      <c r="A55" s="2" t="s">
        <v>128</v>
      </c>
      <c r="B55" s="2" t="s">
        <v>129</v>
      </c>
      <c r="C55" s="3">
        <v>202273</v>
      </c>
      <c r="D55" s="3">
        <v>7010024</v>
      </c>
      <c r="E55" s="2" t="s">
        <v>130</v>
      </c>
      <c r="F55">
        <v>-27</v>
      </c>
      <c r="G55">
        <v>54</v>
      </c>
      <c r="H55">
        <f>COS(F55*PI()/180)*40075000</f>
        <v>35707086.456848845</v>
      </c>
      <c r="I55">
        <f>(MOD(G55,6)-3)*H55/360+500000</f>
        <v>202440.94619292632</v>
      </c>
      <c r="J55">
        <f>Table1[[#This Row],[Latitude]]</f>
        <v>-27</v>
      </c>
      <c r="K55" s="7">
        <f>I55-C55</f>
        <v>167.94619292631978</v>
      </c>
      <c r="L55">
        <f>F55*40008000/360+10000000</f>
        <v>6999400</v>
      </c>
      <c r="M55">
        <f t="shared" si="0"/>
        <v>3</v>
      </c>
      <c r="N55">
        <f>F55</f>
        <v>-27</v>
      </c>
      <c r="O55" s="7">
        <f>L55-D55</f>
        <v>-10624</v>
      </c>
    </row>
    <row r="56" spans="1:15" x14ac:dyDescent="0.25">
      <c r="A56" s="2" t="s">
        <v>131</v>
      </c>
      <c r="B56" s="2" t="s">
        <v>129</v>
      </c>
      <c r="C56" s="3">
        <v>299819</v>
      </c>
      <c r="D56" s="3">
        <v>7122784</v>
      </c>
      <c r="E56" s="2" t="s">
        <v>132</v>
      </c>
      <c r="F56">
        <v>-26</v>
      </c>
      <c r="G56">
        <v>55</v>
      </c>
      <c r="H56">
        <f>COS(F56*PI()/180)*40075000</f>
        <v>36019171.405439116</v>
      </c>
      <c r="I56">
        <f>(MOD(G56,6)-3)*H56/360+500000</f>
        <v>299893.49219200492</v>
      </c>
      <c r="J56">
        <f>Table1[[#This Row],[Latitude]]</f>
        <v>-26</v>
      </c>
      <c r="K56" s="7">
        <f>I56-C56</f>
        <v>74.492192004923709</v>
      </c>
      <c r="L56">
        <f>F56*40008000/360+10000000</f>
        <v>7110533.333333334</v>
      </c>
      <c r="M56">
        <f t="shared" si="0"/>
        <v>4</v>
      </c>
      <c r="N56">
        <f>F56</f>
        <v>-26</v>
      </c>
      <c r="O56" s="7">
        <f>L56-D56</f>
        <v>-12250.666666666046</v>
      </c>
    </row>
    <row r="57" spans="1:15" x14ac:dyDescent="0.25">
      <c r="A57" s="2" t="s">
        <v>133</v>
      </c>
      <c r="B57" s="2" t="s">
        <v>129</v>
      </c>
      <c r="C57" s="3">
        <v>399086</v>
      </c>
      <c r="D57" s="3">
        <v>7234680</v>
      </c>
      <c r="E57" s="2" t="s">
        <v>134</v>
      </c>
      <c r="F57">
        <v>-25</v>
      </c>
      <c r="G57">
        <v>56</v>
      </c>
      <c r="H57">
        <f>COS(F57*PI()/180)*40075000</f>
        <v>36320284.565493748</v>
      </c>
      <c r="I57">
        <f>(MOD(G57,6)-3)*H57/360+500000</f>
        <v>399110.32065140625</v>
      </c>
      <c r="J57">
        <f>Table1[[#This Row],[Latitude]]</f>
        <v>-25</v>
      </c>
      <c r="K57" s="7">
        <f>I57-C57</f>
        <v>24.320651406247634</v>
      </c>
      <c r="L57">
        <f>F57*40008000/360+10000000</f>
        <v>7221666.666666666</v>
      </c>
      <c r="M57">
        <f t="shared" si="0"/>
        <v>5</v>
      </c>
      <c r="N57">
        <f>F57</f>
        <v>-25</v>
      </c>
      <c r="O57" s="7">
        <f>L57-D57</f>
        <v>-13013.333333333954</v>
      </c>
    </row>
    <row r="58" spans="1:15" x14ac:dyDescent="0.25">
      <c r="A58" s="2" t="s">
        <v>135</v>
      </c>
      <c r="B58" s="2" t="s">
        <v>136</v>
      </c>
      <c r="C58" s="3">
        <v>500000</v>
      </c>
      <c r="D58" s="3">
        <v>7345773</v>
      </c>
      <c r="E58" s="2" t="s">
        <v>137</v>
      </c>
      <c r="F58">
        <v>-24</v>
      </c>
      <c r="G58">
        <v>57</v>
      </c>
      <c r="H58">
        <f>COS(F58*PI()/180)*40075000</f>
        <v>36610334.215027228</v>
      </c>
      <c r="I58">
        <f>(MOD(G58,6)-3)*H58/360+500000</f>
        <v>500000</v>
      </c>
      <c r="J58">
        <f>Table1[[#This Row],[Latitude]]</f>
        <v>-24</v>
      </c>
      <c r="K58" s="7">
        <f>I58-C58</f>
        <v>0</v>
      </c>
      <c r="L58">
        <f>F58*40008000/360+10000000</f>
        <v>7332800</v>
      </c>
      <c r="M58">
        <f t="shared" si="0"/>
        <v>0</v>
      </c>
      <c r="N58">
        <f>F58</f>
        <v>-24</v>
      </c>
      <c r="O58" s="7">
        <f>L58-D58</f>
        <v>-12973</v>
      </c>
    </row>
    <row r="59" spans="1:15" x14ac:dyDescent="0.25">
      <c r="A59" s="2" t="s">
        <v>138</v>
      </c>
      <c r="B59" s="2" t="s">
        <v>136</v>
      </c>
      <c r="C59" s="3">
        <v>602485</v>
      </c>
      <c r="D59" s="3">
        <v>7456130</v>
      </c>
      <c r="E59" s="2" t="s">
        <v>139</v>
      </c>
      <c r="F59">
        <v>-23</v>
      </c>
      <c r="G59">
        <v>58</v>
      </c>
      <c r="H59">
        <f>COS(F59*PI()/180)*40075000</f>
        <v>36889232.002106547</v>
      </c>
      <c r="I59">
        <f>(MOD(G59,6)-3)*H59/360+500000</f>
        <v>602470.08889474045</v>
      </c>
      <c r="J59">
        <f>Table1[[#This Row],[Latitude]]</f>
        <v>-23</v>
      </c>
      <c r="K59" s="7">
        <f>I59-C59</f>
        <v>-14.911105259554461</v>
      </c>
      <c r="L59">
        <f>F59*40008000/360+10000000</f>
        <v>7443933.333333334</v>
      </c>
      <c r="M59">
        <f t="shared" si="0"/>
        <v>1</v>
      </c>
      <c r="N59">
        <f>F59</f>
        <v>-23</v>
      </c>
      <c r="O59" s="7">
        <f>L59-D59</f>
        <v>-12196.666666666046</v>
      </c>
    </row>
    <row r="60" spans="1:15" x14ac:dyDescent="0.25">
      <c r="A60" s="2" t="s">
        <v>140</v>
      </c>
      <c r="B60" s="2" t="s">
        <v>136</v>
      </c>
      <c r="C60" s="3">
        <v>706472</v>
      </c>
      <c r="D60" s="3">
        <v>7565822</v>
      </c>
      <c r="E60" s="2" t="s">
        <v>141</v>
      </c>
      <c r="F60">
        <v>-22</v>
      </c>
      <c r="G60">
        <v>59</v>
      </c>
      <c r="H60">
        <f>COS(F60*PI()/180)*40075000</f>
        <v>37156892.971764006</v>
      </c>
      <c r="I60">
        <f>(MOD(G60,6)-3)*H60/360+500000</f>
        <v>706427.18317646673</v>
      </c>
      <c r="J60">
        <f>Table1[[#This Row],[Latitude]]</f>
        <v>-22</v>
      </c>
      <c r="K60" s="7">
        <f>I60-C60</f>
        <v>-44.816823533270508</v>
      </c>
      <c r="L60">
        <f>F60*40008000/360+10000000</f>
        <v>7555066.666666666</v>
      </c>
      <c r="M60">
        <f t="shared" si="0"/>
        <v>2</v>
      </c>
      <c r="N60">
        <f>F60</f>
        <v>-22</v>
      </c>
      <c r="O60" s="7">
        <f>L60-D60</f>
        <v>-10755.333333333954</v>
      </c>
    </row>
    <row r="61" spans="1:15" x14ac:dyDescent="0.25">
      <c r="A61" s="2" t="s">
        <v>142</v>
      </c>
      <c r="B61" s="2" t="s">
        <v>143</v>
      </c>
      <c r="C61" s="3">
        <v>188106</v>
      </c>
      <c r="D61" s="3">
        <v>7674924</v>
      </c>
      <c r="E61" s="2" t="s">
        <v>144</v>
      </c>
      <c r="F61">
        <v>-21</v>
      </c>
      <c r="G61">
        <v>60</v>
      </c>
      <c r="H61">
        <f>COS(F61*PI()/180)*40075000</f>
        <v>37413235.591875359</v>
      </c>
      <c r="I61">
        <f>(MOD(G61,6)-3)*H61/360+500000</f>
        <v>188223.03673437203</v>
      </c>
      <c r="J61">
        <f>Table1[[#This Row],[Latitude]]</f>
        <v>-21</v>
      </c>
      <c r="K61" s="7">
        <f>I61-C61</f>
        <v>117.03673437202815</v>
      </c>
      <c r="L61">
        <f>F61*40008000/360+10000000</f>
        <v>7666200</v>
      </c>
      <c r="M61">
        <f t="shared" si="0"/>
        <v>3</v>
      </c>
      <c r="N61">
        <f>F61</f>
        <v>-21</v>
      </c>
      <c r="O61" s="7">
        <f>L61-D61</f>
        <v>-8724</v>
      </c>
    </row>
    <row r="62" spans="1:15" x14ac:dyDescent="0.25">
      <c r="A62" s="2" t="s">
        <v>145</v>
      </c>
      <c r="B62" s="2" t="s">
        <v>143</v>
      </c>
      <c r="C62" s="3">
        <v>290756</v>
      </c>
      <c r="D62" s="3">
        <v>7787269</v>
      </c>
      <c r="E62" s="2" t="s">
        <v>146</v>
      </c>
      <c r="F62">
        <v>-20</v>
      </c>
      <c r="G62">
        <v>61</v>
      </c>
      <c r="H62">
        <f>COS(F62*PI()/180)*40075000</f>
        <v>37658181.777995281</v>
      </c>
      <c r="I62">
        <f>(MOD(G62,6)-3)*H62/360+500000</f>
        <v>290787.87901113729</v>
      </c>
      <c r="J62">
        <f>Table1[[#This Row],[Latitude]]</f>
        <v>-20</v>
      </c>
      <c r="K62" s="7">
        <f>I62-C62</f>
        <v>31.879011137294583</v>
      </c>
      <c r="L62">
        <f>F62*40008000/360+10000000</f>
        <v>7777333.333333334</v>
      </c>
      <c r="M62">
        <f t="shared" si="0"/>
        <v>4</v>
      </c>
      <c r="N62">
        <f>F62</f>
        <v>-20</v>
      </c>
      <c r="O62" s="7">
        <f>L62-D62</f>
        <v>-9935.6666666660458</v>
      </c>
    </row>
    <row r="63" spans="1:15" x14ac:dyDescent="0.25">
      <c r="A63" s="2" t="s">
        <v>147</v>
      </c>
      <c r="B63" s="2" t="s">
        <v>143</v>
      </c>
      <c r="C63" s="3">
        <v>394745</v>
      </c>
      <c r="D63" s="3">
        <v>7898873</v>
      </c>
      <c r="E63" s="2" t="s">
        <v>148</v>
      </c>
      <c r="F63">
        <v>-19</v>
      </c>
      <c r="G63">
        <v>62</v>
      </c>
      <c r="H63">
        <f>COS(F63*PI()/180)*40075000</f>
        <v>37891656.917142622</v>
      </c>
      <c r="I63">
        <f>(MOD(G63,6)-3)*H63/360+500000</f>
        <v>394745.39745238161</v>
      </c>
      <c r="J63">
        <f>Table1[[#This Row],[Latitude]]</f>
        <v>-19</v>
      </c>
      <c r="K63" s="7">
        <f>I63-C63</f>
        <v>0.39745238161412999</v>
      </c>
      <c r="L63">
        <f>F63*40008000/360+10000000</f>
        <v>7888466.666666666</v>
      </c>
      <c r="M63">
        <f t="shared" si="0"/>
        <v>5</v>
      </c>
      <c r="N63">
        <f>F63</f>
        <v>-19</v>
      </c>
      <c r="O63" s="7">
        <f>L63-D63</f>
        <v>-10406.333333333954</v>
      </c>
    </row>
    <row r="64" spans="1:15" x14ac:dyDescent="0.25">
      <c r="A64" s="2" t="s">
        <v>149</v>
      </c>
      <c r="B64" s="2" t="s">
        <v>143</v>
      </c>
      <c r="C64" s="3">
        <v>500000</v>
      </c>
      <c r="D64" s="3">
        <v>8009814</v>
      </c>
      <c r="E64" s="2" t="s">
        <v>150</v>
      </c>
      <c r="F64">
        <v>-18</v>
      </c>
      <c r="G64">
        <v>63</v>
      </c>
      <c r="H64">
        <f>COS(F64*PI()/180)*40075000</f>
        <v>38113589.890528277</v>
      </c>
      <c r="I64">
        <f>(MOD(G64,6)-3)*H64/360+500000</f>
        <v>500000</v>
      </c>
      <c r="J64">
        <f>Table1[[#This Row],[Latitude]]</f>
        <v>-18</v>
      </c>
      <c r="K64" s="7">
        <f>I64-C64</f>
        <v>0</v>
      </c>
      <c r="L64">
        <f>F64*40008000/360+10000000</f>
        <v>7999600</v>
      </c>
      <c r="M64">
        <f t="shared" si="0"/>
        <v>0</v>
      </c>
      <c r="N64">
        <f>F64</f>
        <v>-18</v>
      </c>
      <c r="O64" s="7">
        <f>L64-D64</f>
        <v>-10214</v>
      </c>
    </row>
    <row r="65" spans="1:15" x14ac:dyDescent="0.25">
      <c r="A65" s="2" t="s">
        <v>151</v>
      </c>
      <c r="B65" s="2" t="s">
        <v>143</v>
      </c>
      <c r="C65" s="3">
        <v>606447</v>
      </c>
      <c r="D65" s="3">
        <v>8120173</v>
      </c>
      <c r="E65" s="2" t="s">
        <v>152</v>
      </c>
      <c r="F65">
        <v>-17</v>
      </c>
      <c r="G65">
        <v>64</v>
      </c>
      <c r="H65">
        <f>COS(F65*PI()/180)*40075000</f>
        <v>38323913.095218644</v>
      </c>
      <c r="I65">
        <f>(MOD(G65,6)-3)*H65/360+500000</f>
        <v>606455.31415338512</v>
      </c>
      <c r="J65">
        <f>Table1[[#This Row],[Latitude]]</f>
        <v>-17</v>
      </c>
      <c r="K65" s="7">
        <f>I65-C65</f>
        <v>8.3141533851157874</v>
      </c>
      <c r="L65">
        <f>F65*40008000/360+10000000</f>
        <v>8110733.333333333</v>
      </c>
      <c r="M65">
        <f t="shared" si="0"/>
        <v>1</v>
      </c>
      <c r="N65">
        <f>F65</f>
        <v>-17</v>
      </c>
      <c r="O65" s="7">
        <f>L65-D65</f>
        <v>-9439.6666666669771</v>
      </c>
    </row>
    <row r="66" spans="1:15" x14ac:dyDescent="0.25">
      <c r="A66" s="2" t="s">
        <v>153</v>
      </c>
      <c r="B66" s="2" t="s">
        <v>154</v>
      </c>
      <c r="C66" s="3">
        <v>714020</v>
      </c>
      <c r="D66" s="3">
        <v>8230034</v>
      </c>
      <c r="E66" s="2" t="s">
        <v>155</v>
      </c>
      <c r="F66">
        <v>-16</v>
      </c>
      <c r="G66">
        <v>65</v>
      </c>
      <c r="H66">
        <f>COS(F66*PI()/180)*40075000</f>
        <v>38522562.464728132</v>
      </c>
      <c r="I66">
        <f>(MOD(G66,6)-3)*H66/360+500000</f>
        <v>714014.23591515631</v>
      </c>
      <c r="J66">
        <f>Table1[[#This Row],[Latitude]]</f>
        <v>-16</v>
      </c>
      <c r="K66" s="7">
        <f>I66-C66</f>
        <v>-5.7640848436858505</v>
      </c>
      <c r="L66">
        <f>F66*40008000/360+10000000</f>
        <v>8221866.666666667</v>
      </c>
      <c r="M66">
        <f t="shared" si="0"/>
        <v>2</v>
      </c>
      <c r="N66">
        <f>F66</f>
        <v>-16</v>
      </c>
      <c r="O66" s="7">
        <f>L66-D66</f>
        <v>-8167.3333333330229</v>
      </c>
    </row>
    <row r="67" spans="1:15" x14ac:dyDescent="0.25">
      <c r="A67" s="2" t="s">
        <v>156</v>
      </c>
      <c r="B67" s="2" t="s">
        <v>157</v>
      </c>
      <c r="C67" s="3">
        <v>177349</v>
      </c>
      <c r="D67" s="3">
        <v>8339486</v>
      </c>
      <c r="E67" s="2" t="s">
        <v>158</v>
      </c>
      <c r="F67">
        <v>-15</v>
      </c>
      <c r="G67">
        <v>66</v>
      </c>
      <c r="H67">
        <f>COS(F67*PI()/180)*40075000</f>
        <v>38709477.488534413</v>
      </c>
      <c r="I67">
        <f>(MOD(G67,6)-3)*H67/360+500000</f>
        <v>177421.02092887991</v>
      </c>
      <c r="J67">
        <f>Table1[[#This Row],[Latitude]]</f>
        <v>-15</v>
      </c>
      <c r="K67" s="7">
        <f>I67-C67</f>
        <v>72.020928879908752</v>
      </c>
      <c r="L67">
        <f>F67*40008000/360+10000000</f>
        <v>8333000</v>
      </c>
      <c r="M67">
        <f>MOD(N67,6)</f>
        <v>3</v>
      </c>
      <c r="N67">
        <f>F67</f>
        <v>-15</v>
      </c>
      <c r="O67" s="7">
        <f>L67-D67</f>
        <v>-6486</v>
      </c>
    </row>
    <row r="68" spans="1:15" x14ac:dyDescent="0.25">
      <c r="A68" s="2" t="s">
        <v>159</v>
      </c>
      <c r="B68" s="2" t="s">
        <v>157</v>
      </c>
      <c r="C68" s="3">
        <v>283979</v>
      </c>
      <c r="D68" s="3">
        <v>8451361</v>
      </c>
      <c r="E68" s="2" t="s">
        <v>160</v>
      </c>
      <c r="F68">
        <v>-14</v>
      </c>
      <c r="G68">
        <v>67</v>
      </c>
      <c r="H68">
        <f>COS(F68*PI()/180)*40075000</f>
        <v>38884601.230510555</v>
      </c>
      <c r="I68">
        <f>(MOD(G68,6)-3)*H68/360+500000</f>
        <v>283974.43760827469</v>
      </c>
      <c r="J68">
        <f>Table1[[#This Row],[Latitude]]</f>
        <v>-14</v>
      </c>
      <c r="K68" s="7">
        <f>I68-C68</f>
        <v>-4.5623917253105901</v>
      </c>
      <c r="L68">
        <f>F68*40008000/360+10000000</f>
        <v>8444133.333333334</v>
      </c>
      <c r="M68">
        <f>MOD(N68,6)</f>
        <v>4</v>
      </c>
      <c r="N68">
        <f>F68</f>
        <v>-14</v>
      </c>
      <c r="O68" s="7">
        <f>L68-D68</f>
        <v>-7227.6666666660458</v>
      </c>
    </row>
    <row r="69" spans="1:15" x14ac:dyDescent="0.25">
      <c r="A69" s="2" t="s">
        <v>161</v>
      </c>
      <c r="B69" s="2" t="s">
        <v>157</v>
      </c>
      <c r="C69" s="3">
        <v>391553</v>
      </c>
      <c r="D69" s="3">
        <v>8562651</v>
      </c>
      <c r="E69" s="2" t="s">
        <v>162</v>
      </c>
      <c r="F69">
        <v>-13</v>
      </c>
      <c r="G69">
        <v>68</v>
      </c>
      <c r="H69">
        <f>COS(F69*PI()/180)*40075000</f>
        <v>39047880.346268304</v>
      </c>
      <c r="I69">
        <f>(MOD(G69,6)-3)*H69/360+500000</f>
        <v>391533.66570481029</v>
      </c>
      <c r="J69">
        <f>Table1[[#This Row],[Latitude]]</f>
        <v>-13</v>
      </c>
      <c r="K69" s="7">
        <f>I69-C69</f>
        <v>-19.334295189706609</v>
      </c>
      <c r="L69">
        <f>F69*40008000/360+10000000</f>
        <v>8555266.666666666</v>
      </c>
      <c r="M69">
        <f>MOD(N69,6)</f>
        <v>5</v>
      </c>
      <c r="N69">
        <f>F69</f>
        <v>-13</v>
      </c>
      <c r="O69" s="7">
        <f>L69-D69</f>
        <v>-7384.3333333339542</v>
      </c>
    </row>
    <row r="70" spans="1:15" x14ac:dyDescent="0.25">
      <c r="A70" s="2" t="s">
        <v>163</v>
      </c>
      <c r="B70" s="2" t="s">
        <v>157</v>
      </c>
      <c r="C70" s="3">
        <v>500000</v>
      </c>
      <c r="D70" s="3">
        <v>8673446</v>
      </c>
      <c r="E70" s="2" t="s">
        <v>164</v>
      </c>
      <c r="F70">
        <v>-12</v>
      </c>
      <c r="G70">
        <v>69</v>
      </c>
      <c r="H70">
        <f>COS(F70*PI()/180)*40075000</f>
        <v>39199265.099407263</v>
      </c>
      <c r="I70">
        <f>(MOD(G70,6)-3)*H70/360+500000</f>
        <v>500000</v>
      </c>
      <c r="J70">
        <f>Table1[[#This Row],[Latitude]]</f>
        <v>-12</v>
      </c>
      <c r="K70" s="7">
        <f>I70-C70</f>
        <v>0</v>
      </c>
      <c r="L70">
        <f>F70*40008000/360+10000000</f>
        <v>8666400</v>
      </c>
      <c r="M70">
        <f>MOD(N70,6)</f>
        <v>0</v>
      </c>
      <c r="N70">
        <f>F70</f>
        <v>-12</v>
      </c>
      <c r="O70" s="7">
        <f>L70-D70</f>
        <v>-7046</v>
      </c>
    </row>
    <row r="71" spans="1:15" x14ac:dyDescent="0.25">
      <c r="A71" s="2" t="s">
        <v>165</v>
      </c>
      <c r="B71" s="2" t="s">
        <v>157</v>
      </c>
      <c r="C71" s="3">
        <v>609249</v>
      </c>
      <c r="D71" s="3">
        <v>8783838</v>
      </c>
      <c r="E71" s="2" t="s">
        <v>166</v>
      </c>
      <c r="F71">
        <v>-11</v>
      </c>
      <c r="G71">
        <v>70</v>
      </c>
      <c r="H71">
        <f>COS(F71*PI()/180)*40075000</f>
        <v>39338709.37666513</v>
      </c>
      <c r="I71">
        <f>(MOD(G71,6)-3)*H71/360+500000</f>
        <v>609274.19271295867</v>
      </c>
      <c r="J71">
        <f>Table1[[#This Row],[Latitude]]</f>
        <v>-11</v>
      </c>
      <c r="K71" s="7">
        <f>I71-C71</f>
        <v>25.19271295866929</v>
      </c>
      <c r="L71">
        <f>F71*40008000/360+10000000</f>
        <v>8777533.333333334</v>
      </c>
      <c r="M71">
        <f>MOD(N71,6)</f>
        <v>1</v>
      </c>
      <c r="N71">
        <f>F71</f>
        <v>-11</v>
      </c>
      <c r="O71" s="7">
        <f>L71-D71</f>
        <v>-6304.6666666660458</v>
      </c>
    </row>
    <row r="72" spans="1:15" x14ac:dyDescent="0.25">
      <c r="A72" s="2" t="s">
        <v>167</v>
      </c>
      <c r="B72" s="2" t="s">
        <v>157</v>
      </c>
      <c r="C72" s="3">
        <v>719233</v>
      </c>
      <c r="D72" s="3">
        <v>8893922</v>
      </c>
      <c r="E72" s="2" t="s">
        <v>168</v>
      </c>
      <c r="F72">
        <v>-10</v>
      </c>
      <c r="G72">
        <v>71</v>
      </c>
      <c r="H72">
        <f>COS(F72*PI()/180)*40075000</f>
        <v>39466170.701964237</v>
      </c>
      <c r="I72">
        <f>(MOD(G72,6)-3)*H72/360+500000</f>
        <v>719256.50389980129</v>
      </c>
      <c r="J72">
        <f>Table1[[#This Row],[Latitude]]</f>
        <v>-10</v>
      </c>
      <c r="K72" s="7">
        <f>I72-C72</f>
        <v>23.503899801289663</v>
      </c>
      <c r="L72">
        <f>F72*40008000/360+10000000</f>
        <v>8888666.666666666</v>
      </c>
      <c r="M72">
        <f>MOD(N72,6)</f>
        <v>2</v>
      </c>
      <c r="N72">
        <f>F72</f>
        <v>-10</v>
      </c>
      <c r="O72" s="7">
        <f>L72-D72</f>
        <v>-5255.3333333339542</v>
      </c>
    </row>
    <row r="73" spans="1:15" x14ac:dyDescent="0.25">
      <c r="A73" s="2" t="s">
        <v>169</v>
      </c>
      <c r="B73" s="2" t="s">
        <v>170</v>
      </c>
      <c r="C73" s="3">
        <v>170113</v>
      </c>
      <c r="D73" s="3">
        <v>9003795</v>
      </c>
      <c r="E73" s="2" t="s">
        <v>171</v>
      </c>
      <c r="F73">
        <v>-9</v>
      </c>
      <c r="G73">
        <v>72</v>
      </c>
      <c r="H73">
        <f>COS(F73*PI()/180)*40075000</f>
        <v>39581610.249350145</v>
      </c>
      <c r="I73">
        <f>(MOD(G73,6)-3)*H73/360+500000</f>
        <v>170153.24792208214</v>
      </c>
      <c r="J73">
        <f>Table1[[#This Row],[Latitude]]</f>
        <v>-9</v>
      </c>
      <c r="K73" s="7">
        <f>I73-C73</f>
        <v>40.247922082140576</v>
      </c>
      <c r="L73">
        <f>F73*40008000/360+10000000</f>
        <v>8999800</v>
      </c>
      <c r="M73">
        <f>MOD(N73,6)</f>
        <v>3</v>
      </c>
      <c r="N73">
        <f>F73</f>
        <v>-9</v>
      </c>
      <c r="O73" s="7">
        <f>L73-D73</f>
        <v>-3995</v>
      </c>
    </row>
    <row r="74" spans="1:15" x14ac:dyDescent="0.25">
      <c r="A74" s="2" t="s">
        <v>172</v>
      </c>
      <c r="B74" s="2" t="s">
        <v>173</v>
      </c>
      <c r="C74" s="3">
        <v>279558</v>
      </c>
      <c r="D74" s="3">
        <v>9115166</v>
      </c>
      <c r="E74" s="2" t="s">
        <v>174</v>
      </c>
      <c r="F74">
        <v>-8</v>
      </c>
      <c r="G74">
        <v>73</v>
      </c>
      <c r="H74">
        <f>COS(F74*PI()/180)*40075000</f>
        <v>39684992.854818434</v>
      </c>
      <c r="I74">
        <f>(MOD(G74,6)-3)*H74/360+500000</f>
        <v>279527.81747323088</v>
      </c>
      <c r="J74">
        <f>Table1[[#This Row],[Latitude]]</f>
        <v>-8</v>
      </c>
      <c r="K74" s="7">
        <f>I74-C74</f>
        <v>-30.182526769116521</v>
      </c>
      <c r="L74">
        <f>F74*40008000/360+10000000</f>
        <v>9110933.333333334</v>
      </c>
      <c r="M74">
        <f>MOD(N74,6)</f>
        <v>4</v>
      </c>
      <c r="N74">
        <f>F74</f>
        <v>-8</v>
      </c>
      <c r="O74" s="7">
        <f>L74-D74</f>
        <v>-4232.6666666660458</v>
      </c>
    </row>
    <row r="75" spans="1:15" x14ac:dyDescent="0.25">
      <c r="A75" s="2" t="s">
        <v>175</v>
      </c>
      <c r="B75" s="2" t="s">
        <v>173</v>
      </c>
      <c r="C75" s="3">
        <v>389543</v>
      </c>
      <c r="D75" s="3">
        <v>9226133</v>
      </c>
      <c r="E75" s="2" t="s">
        <v>176</v>
      </c>
      <c r="F75">
        <v>-7</v>
      </c>
      <c r="G75">
        <v>74</v>
      </c>
      <c r="H75">
        <f>COS(F75*PI()/180)*40075000</f>
        <v>39776287.027025975</v>
      </c>
      <c r="I75">
        <f>(MOD(G75,6)-3)*H75/360+500000</f>
        <v>389510.31381381676</v>
      </c>
      <c r="J75">
        <f>Table1[[#This Row],[Latitude]]</f>
        <v>-7</v>
      </c>
      <c r="K75" s="7">
        <f>I75-C75</f>
        <v>-32.68618618324399</v>
      </c>
      <c r="L75">
        <f>F75*40008000/360+10000000</f>
        <v>9222066.666666666</v>
      </c>
      <c r="M75">
        <f>MOD(N75,6)</f>
        <v>5</v>
      </c>
      <c r="N75">
        <f>F75</f>
        <v>-7</v>
      </c>
      <c r="O75" s="7">
        <f>L75-D75</f>
        <v>-4066.3333333339542</v>
      </c>
    </row>
    <row r="76" spans="1:15" x14ac:dyDescent="0.25">
      <c r="A76" s="2" t="s">
        <v>177</v>
      </c>
      <c r="B76" s="2" t="s">
        <v>173</v>
      </c>
      <c r="C76" s="3">
        <v>500000</v>
      </c>
      <c r="D76" s="3">
        <v>9336795</v>
      </c>
      <c r="E76" s="2" t="s">
        <v>178</v>
      </c>
      <c r="F76">
        <v>-6</v>
      </c>
      <c r="G76">
        <v>75</v>
      </c>
      <c r="H76">
        <f>COS(F76*PI()/180)*40075000</f>
        <v>39855464.95688355</v>
      </c>
      <c r="I76">
        <f>(MOD(G76,6)-3)*H76/360+500000</f>
        <v>500000</v>
      </c>
      <c r="J76">
        <f>Table1[[#This Row],[Latitude]]</f>
        <v>-6</v>
      </c>
      <c r="K76" s="7">
        <f>I76-C76</f>
        <v>0</v>
      </c>
      <c r="L76">
        <f>F76*40008000/360+10000000</f>
        <v>9333200</v>
      </c>
      <c r="M76">
        <f>MOD(N76,6)</f>
        <v>0</v>
      </c>
      <c r="N76">
        <f>F76</f>
        <v>-6</v>
      </c>
      <c r="O76" s="7">
        <f>L76-D76</f>
        <v>-3595</v>
      </c>
    </row>
    <row r="77" spans="1:15" x14ac:dyDescent="0.25">
      <c r="A77" s="2" t="s">
        <v>179</v>
      </c>
      <c r="B77" s="2" t="s">
        <v>173</v>
      </c>
      <c r="C77" s="3">
        <v>610859</v>
      </c>
      <c r="D77" s="3">
        <v>9447251</v>
      </c>
      <c r="E77" s="2" t="s">
        <v>180</v>
      </c>
      <c r="F77">
        <v>-5</v>
      </c>
      <c r="G77">
        <v>76</v>
      </c>
      <c r="H77">
        <f>COS(F77*PI()/180)*40075000</f>
        <v>39922502.526026703</v>
      </c>
      <c r="I77">
        <f>(MOD(G77,6)-3)*H77/360+500000</f>
        <v>610895.84035007423</v>
      </c>
      <c r="J77">
        <f>Table1[[#This Row],[Latitude]]</f>
        <v>-5</v>
      </c>
      <c r="K77" s="7">
        <f>I77-C77</f>
        <v>36.840350074227899</v>
      </c>
      <c r="L77">
        <f>F77*40008000/360+10000000</f>
        <v>9444333.333333334</v>
      </c>
      <c r="M77">
        <f>MOD(N77,6)</f>
        <v>1</v>
      </c>
      <c r="N77">
        <f>F77</f>
        <v>-5</v>
      </c>
      <c r="O77" s="7">
        <f>L77-D77</f>
        <v>-2917.6666666660458</v>
      </c>
    </row>
    <row r="78" spans="1:15" x14ac:dyDescent="0.25">
      <c r="A78" s="2" t="s">
        <v>181</v>
      </c>
      <c r="B78" s="2" t="s">
        <v>173</v>
      </c>
      <c r="C78" s="3">
        <v>722056</v>
      </c>
      <c r="D78" s="3">
        <v>9557602</v>
      </c>
      <c r="E78" s="2" t="s">
        <v>182</v>
      </c>
      <c r="F78">
        <v>-4</v>
      </c>
      <c r="G78">
        <v>77</v>
      </c>
      <c r="H78">
        <f>COS(F78*PI()/180)*40075000</f>
        <v>39977379.314162455</v>
      </c>
      <c r="I78">
        <f>(MOD(G78,6)-3)*H78/360+500000</f>
        <v>722096.55174534698</v>
      </c>
      <c r="J78">
        <f>Table1[[#This Row],[Latitude]]</f>
        <v>-4</v>
      </c>
      <c r="K78" s="7">
        <f>I78-C78</f>
        <v>40.551745346980169</v>
      </c>
      <c r="L78">
        <f>F78*40008000/360+10000000</f>
        <v>9555466.666666666</v>
      </c>
      <c r="M78">
        <f>MOD(N78,6)</f>
        <v>2</v>
      </c>
      <c r="N78">
        <f>F78</f>
        <v>-4</v>
      </c>
      <c r="O78" s="7">
        <f>L78-D78</f>
        <v>-2135.3333333339542</v>
      </c>
    </row>
    <row r="79" spans="1:15" x14ac:dyDescent="0.25">
      <c r="A79" s="2" t="s">
        <v>183</v>
      </c>
      <c r="B79" s="2" t="s">
        <v>184</v>
      </c>
      <c r="C79" s="3">
        <v>166476</v>
      </c>
      <c r="D79" s="3">
        <v>9667949</v>
      </c>
      <c r="E79" s="2" t="s">
        <v>185</v>
      </c>
      <c r="F79">
        <v>-3</v>
      </c>
      <c r="G79">
        <v>78</v>
      </c>
      <c r="H79">
        <f>COS(F79*PI()/180)*40075000</f>
        <v>40020078.605289549</v>
      </c>
      <c r="I79">
        <f>(MOD(G79,6)-3)*H79/360+500000</f>
        <v>166499.34495592042</v>
      </c>
      <c r="J79">
        <f>Table1[[#This Row],[Latitude]]</f>
        <v>-3</v>
      </c>
      <c r="K79" s="7">
        <f>I79-C79</f>
        <v>23.344955920416396</v>
      </c>
      <c r="L79">
        <f>F79*40008000/360+10000000</f>
        <v>9666600</v>
      </c>
      <c r="M79">
        <f>MOD(N79,6)</f>
        <v>3</v>
      </c>
      <c r="N79">
        <f>F79</f>
        <v>-3</v>
      </c>
      <c r="O79" s="7">
        <f>L79-D79</f>
        <v>-1349</v>
      </c>
    </row>
    <row r="80" spans="1:15" x14ac:dyDescent="0.25">
      <c r="A80" s="2" t="s">
        <v>186</v>
      </c>
      <c r="B80" s="2" t="s">
        <v>184</v>
      </c>
      <c r="C80" s="3">
        <v>277539</v>
      </c>
      <c r="D80" s="3">
        <v>9778803</v>
      </c>
      <c r="E80" s="2" t="s">
        <v>187</v>
      </c>
      <c r="F80">
        <v>-2</v>
      </c>
      <c r="G80">
        <v>79</v>
      </c>
      <c r="H80">
        <f>COS(F80*PI()/180)*40075000</f>
        <v>40050587.392790265</v>
      </c>
      <c r="I80">
        <f>(MOD(G80,6)-3)*H80/360+500000</f>
        <v>277496.73670672078</v>
      </c>
      <c r="J80">
        <f>Table1[[#This Row],[Latitude]]</f>
        <v>-2</v>
      </c>
      <c r="K80" s="7">
        <f>I80-C80</f>
        <v>-42.263293279218487</v>
      </c>
      <c r="L80">
        <f>F80*40008000/360+10000000</f>
        <v>9777733.333333334</v>
      </c>
      <c r="M80">
        <f>MOD(N80,6)</f>
        <v>4</v>
      </c>
      <c r="N80">
        <f>F80</f>
        <v>-2</v>
      </c>
      <c r="O80" s="7">
        <f>L80-D80</f>
        <v>-1069.6666666660458</v>
      </c>
    </row>
    <row r="81" spans="1:15" x14ac:dyDescent="0.25">
      <c r="A81" s="2" t="s">
        <v>188</v>
      </c>
      <c r="B81" s="2" t="s">
        <v>184</v>
      </c>
      <c r="C81" s="3">
        <v>388736</v>
      </c>
      <c r="D81" s="3">
        <v>9889452</v>
      </c>
      <c r="E81" s="2" t="s">
        <v>189</v>
      </c>
      <c r="F81">
        <v>-1</v>
      </c>
      <c r="G81">
        <v>80</v>
      </c>
      <c r="H81">
        <f>COS(F81*PI()/180)*40075000</f>
        <v>40068896.383392379</v>
      </c>
      <c r="I81">
        <f>(MOD(G81,6)-3)*H81/360+500000</f>
        <v>388697.51004613226</v>
      </c>
      <c r="J81">
        <f>Table1[[#This Row],[Latitude]]</f>
        <v>-1</v>
      </c>
      <c r="K81" s="7">
        <f>I81-C81</f>
        <v>-38.48995386774186</v>
      </c>
      <c r="L81">
        <f>F81*40008000/360+10000000</f>
        <v>9888866.666666666</v>
      </c>
      <c r="M81">
        <f>MOD(N81,6)</f>
        <v>5</v>
      </c>
      <c r="N81">
        <f>F81</f>
        <v>-1</v>
      </c>
      <c r="O81" s="7">
        <f>L81-D81</f>
        <v>-585.33333333395422</v>
      </c>
    </row>
    <row r="82" spans="1:15" x14ac:dyDescent="0.25">
      <c r="A82" s="2" t="s">
        <v>190</v>
      </c>
      <c r="B82" s="2" t="s">
        <v>191</v>
      </c>
      <c r="C82" s="3">
        <v>500000</v>
      </c>
      <c r="D82" s="3">
        <v>0</v>
      </c>
      <c r="E82" s="2" t="s">
        <v>192</v>
      </c>
      <c r="F82">
        <v>0</v>
      </c>
      <c r="G82">
        <v>81</v>
      </c>
      <c r="H82">
        <f>COS(F82*PI()/180)*40075000</f>
        <v>40075000</v>
      </c>
      <c r="I82">
        <f>(MOD(G82,6)-3)*H82/360+500000</f>
        <v>500000</v>
      </c>
      <c r="J82">
        <f>Table1[[#This Row],[Latitude]]</f>
        <v>0</v>
      </c>
      <c r="K82" s="7">
        <f>I82-C82</f>
        <v>0</v>
      </c>
      <c r="L82">
        <f>F82*40008000/360</f>
        <v>0</v>
      </c>
      <c r="M82">
        <f t="shared" ref="M82:M113" si="1">MOD(N82,6)</f>
        <v>0</v>
      </c>
      <c r="N82">
        <f t="shared" ref="N82:N113" si="2">F82</f>
        <v>0</v>
      </c>
      <c r="O82" s="7">
        <f t="shared" ref="O82:O113" si="3">L82-D82</f>
        <v>0</v>
      </c>
    </row>
    <row r="83" spans="1:15" x14ac:dyDescent="0.25">
      <c r="A83" s="2" t="s">
        <v>193</v>
      </c>
      <c r="B83" s="2" t="s">
        <v>191</v>
      </c>
      <c r="C83" s="3">
        <v>611263</v>
      </c>
      <c r="D83" s="3">
        <v>110547</v>
      </c>
      <c r="E83" s="2" t="s">
        <v>194</v>
      </c>
      <c r="F83">
        <v>1</v>
      </c>
      <c r="G83">
        <v>82</v>
      </c>
      <c r="H83">
        <f>COS(F83*PI()/180)*40075000</f>
        <v>40068896.383392379</v>
      </c>
      <c r="I83">
        <f>(MOD(G83,6)-3)*H83/360+500000</f>
        <v>611302.48995386774</v>
      </c>
      <c r="J83">
        <f>Table1[[#This Row],[Latitude]]</f>
        <v>1</v>
      </c>
      <c r="K83" s="7">
        <f>I83-C83</f>
        <v>39.48995386774186</v>
      </c>
      <c r="L83">
        <f t="shared" ref="L83:L146" si="4">F83*40008000/360</f>
        <v>111133.33333333333</v>
      </c>
      <c r="M83">
        <f t="shared" si="1"/>
        <v>1</v>
      </c>
      <c r="N83">
        <f t="shared" si="2"/>
        <v>1</v>
      </c>
      <c r="O83" s="7">
        <f t="shared" si="3"/>
        <v>586.33333333332848</v>
      </c>
    </row>
    <row r="84" spans="1:15" x14ac:dyDescent="0.25">
      <c r="A84" s="2" t="s">
        <v>195</v>
      </c>
      <c r="B84" s="2" t="s">
        <v>191</v>
      </c>
      <c r="C84" s="3">
        <v>722460</v>
      </c>
      <c r="D84" s="3">
        <v>221196</v>
      </c>
      <c r="E84" s="2" t="s">
        <v>196</v>
      </c>
      <c r="F84">
        <v>2</v>
      </c>
      <c r="G84">
        <v>83</v>
      </c>
      <c r="H84">
        <f>COS(F84*PI()/180)*40075000</f>
        <v>40050587.392790265</v>
      </c>
      <c r="I84">
        <f>(MOD(G84,6)-3)*H84/360+500000</f>
        <v>722503.26329327922</v>
      </c>
      <c r="J84">
        <f>Table1[[#This Row],[Latitude]]</f>
        <v>2</v>
      </c>
      <c r="K84" s="7">
        <f>I84-C84</f>
        <v>43.263293279218487</v>
      </c>
      <c r="L84">
        <f t="shared" si="4"/>
        <v>222266.66666666666</v>
      </c>
      <c r="M84">
        <f t="shared" si="1"/>
        <v>2</v>
      </c>
      <c r="N84">
        <f t="shared" si="2"/>
        <v>2</v>
      </c>
      <c r="O84" s="7">
        <f t="shared" si="3"/>
        <v>1070.666666666657</v>
      </c>
    </row>
    <row r="85" spans="1:15" x14ac:dyDescent="0.25">
      <c r="A85" s="2" t="s">
        <v>197</v>
      </c>
      <c r="B85" s="2" t="s">
        <v>198</v>
      </c>
      <c r="C85" s="3">
        <v>166476</v>
      </c>
      <c r="D85" s="3">
        <v>332050</v>
      </c>
      <c r="E85" s="2" t="s">
        <v>199</v>
      </c>
      <c r="F85">
        <v>3</v>
      </c>
      <c r="G85">
        <v>84</v>
      </c>
      <c r="H85">
        <f>COS(F85*PI()/180)*40075000</f>
        <v>40020078.605289549</v>
      </c>
      <c r="I85">
        <f>(MOD(G85,6)-3)*H85/360+500000</f>
        <v>166499.34495592042</v>
      </c>
      <c r="J85">
        <f>Table1[[#This Row],[Latitude]]</f>
        <v>3</v>
      </c>
      <c r="K85" s="7">
        <f>I85-C85</f>
        <v>23.344955920416396</v>
      </c>
      <c r="L85">
        <f t="shared" si="4"/>
        <v>333400</v>
      </c>
      <c r="M85">
        <f t="shared" si="1"/>
        <v>3</v>
      </c>
      <c r="N85">
        <f t="shared" si="2"/>
        <v>3</v>
      </c>
      <c r="O85" s="7">
        <f t="shared" si="3"/>
        <v>1350</v>
      </c>
    </row>
    <row r="86" spans="1:15" x14ac:dyDescent="0.25">
      <c r="A86" s="2" t="s">
        <v>200</v>
      </c>
      <c r="B86" s="2" t="s">
        <v>198</v>
      </c>
      <c r="C86" s="3">
        <v>277943</v>
      </c>
      <c r="D86" s="3">
        <v>442397</v>
      </c>
      <c r="E86" s="2" t="s">
        <v>201</v>
      </c>
      <c r="F86">
        <v>4</v>
      </c>
      <c r="G86">
        <v>85</v>
      </c>
      <c r="H86">
        <f>COS(F86*PI()/180)*40075000</f>
        <v>39977379.314162455</v>
      </c>
      <c r="I86">
        <f>(MOD(G86,6)-3)*H86/360+500000</f>
        <v>277903.44825465302</v>
      </c>
      <c r="J86">
        <f>Table1[[#This Row],[Latitude]]</f>
        <v>4</v>
      </c>
      <c r="K86" s="7">
        <f>I86-C86</f>
        <v>-39.551745346980169</v>
      </c>
      <c r="L86">
        <f t="shared" si="4"/>
        <v>444533.33333333331</v>
      </c>
      <c r="M86">
        <f t="shared" si="1"/>
        <v>4</v>
      </c>
      <c r="N86">
        <f t="shared" si="2"/>
        <v>4</v>
      </c>
      <c r="O86" s="7">
        <f t="shared" si="3"/>
        <v>2136.3333333333139</v>
      </c>
    </row>
    <row r="87" spans="1:15" x14ac:dyDescent="0.25">
      <c r="A87" s="2" t="s">
        <v>202</v>
      </c>
      <c r="B87" s="2" t="s">
        <v>198</v>
      </c>
      <c r="C87" s="3">
        <v>389140</v>
      </c>
      <c r="D87" s="3">
        <v>552748</v>
      </c>
      <c r="E87" s="2" t="s">
        <v>203</v>
      </c>
      <c r="F87">
        <v>5</v>
      </c>
      <c r="G87">
        <v>86</v>
      </c>
      <c r="H87">
        <f>COS(F87*PI()/180)*40075000</f>
        <v>39922502.526026703</v>
      </c>
      <c r="I87">
        <f>(MOD(G87,6)-3)*H87/360+500000</f>
        <v>389104.15964992583</v>
      </c>
      <c r="J87">
        <f>Table1[[#This Row],[Latitude]]</f>
        <v>5</v>
      </c>
      <c r="K87" s="7">
        <f>I87-C87</f>
        <v>-35.840350074169692</v>
      </c>
      <c r="L87">
        <f t="shared" si="4"/>
        <v>555666.66666666663</v>
      </c>
      <c r="M87">
        <f t="shared" si="1"/>
        <v>5</v>
      </c>
      <c r="N87">
        <f t="shared" si="2"/>
        <v>5</v>
      </c>
      <c r="O87" s="7">
        <f t="shared" si="3"/>
        <v>2918.6666666666279</v>
      </c>
    </row>
    <row r="88" spans="1:15" x14ac:dyDescent="0.25">
      <c r="A88" s="2" t="s">
        <v>204</v>
      </c>
      <c r="B88" s="2" t="s">
        <v>198</v>
      </c>
      <c r="C88" s="3">
        <v>500000</v>
      </c>
      <c r="D88" s="3">
        <v>663204</v>
      </c>
      <c r="E88" s="2" t="s">
        <v>205</v>
      </c>
      <c r="F88">
        <v>6</v>
      </c>
      <c r="G88">
        <v>87</v>
      </c>
      <c r="H88">
        <f>COS(F88*PI()/180)*40075000</f>
        <v>39855464.95688355</v>
      </c>
      <c r="I88">
        <f>(MOD(G88,6)-3)*H88/360+500000</f>
        <v>500000</v>
      </c>
      <c r="J88">
        <f>Table1[[#This Row],[Latitude]]</f>
        <v>6</v>
      </c>
      <c r="K88" s="7">
        <f>I88-C88</f>
        <v>0</v>
      </c>
      <c r="L88">
        <f t="shared" si="4"/>
        <v>666800</v>
      </c>
      <c r="M88">
        <f t="shared" si="1"/>
        <v>0</v>
      </c>
      <c r="N88">
        <f t="shared" si="2"/>
        <v>6</v>
      </c>
      <c r="O88" s="7">
        <f t="shared" si="3"/>
        <v>3596</v>
      </c>
    </row>
    <row r="89" spans="1:15" x14ac:dyDescent="0.25">
      <c r="A89" s="2" t="s">
        <v>206</v>
      </c>
      <c r="B89" s="2" t="s">
        <v>198</v>
      </c>
      <c r="C89" s="3">
        <v>610456</v>
      </c>
      <c r="D89" s="3">
        <v>773866</v>
      </c>
      <c r="E89" s="2" t="s">
        <v>207</v>
      </c>
      <c r="F89">
        <v>7</v>
      </c>
      <c r="G89">
        <v>88</v>
      </c>
      <c r="H89">
        <f>COS(F89*PI()/180)*40075000</f>
        <v>39776287.027025975</v>
      </c>
      <c r="I89">
        <f>(MOD(G89,6)-3)*H89/360+500000</f>
        <v>610489.68618618324</v>
      </c>
      <c r="J89">
        <f>Table1[[#This Row],[Latitude]]</f>
        <v>7</v>
      </c>
      <c r="K89" s="7">
        <f>I89-C89</f>
        <v>33.68618618324399</v>
      </c>
      <c r="L89">
        <f t="shared" si="4"/>
        <v>777933.33333333337</v>
      </c>
      <c r="M89">
        <f t="shared" si="1"/>
        <v>1</v>
      </c>
      <c r="N89">
        <f t="shared" si="2"/>
        <v>7</v>
      </c>
      <c r="O89" s="7">
        <f t="shared" si="3"/>
        <v>4067.3333333333721</v>
      </c>
    </row>
    <row r="90" spans="1:15" x14ac:dyDescent="0.25">
      <c r="A90" s="2" t="s">
        <v>208</v>
      </c>
      <c r="B90" s="2" t="s">
        <v>209</v>
      </c>
      <c r="C90" s="3">
        <v>720441</v>
      </c>
      <c r="D90" s="3">
        <v>884833</v>
      </c>
      <c r="E90" s="2" t="s">
        <v>210</v>
      </c>
      <c r="F90">
        <v>8</v>
      </c>
      <c r="G90">
        <v>89</v>
      </c>
      <c r="H90">
        <f>COS(F90*PI()/180)*40075000</f>
        <v>39684992.854818434</v>
      </c>
      <c r="I90">
        <f>(MOD(G90,6)-3)*H90/360+500000</f>
        <v>720472.18252676912</v>
      </c>
      <c r="J90">
        <f>Table1[[#This Row],[Latitude]]</f>
        <v>8</v>
      </c>
      <c r="K90" s="7">
        <f>I90-C90</f>
        <v>31.182526769116521</v>
      </c>
      <c r="L90">
        <f t="shared" si="4"/>
        <v>889066.66666666663</v>
      </c>
      <c r="M90">
        <f t="shared" si="1"/>
        <v>2</v>
      </c>
      <c r="N90">
        <f t="shared" si="2"/>
        <v>8</v>
      </c>
      <c r="O90" s="7">
        <f t="shared" si="3"/>
        <v>4233.6666666666279</v>
      </c>
    </row>
    <row r="91" spans="1:15" x14ac:dyDescent="0.25">
      <c r="A91" s="2" t="s">
        <v>211</v>
      </c>
      <c r="B91" s="2" t="s">
        <v>212</v>
      </c>
      <c r="C91" s="3">
        <v>170113</v>
      </c>
      <c r="D91" s="3">
        <v>996204</v>
      </c>
      <c r="E91" s="2" t="s">
        <v>213</v>
      </c>
      <c r="F91">
        <v>9</v>
      </c>
      <c r="G91">
        <v>90</v>
      </c>
      <c r="H91">
        <f>COS(F91*PI()/180)*40075000</f>
        <v>39581610.249350145</v>
      </c>
      <c r="I91">
        <f>(MOD(G91,6)-3)*H91/360+500000</f>
        <v>170153.24792208214</v>
      </c>
      <c r="J91">
        <f>Table1[[#This Row],[Latitude]]</f>
        <v>9</v>
      </c>
      <c r="K91" s="7">
        <f>I91-C91</f>
        <v>40.247922082140576</v>
      </c>
      <c r="L91">
        <f t="shared" si="4"/>
        <v>1000200</v>
      </c>
      <c r="M91">
        <f t="shared" si="1"/>
        <v>3</v>
      </c>
      <c r="N91">
        <f t="shared" si="2"/>
        <v>9</v>
      </c>
      <c r="O91" s="7">
        <f t="shared" si="3"/>
        <v>3996</v>
      </c>
    </row>
    <row r="92" spans="1:15" x14ac:dyDescent="0.25">
      <c r="A92" s="2" t="s">
        <v>214</v>
      </c>
      <c r="B92" s="2" t="s">
        <v>212</v>
      </c>
      <c r="C92" s="3">
        <v>280766</v>
      </c>
      <c r="D92" s="3">
        <v>1106077</v>
      </c>
      <c r="E92" s="2" t="s">
        <v>215</v>
      </c>
      <c r="F92">
        <v>10</v>
      </c>
      <c r="G92">
        <v>91</v>
      </c>
      <c r="H92">
        <f>COS(F92*PI()/180)*40075000</f>
        <v>39466170.701964237</v>
      </c>
      <c r="I92">
        <f>(MOD(G92,6)-3)*H92/360+500000</f>
        <v>280743.49610019871</v>
      </c>
      <c r="J92">
        <f>Table1[[#This Row],[Latitude]]</f>
        <v>10</v>
      </c>
      <c r="K92" s="7">
        <f>I92-C92</f>
        <v>-22.503899801289663</v>
      </c>
      <c r="L92">
        <f t="shared" si="4"/>
        <v>1111333.3333333333</v>
      </c>
      <c r="M92">
        <f t="shared" si="1"/>
        <v>4</v>
      </c>
      <c r="N92">
        <f t="shared" si="2"/>
        <v>10</v>
      </c>
      <c r="O92" s="7">
        <f t="shared" si="3"/>
        <v>5256.3333333332557</v>
      </c>
    </row>
    <row r="93" spans="1:15" x14ac:dyDescent="0.25">
      <c r="A93" s="2" t="s">
        <v>216</v>
      </c>
      <c r="B93" s="2" t="s">
        <v>212</v>
      </c>
      <c r="C93" s="3">
        <v>390750</v>
      </c>
      <c r="D93" s="3">
        <v>1216161</v>
      </c>
      <c r="E93" s="2" t="s">
        <v>217</v>
      </c>
      <c r="F93">
        <v>11</v>
      </c>
      <c r="G93">
        <v>92</v>
      </c>
      <c r="H93">
        <f>COS(F93*PI()/180)*40075000</f>
        <v>39338709.37666513</v>
      </c>
      <c r="I93">
        <f>(MOD(G93,6)-3)*H93/360+500000</f>
        <v>390725.80728704133</v>
      </c>
      <c r="J93">
        <f>Table1[[#This Row],[Latitude]]</f>
        <v>11</v>
      </c>
      <c r="K93" s="7">
        <f>I93-C93</f>
        <v>-24.19271295866929</v>
      </c>
      <c r="L93">
        <f t="shared" si="4"/>
        <v>1222466.6666666667</v>
      </c>
      <c r="M93">
        <f t="shared" si="1"/>
        <v>5</v>
      </c>
      <c r="N93">
        <f t="shared" si="2"/>
        <v>11</v>
      </c>
      <c r="O93" s="7">
        <f t="shared" si="3"/>
        <v>6305.6666666667443</v>
      </c>
    </row>
    <row r="94" spans="1:15" x14ac:dyDescent="0.25">
      <c r="A94" s="2" t="s">
        <v>218</v>
      </c>
      <c r="B94" s="2" t="s">
        <v>212</v>
      </c>
      <c r="C94" s="3">
        <v>500000</v>
      </c>
      <c r="D94" s="3">
        <v>1326553</v>
      </c>
      <c r="E94" s="2" t="s">
        <v>219</v>
      </c>
      <c r="F94">
        <v>12</v>
      </c>
      <c r="G94">
        <v>93</v>
      </c>
      <c r="H94">
        <f>COS(F94*PI()/180)*40075000</f>
        <v>39199265.099407263</v>
      </c>
      <c r="I94">
        <f>(MOD(G94,6)-3)*H94/360+500000</f>
        <v>500000</v>
      </c>
      <c r="J94">
        <f>Table1[[#This Row],[Latitude]]</f>
        <v>12</v>
      </c>
      <c r="K94" s="7">
        <f>I94-C94</f>
        <v>0</v>
      </c>
      <c r="L94">
        <f t="shared" si="4"/>
        <v>1333600</v>
      </c>
      <c r="M94">
        <f t="shared" si="1"/>
        <v>0</v>
      </c>
      <c r="N94">
        <f t="shared" si="2"/>
        <v>12</v>
      </c>
      <c r="O94" s="7">
        <f t="shared" si="3"/>
        <v>7047</v>
      </c>
    </row>
    <row r="95" spans="1:15" x14ac:dyDescent="0.25">
      <c r="A95" s="2" t="s">
        <v>220</v>
      </c>
      <c r="B95" s="2" t="s">
        <v>212</v>
      </c>
      <c r="C95" s="3">
        <v>608446</v>
      </c>
      <c r="D95" s="3">
        <v>1437348</v>
      </c>
      <c r="E95" s="2" t="s">
        <v>221</v>
      </c>
      <c r="F95">
        <v>13</v>
      </c>
      <c r="G95">
        <v>94</v>
      </c>
      <c r="H95">
        <f>COS(F95*PI()/180)*40075000</f>
        <v>39047880.346268304</v>
      </c>
      <c r="I95">
        <f>(MOD(G95,6)-3)*H95/360+500000</f>
        <v>608466.33429518971</v>
      </c>
      <c r="J95">
        <f>Table1[[#This Row],[Latitude]]</f>
        <v>13</v>
      </c>
      <c r="K95" s="7">
        <f>I95-C95</f>
        <v>20.334295189706609</v>
      </c>
      <c r="L95">
        <f t="shared" si="4"/>
        <v>1444733.3333333333</v>
      </c>
      <c r="M95">
        <f t="shared" si="1"/>
        <v>1</v>
      </c>
      <c r="N95">
        <f t="shared" si="2"/>
        <v>13</v>
      </c>
      <c r="O95" s="7">
        <f t="shared" si="3"/>
        <v>7385.3333333332557</v>
      </c>
    </row>
    <row r="96" spans="1:15" x14ac:dyDescent="0.25">
      <c r="A96" s="2" t="s">
        <v>222</v>
      </c>
      <c r="B96" s="2" t="s">
        <v>212</v>
      </c>
      <c r="C96" s="3">
        <v>716020</v>
      </c>
      <c r="D96" s="3">
        <v>1548638</v>
      </c>
      <c r="E96" s="2" t="s">
        <v>223</v>
      </c>
      <c r="F96">
        <v>14</v>
      </c>
      <c r="G96">
        <v>95</v>
      </c>
      <c r="H96">
        <f>COS(F96*PI()/180)*40075000</f>
        <v>38884601.230510555</v>
      </c>
      <c r="I96">
        <f>(MOD(G96,6)-3)*H96/360+500000</f>
        <v>716025.56239172537</v>
      </c>
      <c r="J96">
        <f>Table1[[#This Row],[Latitude]]</f>
        <v>14</v>
      </c>
      <c r="K96" s="7">
        <f>I96-C96</f>
        <v>5.5623917253687978</v>
      </c>
      <c r="L96">
        <f t="shared" si="4"/>
        <v>1555866.6666666667</v>
      </c>
      <c r="M96">
        <f t="shared" si="1"/>
        <v>2</v>
      </c>
      <c r="N96">
        <f t="shared" si="2"/>
        <v>14</v>
      </c>
      <c r="O96" s="7">
        <f t="shared" si="3"/>
        <v>7228.6666666667443</v>
      </c>
    </row>
    <row r="97" spans="1:15" x14ac:dyDescent="0.25">
      <c r="A97" s="2" t="s">
        <v>224</v>
      </c>
      <c r="B97" s="2" t="s">
        <v>225</v>
      </c>
      <c r="C97" s="3">
        <v>177349</v>
      </c>
      <c r="D97" s="3">
        <v>1660513</v>
      </c>
      <c r="E97" s="2" t="s">
        <v>226</v>
      </c>
      <c r="F97">
        <v>15</v>
      </c>
      <c r="G97">
        <v>96</v>
      </c>
      <c r="H97">
        <f>COS(F97*PI()/180)*40075000</f>
        <v>38709477.488534413</v>
      </c>
      <c r="I97">
        <f>(MOD(G97,6)-3)*H97/360+500000</f>
        <v>177421.02092887991</v>
      </c>
      <c r="J97">
        <f>Table1[[#This Row],[Latitude]]</f>
        <v>15</v>
      </c>
      <c r="K97" s="7">
        <f>I97-C97</f>
        <v>72.020928879908752</v>
      </c>
      <c r="L97">
        <f t="shared" si="4"/>
        <v>1667000</v>
      </c>
      <c r="M97">
        <f t="shared" si="1"/>
        <v>3</v>
      </c>
      <c r="N97">
        <f t="shared" si="2"/>
        <v>15</v>
      </c>
      <c r="O97" s="7">
        <f t="shared" si="3"/>
        <v>6487</v>
      </c>
    </row>
    <row r="98" spans="1:15" x14ac:dyDescent="0.25">
      <c r="A98" s="2" t="s">
        <v>227</v>
      </c>
      <c r="B98" s="2" t="s">
        <v>228</v>
      </c>
      <c r="C98" s="3">
        <v>285979</v>
      </c>
      <c r="D98" s="3">
        <v>1769965</v>
      </c>
      <c r="E98" s="2" t="s">
        <v>229</v>
      </c>
      <c r="F98">
        <v>16</v>
      </c>
      <c r="G98">
        <v>97</v>
      </c>
      <c r="H98">
        <f>COS(F98*PI()/180)*40075000</f>
        <v>38522562.464728132</v>
      </c>
      <c r="I98">
        <f>(MOD(G98,6)-3)*H98/360+500000</f>
        <v>285985.76408484369</v>
      </c>
      <c r="J98">
        <f>Table1[[#This Row],[Latitude]]</f>
        <v>16</v>
      </c>
      <c r="K98" s="7">
        <f>I98-C98</f>
        <v>6.7640848436858505</v>
      </c>
      <c r="L98">
        <f t="shared" si="4"/>
        <v>1778133.3333333333</v>
      </c>
      <c r="M98">
        <f t="shared" si="1"/>
        <v>4</v>
      </c>
      <c r="N98">
        <f t="shared" si="2"/>
        <v>16</v>
      </c>
      <c r="O98" s="7">
        <f t="shared" si="3"/>
        <v>8168.3333333332557</v>
      </c>
    </row>
    <row r="99" spans="1:15" x14ac:dyDescent="0.25">
      <c r="A99" s="2" t="s">
        <v>230</v>
      </c>
      <c r="B99" s="2" t="s">
        <v>228</v>
      </c>
      <c r="C99" s="3">
        <v>393552</v>
      </c>
      <c r="D99" s="3">
        <v>1879826</v>
      </c>
      <c r="E99" s="2" t="s">
        <v>231</v>
      </c>
      <c r="F99">
        <v>17</v>
      </c>
      <c r="G99">
        <v>98</v>
      </c>
      <c r="H99">
        <f>COS(F99*PI()/180)*40075000</f>
        <v>38323913.095218644</v>
      </c>
      <c r="I99">
        <f>(MOD(G99,6)-3)*H99/360+500000</f>
        <v>393544.68584661488</v>
      </c>
      <c r="J99">
        <f>Table1[[#This Row],[Latitude]]</f>
        <v>17</v>
      </c>
      <c r="K99" s="7">
        <f>I99-C99</f>
        <v>-7.3141533851157874</v>
      </c>
      <c r="L99">
        <f t="shared" si="4"/>
        <v>1889266.6666666667</v>
      </c>
      <c r="M99">
        <f t="shared" si="1"/>
        <v>5</v>
      </c>
      <c r="N99">
        <f t="shared" si="2"/>
        <v>17</v>
      </c>
      <c r="O99" s="7">
        <f t="shared" si="3"/>
        <v>9440.6666666667443</v>
      </c>
    </row>
    <row r="100" spans="1:15" x14ac:dyDescent="0.25">
      <c r="A100" s="2" t="s">
        <v>232</v>
      </c>
      <c r="B100" s="2" t="s">
        <v>228</v>
      </c>
      <c r="C100" s="3">
        <v>500000</v>
      </c>
      <c r="D100" s="3">
        <v>1990185</v>
      </c>
      <c r="E100" s="2" t="s">
        <v>233</v>
      </c>
      <c r="F100">
        <v>18</v>
      </c>
      <c r="G100">
        <v>99</v>
      </c>
      <c r="H100">
        <f>COS(F100*PI()/180)*40075000</f>
        <v>38113589.890528277</v>
      </c>
      <c r="I100">
        <f>(MOD(G100,6)-3)*H100/360+500000</f>
        <v>500000</v>
      </c>
      <c r="J100">
        <f>Table1[[#This Row],[Latitude]]</f>
        <v>18</v>
      </c>
      <c r="K100" s="7">
        <f>I100-C100</f>
        <v>0</v>
      </c>
      <c r="L100">
        <f t="shared" si="4"/>
        <v>2000400</v>
      </c>
      <c r="M100">
        <f t="shared" si="1"/>
        <v>0</v>
      </c>
      <c r="N100">
        <f t="shared" si="2"/>
        <v>18</v>
      </c>
      <c r="O100" s="7">
        <f t="shared" si="3"/>
        <v>10215</v>
      </c>
    </row>
    <row r="101" spans="1:15" x14ac:dyDescent="0.25">
      <c r="A101" s="2" t="s">
        <v>234</v>
      </c>
      <c r="B101" s="2" t="s">
        <v>235</v>
      </c>
      <c r="C101" s="3">
        <v>710533</v>
      </c>
      <c r="D101" s="3">
        <v>2102024</v>
      </c>
      <c r="E101" s="2" t="s">
        <v>236</v>
      </c>
      <c r="F101">
        <v>19</v>
      </c>
      <c r="G101">
        <v>-1</v>
      </c>
      <c r="H101">
        <f>COS(F101*PI()/180)*40075000</f>
        <v>37891656.917142622</v>
      </c>
      <c r="I101">
        <f>(MOD(G101,6)-3)*H101/360+500000</f>
        <v>710509.20509523677</v>
      </c>
      <c r="J101">
        <f>Table1[[#This Row],[Latitude]]</f>
        <v>19</v>
      </c>
      <c r="K101" s="7">
        <f>I101-C101</f>
        <v>-23.79490476322826</v>
      </c>
      <c r="L101">
        <f t="shared" si="4"/>
        <v>2111533.3333333335</v>
      </c>
      <c r="M101">
        <f t="shared" si="1"/>
        <v>1</v>
      </c>
      <c r="N101">
        <f t="shared" si="2"/>
        <v>19</v>
      </c>
      <c r="O101" s="7">
        <f t="shared" si="3"/>
        <v>9509.3333333334886</v>
      </c>
    </row>
    <row r="102" spans="1:15" x14ac:dyDescent="0.25">
      <c r="A102" s="2" t="s">
        <v>237</v>
      </c>
      <c r="B102" s="2" t="s">
        <v>235</v>
      </c>
      <c r="C102" s="3">
        <v>604609</v>
      </c>
      <c r="D102" s="3">
        <v>2211793</v>
      </c>
      <c r="E102" s="2" t="s">
        <v>238</v>
      </c>
      <c r="F102">
        <v>20</v>
      </c>
      <c r="G102">
        <v>-2</v>
      </c>
      <c r="H102">
        <f>COS(F102*PI()/180)*40075000</f>
        <v>37658181.777995281</v>
      </c>
      <c r="I102">
        <f>(MOD(G102,6)-3)*H102/360+500000</f>
        <v>604606.06049443129</v>
      </c>
      <c r="J102">
        <f>Table1[[#This Row],[Latitude]]</f>
        <v>20</v>
      </c>
      <c r="K102" s="7">
        <f>I102-C102</f>
        <v>-2.9395055687054992</v>
      </c>
      <c r="L102">
        <f t="shared" si="4"/>
        <v>2222666.6666666665</v>
      </c>
      <c r="M102">
        <f t="shared" si="1"/>
        <v>2</v>
      </c>
      <c r="N102">
        <f t="shared" si="2"/>
        <v>20</v>
      </c>
      <c r="O102" s="7">
        <f t="shared" si="3"/>
        <v>10873.666666666511</v>
      </c>
    </row>
    <row r="103" spans="1:15" x14ac:dyDescent="0.25">
      <c r="A103" s="2" t="s">
        <v>239</v>
      </c>
      <c r="B103" s="2" t="s">
        <v>235</v>
      </c>
      <c r="C103" s="3">
        <v>500000</v>
      </c>
      <c r="D103" s="3">
        <v>2322147</v>
      </c>
      <c r="E103" s="2" t="s">
        <v>240</v>
      </c>
      <c r="F103">
        <v>21</v>
      </c>
      <c r="G103">
        <v>-3</v>
      </c>
      <c r="H103">
        <f>COS(F103*PI()/180)*40075000</f>
        <v>37413235.591875359</v>
      </c>
      <c r="I103">
        <f>(MOD(G103,6)-3)*H103/360+500000</f>
        <v>500000</v>
      </c>
      <c r="J103">
        <f>Table1[[#This Row],[Latitude]]</f>
        <v>21</v>
      </c>
      <c r="K103" s="7">
        <f>I103-C103</f>
        <v>0</v>
      </c>
      <c r="L103">
        <f t="shared" si="4"/>
        <v>2333800</v>
      </c>
      <c r="M103">
        <f t="shared" si="1"/>
        <v>3</v>
      </c>
      <c r="N103">
        <f t="shared" si="2"/>
        <v>21</v>
      </c>
      <c r="O103" s="7">
        <f t="shared" si="3"/>
        <v>11653</v>
      </c>
    </row>
    <row r="104" spans="1:15" x14ac:dyDescent="0.25">
      <c r="A104" s="2" t="s">
        <v>241</v>
      </c>
      <c r="B104" s="2" t="s">
        <v>235</v>
      </c>
      <c r="C104" s="3">
        <v>396775</v>
      </c>
      <c r="D104" s="3">
        <v>2433164</v>
      </c>
      <c r="E104" s="2" t="s">
        <v>242</v>
      </c>
      <c r="F104">
        <v>22</v>
      </c>
      <c r="G104">
        <v>-4</v>
      </c>
      <c r="H104">
        <f>COS(F104*PI()/180)*40075000</f>
        <v>37156892.971764006</v>
      </c>
      <c r="I104">
        <f>(MOD(G104,6)-3)*H104/360+500000</f>
        <v>396786.40841176664</v>
      </c>
      <c r="J104">
        <f>Table1[[#This Row],[Latitude]]</f>
        <v>22</v>
      </c>
      <c r="K104" s="7">
        <f>I104-C104</f>
        <v>11.408411766635254</v>
      </c>
      <c r="L104">
        <f t="shared" si="4"/>
        <v>2444933.3333333335</v>
      </c>
      <c r="M104">
        <f t="shared" si="1"/>
        <v>4</v>
      </c>
      <c r="N104">
        <f t="shared" si="2"/>
        <v>22</v>
      </c>
      <c r="O104" s="7">
        <f t="shared" si="3"/>
        <v>11769.333333333489</v>
      </c>
    </row>
    <row r="105" spans="1:15" x14ac:dyDescent="0.25">
      <c r="A105" s="2" t="s">
        <v>243</v>
      </c>
      <c r="B105" s="2" t="s">
        <v>235</v>
      </c>
      <c r="C105" s="3">
        <v>295007</v>
      </c>
      <c r="D105" s="3">
        <v>2544918</v>
      </c>
      <c r="E105" s="2" t="s">
        <v>244</v>
      </c>
      <c r="F105">
        <v>23</v>
      </c>
      <c r="G105">
        <v>-5</v>
      </c>
      <c r="H105">
        <f>COS(F105*PI()/180)*40075000</f>
        <v>36889232.002106547</v>
      </c>
      <c r="I105">
        <f>(MOD(G105,6)-3)*H105/360+500000</f>
        <v>295059.82221051917</v>
      </c>
      <c r="J105">
        <f>Table1[[#This Row],[Latitude]]</f>
        <v>23</v>
      </c>
      <c r="K105" s="7">
        <f>I105-C105</f>
        <v>52.822210519167129</v>
      </c>
      <c r="L105">
        <f t="shared" si="4"/>
        <v>2556066.6666666665</v>
      </c>
      <c r="M105">
        <f t="shared" si="1"/>
        <v>5</v>
      </c>
      <c r="N105">
        <f t="shared" si="2"/>
        <v>23</v>
      </c>
      <c r="O105" s="7">
        <f t="shared" si="3"/>
        <v>11148.666666666511</v>
      </c>
    </row>
    <row r="106" spans="1:15" x14ac:dyDescent="0.25">
      <c r="A106" s="2" t="s">
        <v>245</v>
      </c>
      <c r="B106" s="2" t="s">
        <v>246</v>
      </c>
      <c r="C106" s="3">
        <v>194772</v>
      </c>
      <c r="D106" s="3">
        <v>2657478</v>
      </c>
      <c r="E106" s="2" t="s">
        <v>247</v>
      </c>
      <c r="F106">
        <v>24</v>
      </c>
      <c r="G106">
        <v>-6</v>
      </c>
      <c r="H106">
        <f>COS(F106*PI()/180)*40075000</f>
        <v>36610334.215027228</v>
      </c>
      <c r="I106">
        <f>(MOD(G106,6)-3)*H106/360+500000</f>
        <v>194913.88154143974</v>
      </c>
      <c r="J106">
        <f>Table1[[#This Row],[Latitude]]</f>
        <v>24</v>
      </c>
      <c r="K106" s="7">
        <f>I106-C106</f>
        <v>141.88154143973952</v>
      </c>
      <c r="L106">
        <f t="shared" si="4"/>
        <v>2667200</v>
      </c>
      <c r="M106">
        <f t="shared" si="1"/>
        <v>0</v>
      </c>
      <c r="N106">
        <f t="shared" si="2"/>
        <v>24</v>
      </c>
      <c r="O106" s="7">
        <f t="shared" si="3"/>
        <v>9722</v>
      </c>
    </row>
    <row r="107" spans="1:15" x14ac:dyDescent="0.25">
      <c r="A107" s="2" t="s">
        <v>248</v>
      </c>
      <c r="B107" s="2" t="s">
        <v>249</v>
      </c>
      <c r="C107" s="3">
        <v>701845</v>
      </c>
      <c r="D107" s="3">
        <v>2766436</v>
      </c>
      <c r="E107" s="2" t="s">
        <v>250</v>
      </c>
      <c r="F107">
        <v>25</v>
      </c>
      <c r="G107">
        <v>-7</v>
      </c>
      <c r="H107">
        <f>COS(F107*PI()/180)*40075000</f>
        <v>36320284.565493748</v>
      </c>
      <c r="I107">
        <f>(MOD(G107,6)-3)*H107/360+500000</f>
        <v>701779.3586971875</v>
      </c>
      <c r="J107">
        <f>Table1[[#This Row],[Latitude]]</f>
        <v>25</v>
      </c>
      <c r="K107" s="7">
        <f>I107-C107</f>
        <v>-65.641302812495269</v>
      </c>
      <c r="L107">
        <f t="shared" si="4"/>
        <v>2778333.3333333335</v>
      </c>
      <c r="M107">
        <f t="shared" si="1"/>
        <v>1</v>
      </c>
      <c r="N107">
        <f t="shared" si="2"/>
        <v>25</v>
      </c>
      <c r="O107" s="7">
        <f t="shared" si="3"/>
        <v>11897.333333333489</v>
      </c>
    </row>
    <row r="108" spans="1:15" x14ac:dyDescent="0.25">
      <c r="A108" s="2" t="s">
        <v>251</v>
      </c>
      <c r="B108" s="2" t="s">
        <v>249</v>
      </c>
      <c r="C108" s="3">
        <v>600080</v>
      </c>
      <c r="D108" s="3">
        <v>2876066</v>
      </c>
      <c r="E108" s="2" t="s">
        <v>252</v>
      </c>
      <c r="F108">
        <v>26</v>
      </c>
      <c r="G108">
        <v>-8</v>
      </c>
      <c r="H108">
        <f>COS(F108*PI()/180)*40075000</f>
        <v>36019171.405439116</v>
      </c>
      <c r="I108">
        <f>(MOD(G108,6)-3)*H108/360+500000</f>
        <v>600053.2539039976</v>
      </c>
      <c r="J108">
        <f>Table1[[#This Row],[Latitude]]</f>
        <v>26</v>
      </c>
      <c r="K108" s="7">
        <f>I108-C108</f>
        <v>-26.746096002403647</v>
      </c>
      <c r="L108">
        <f t="shared" si="4"/>
        <v>2889466.6666666665</v>
      </c>
      <c r="M108">
        <f t="shared" si="1"/>
        <v>2</v>
      </c>
      <c r="N108">
        <f t="shared" si="2"/>
        <v>26</v>
      </c>
      <c r="O108" s="7">
        <f t="shared" si="3"/>
        <v>13400.666666666511</v>
      </c>
    </row>
    <row r="109" spans="1:15" x14ac:dyDescent="0.25">
      <c r="A109" s="2" t="s">
        <v>253</v>
      </c>
      <c r="B109" s="2" t="s">
        <v>249</v>
      </c>
      <c r="C109" s="3">
        <v>500000</v>
      </c>
      <c r="D109" s="3">
        <v>2986435</v>
      </c>
      <c r="E109" s="2" t="s">
        <v>254</v>
      </c>
      <c r="F109">
        <v>27</v>
      </c>
      <c r="G109">
        <v>-9</v>
      </c>
      <c r="H109">
        <f>COS(F109*PI()/180)*40075000</f>
        <v>35707086.456848845</v>
      </c>
      <c r="I109">
        <f>(MOD(G109,6)-3)*H109/360+500000</f>
        <v>500000</v>
      </c>
      <c r="J109">
        <f>Table1[[#This Row],[Latitude]]</f>
        <v>27</v>
      </c>
      <c r="K109" s="7">
        <f>I109-C109</f>
        <v>0</v>
      </c>
      <c r="L109">
        <f t="shared" si="4"/>
        <v>3000600</v>
      </c>
      <c r="M109">
        <f t="shared" si="1"/>
        <v>3</v>
      </c>
      <c r="N109">
        <f t="shared" si="2"/>
        <v>27</v>
      </c>
      <c r="O109" s="7">
        <f t="shared" si="3"/>
        <v>14165</v>
      </c>
    </row>
    <row r="110" spans="1:15" x14ac:dyDescent="0.25">
      <c r="A110" s="2" t="s">
        <v>255</v>
      </c>
      <c r="B110" s="2" t="s">
        <v>249</v>
      </c>
      <c r="C110" s="3">
        <v>401674</v>
      </c>
      <c r="D110" s="3">
        <v>3097605</v>
      </c>
      <c r="E110" s="2" t="s">
        <v>256</v>
      </c>
      <c r="F110">
        <v>28</v>
      </c>
      <c r="G110">
        <v>-10</v>
      </c>
      <c r="H110">
        <f>COS(F110*PI()/180)*40075000</f>
        <v>35384124.783821501</v>
      </c>
      <c r="I110">
        <f>(MOD(G110,6)-3)*H110/360+500000</f>
        <v>401710.76448938472</v>
      </c>
      <c r="J110">
        <f>Table1[[#This Row],[Latitude]]</f>
        <v>28</v>
      </c>
      <c r="K110" s="7">
        <f>I110-C110</f>
        <v>36.764489384717308</v>
      </c>
      <c r="L110">
        <f t="shared" si="4"/>
        <v>3111733.3333333335</v>
      </c>
      <c r="M110">
        <f t="shared" si="1"/>
        <v>4</v>
      </c>
      <c r="N110">
        <f t="shared" si="2"/>
        <v>28</v>
      </c>
      <c r="O110" s="7">
        <f t="shared" si="3"/>
        <v>14128.333333333489</v>
      </c>
    </row>
    <row r="111" spans="1:15" x14ac:dyDescent="0.25">
      <c r="A111" s="2" t="s">
        <v>257</v>
      </c>
      <c r="B111" s="2" t="s">
        <v>249</v>
      </c>
      <c r="C111" s="3">
        <v>305179</v>
      </c>
      <c r="D111" s="3">
        <v>3209634</v>
      </c>
      <c r="E111" s="2" t="s">
        <v>258</v>
      </c>
      <c r="F111">
        <v>29</v>
      </c>
      <c r="G111">
        <v>-11</v>
      </c>
      <c r="H111">
        <f>COS(F111*PI()/180)*40075000</f>
        <v>35050384.763611287</v>
      </c>
      <c r="I111">
        <f>(MOD(G111,6)-3)*H111/360+500000</f>
        <v>305275.64020215953</v>
      </c>
      <c r="J111">
        <f>Table1[[#This Row],[Latitude]]</f>
        <v>29</v>
      </c>
      <c r="K111" s="7">
        <f>I111-C111</f>
        <v>96.640202159527689</v>
      </c>
      <c r="L111">
        <f t="shared" si="4"/>
        <v>3222866.6666666665</v>
      </c>
      <c r="M111">
        <f t="shared" si="1"/>
        <v>5</v>
      </c>
      <c r="N111">
        <f t="shared" si="2"/>
        <v>29</v>
      </c>
      <c r="O111" s="7">
        <f t="shared" si="3"/>
        <v>13232.666666666511</v>
      </c>
    </row>
    <row r="112" spans="1:15" x14ac:dyDescent="0.25">
      <c r="A112" s="2" t="s">
        <v>259</v>
      </c>
      <c r="B112" s="2" t="s">
        <v>249</v>
      </c>
      <c r="C112" s="3">
        <v>210590</v>
      </c>
      <c r="D112" s="3">
        <v>3322575</v>
      </c>
      <c r="E112" s="2" t="s">
        <v>260</v>
      </c>
      <c r="F112">
        <v>30</v>
      </c>
      <c r="G112">
        <v>-12</v>
      </c>
      <c r="H112">
        <f>COS(F112*PI()/180)*40075000</f>
        <v>34705968.056661382</v>
      </c>
      <c r="I112">
        <f>(MOD(G112,6)-3)*H112/360+500000</f>
        <v>210783.59952782182</v>
      </c>
      <c r="J112">
        <f>Table1[[#This Row],[Latitude]]</f>
        <v>30</v>
      </c>
      <c r="K112" s="7">
        <f>I112-C112</f>
        <v>193.5995278218179</v>
      </c>
      <c r="L112">
        <f t="shared" si="4"/>
        <v>3334000</v>
      </c>
      <c r="M112">
        <f t="shared" si="1"/>
        <v>0</v>
      </c>
      <c r="N112">
        <f t="shared" si="2"/>
        <v>30</v>
      </c>
      <c r="O112" s="7">
        <f t="shared" si="3"/>
        <v>11425</v>
      </c>
    </row>
    <row r="113" spans="1:15" x14ac:dyDescent="0.25">
      <c r="A113" s="2" t="s">
        <v>261</v>
      </c>
      <c r="B113" s="2" t="s">
        <v>262</v>
      </c>
      <c r="C113" s="3">
        <v>690950</v>
      </c>
      <c r="D113" s="3">
        <v>3431318</v>
      </c>
      <c r="E113" s="2" t="s">
        <v>263</v>
      </c>
      <c r="F113">
        <v>31</v>
      </c>
      <c r="G113">
        <v>-13</v>
      </c>
      <c r="H113">
        <f>COS(F113*PI()/180)*40075000</f>
        <v>34350979.575637154</v>
      </c>
      <c r="I113">
        <f>(MOD(G113,6)-3)*H113/360+500000</f>
        <v>690838.77542020637</v>
      </c>
      <c r="J113">
        <f>Table1[[#This Row],[Latitude]]</f>
        <v>31</v>
      </c>
      <c r="K113" s="7">
        <f>I113-C113</f>
        <v>-111.22457979363389</v>
      </c>
      <c r="L113">
        <f t="shared" si="4"/>
        <v>3445133.3333333335</v>
      </c>
      <c r="M113">
        <f t="shared" si="1"/>
        <v>1</v>
      </c>
      <c r="N113">
        <f t="shared" si="2"/>
        <v>31</v>
      </c>
      <c r="O113" s="7">
        <f t="shared" si="3"/>
        <v>13815.333333333489</v>
      </c>
    </row>
    <row r="114" spans="1:15" x14ac:dyDescent="0.25">
      <c r="A114" s="2" t="s">
        <v>264</v>
      </c>
      <c r="B114" s="2" t="s">
        <v>265</v>
      </c>
      <c r="C114" s="3">
        <v>594457</v>
      </c>
      <c r="D114" s="3">
        <v>3540872</v>
      </c>
      <c r="E114" s="2" t="s">
        <v>266</v>
      </c>
      <c r="F114">
        <v>32</v>
      </c>
      <c r="G114">
        <v>-14</v>
      </c>
      <c r="H114">
        <f>COS(F114*PI()/180)*40075000</f>
        <v>33985527.45346877</v>
      </c>
      <c r="I114">
        <f>(MOD(G114,6)-3)*H114/360+500000</f>
        <v>594404.24292630213</v>
      </c>
      <c r="J114">
        <f>Table1[[#This Row],[Latitude]]</f>
        <v>32</v>
      </c>
      <c r="K114" s="7">
        <f>I114-C114</f>
        <v>-52.757073697866872</v>
      </c>
      <c r="L114">
        <f t="shared" si="4"/>
        <v>3556266.6666666665</v>
      </c>
      <c r="M114">
        <f t="shared" ref="M114:M145" si="5">MOD(N114,6)</f>
        <v>2</v>
      </c>
      <c r="N114">
        <f t="shared" ref="N114:N145" si="6">F114</f>
        <v>32</v>
      </c>
      <c r="O114" s="7">
        <f t="shared" ref="O114:O145" si="7">L114-D114</f>
        <v>15394.666666666511</v>
      </c>
    </row>
    <row r="115" spans="1:15" x14ac:dyDescent="0.25">
      <c r="A115" s="2" t="s">
        <v>267</v>
      </c>
      <c r="B115" s="2" t="s">
        <v>265</v>
      </c>
      <c r="C115" s="3">
        <v>500000</v>
      </c>
      <c r="D115" s="3">
        <v>3651286</v>
      </c>
      <c r="E115" s="2" t="s">
        <v>268</v>
      </c>
      <c r="F115">
        <v>33</v>
      </c>
      <c r="G115">
        <v>-15</v>
      </c>
      <c r="H115">
        <f>COS(F115*PI()/180)*40075000</f>
        <v>33609723.010412872</v>
      </c>
      <c r="I115">
        <f>(MOD(G115,6)-3)*H115/360+500000</f>
        <v>500000</v>
      </c>
      <c r="J115">
        <f>Table1[[#This Row],[Latitude]]</f>
        <v>33</v>
      </c>
      <c r="K115" s="7">
        <f>I115-C115</f>
        <v>0</v>
      </c>
      <c r="L115">
        <f t="shared" si="4"/>
        <v>3667400</v>
      </c>
      <c r="M115">
        <f t="shared" si="5"/>
        <v>3</v>
      </c>
      <c r="N115">
        <f t="shared" si="6"/>
        <v>33</v>
      </c>
      <c r="O115" s="7">
        <f t="shared" si="7"/>
        <v>16114</v>
      </c>
    </row>
    <row r="116" spans="1:15" x14ac:dyDescent="0.25">
      <c r="A116" s="2" t="s">
        <v>269</v>
      </c>
      <c r="B116" s="2" t="s">
        <v>265</v>
      </c>
      <c r="C116" s="3">
        <v>407650</v>
      </c>
      <c r="D116" s="3">
        <v>3762606</v>
      </c>
      <c r="E116" s="2" t="s">
        <v>270</v>
      </c>
      <c r="F116">
        <v>34</v>
      </c>
      <c r="G116">
        <v>-16</v>
      </c>
      <c r="H116">
        <f>COS(F116*PI()/180)*40075000</f>
        <v>33223680.720143292</v>
      </c>
      <c r="I116">
        <f>(MOD(G116,6)-3)*H116/360+500000</f>
        <v>407711.997999602</v>
      </c>
      <c r="J116">
        <f>Table1[[#This Row],[Latitude]]</f>
        <v>34</v>
      </c>
      <c r="K116" s="7">
        <f>I116-C116</f>
        <v>61.997999601997435</v>
      </c>
      <c r="L116">
        <f t="shared" si="4"/>
        <v>3778533.3333333335</v>
      </c>
      <c r="M116">
        <f t="shared" si="5"/>
        <v>4</v>
      </c>
      <c r="N116">
        <f t="shared" si="6"/>
        <v>34</v>
      </c>
      <c r="O116" s="7">
        <f t="shared" si="7"/>
        <v>15927.333333333489</v>
      </c>
    </row>
    <row r="117" spans="1:15" x14ac:dyDescent="0.25">
      <c r="A117" s="2" t="s">
        <v>271</v>
      </c>
      <c r="B117" s="2" t="s">
        <v>265</v>
      </c>
      <c r="C117" s="3">
        <v>317483</v>
      </c>
      <c r="D117" s="3">
        <v>3874870</v>
      </c>
      <c r="E117" s="2" t="s">
        <v>272</v>
      </c>
      <c r="F117">
        <v>35</v>
      </c>
      <c r="G117">
        <v>-17</v>
      </c>
      <c r="H117">
        <f>COS(F117*PI()/180)*40075000</f>
        <v>32827518.174881347</v>
      </c>
      <c r="I117">
        <f>(MOD(G117,6)-3)*H117/360+500000</f>
        <v>317624.89902843698</v>
      </c>
      <c r="J117">
        <f>Table1[[#This Row],[Latitude]]</f>
        <v>35</v>
      </c>
      <c r="K117" s="7">
        <f>I117-C117</f>
        <v>141.89902843697928</v>
      </c>
      <c r="L117">
        <f t="shared" si="4"/>
        <v>3889666.6666666665</v>
      </c>
      <c r="M117">
        <f t="shared" si="5"/>
        <v>5</v>
      </c>
      <c r="N117">
        <f t="shared" si="6"/>
        <v>35</v>
      </c>
      <c r="O117" s="7">
        <f t="shared" si="7"/>
        <v>14796.666666666511</v>
      </c>
    </row>
    <row r="118" spans="1:15" x14ac:dyDescent="0.25">
      <c r="A118" s="2" t="s">
        <v>273</v>
      </c>
      <c r="B118" s="2" t="s">
        <v>265</v>
      </c>
      <c r="C118" s="3">
        <v>229578</v>
      </c>
      <c r="D118" s="3">
        <v>3988111</v>
      </c>
      <c r="E118" s="2" t="s">
        <v>274</v>
      </c>
      <c r="F118">
        <v>36</v>
      </c>
      <c r="G118">
        <v>-18</v>
      </c>
      <c r="H118">
        <f>COS(F118*PI()/180)*40075000</f>
        <v>32421356.049576018</v>
      </c>
      <c r="I118">
        <f>(MOD(G118,6)-3)*H118/360+500000</f>
        <v>229822.03292019985</v>
      </c>
      <c r="J118">
        <f>Table1[[#This Row],[Latitude]]</f>
        <v>36</v>
      </c>
      <c r="K118" s="7">
        <f>I118-C118</f>
        <v>244.03292019985383</v>
      </c>
      <c r="L118">
        <f t="shared" si="4"/>
        <v>4000800</v>
      </c>
      <c r="M118">
        <f t="shared" si="5"/>
        <v>0</v>
      </c>
      <c r="N118">
        <f t="shared" si="6"/>
        <v>36</v>
      </c>
      <c r="O118" s="7">
        <f t="shared" si="7"/>
        <v>12689</v>
      </c>
    </row>
    <row r="119" spans="1:15" x14ac:dyDescent="0.25">
      <c r="A119" s="2" t="s">
        <v>275</v>
      </c>
      <c r="B119" s="2" t="s">
        <v>276</v>
      </c>
      <c r="C119" s="3">
        <v>677962</v>
      </c>
      <c r="D119" s="3">
        <v>4096742</v>
      </c>
      <c r="E119" s="2" t="s">
        <v>277</v>
      </c>
      <c r="F119">
        <v>37</v>
      </c>
      <c r="G119">
        <v>-19</v>
      </c>
      <c r="H119">
        <f>COS(F119*PI()/180)*40075000</f>
        <v>32005318.065145262</v>
      </c>
      <c r="I119">
        <f>(MOD(G119,6)-3)*H119/360+500000</f>
        <v>677807.32258414035</v>
      </c>
      <c r="J119">
        <f>Table1[[#This Row],[Latitude]]</f>
        <v>37</v>
      </c>
      <c r="K119" s="7">
        <f>I119-C119</f>
        <v>-154.67741585965268</v>
      </c>
      <c r="L119">
        <f t="shared" si="4"/>
        <v>4111933.3333333335</v>
      </c>
      <c r="M119">
        <f t="shared" si="5"/>
        <v>1</v>
      </c>
      <c r="N119">
        <f t="shared" si="6"/>
        <v>37</v>
      </c>
      <c r="O119" s="7">
        <f t="shared" si="7"/>
        <v>15191.333333333489</v>
      </c>
    </row>
    <row r="120" spans="1:15" x14ac:dyDescent="0.25">
      <c r="A120" s="2" t="s">
        <v>278</v>
      </c>
      <c r="B120" s="2" t="s">
        <v>276</v>
      </c>
      <c r="C120" s="3">
        <v>587798</v>
      </c>
      <c r="D120" s="3">
        <v>4206286</v>
      </c>
      <c r="E120" s="2" t="s">
        <v>279</v>
      </c>
      <c r="F120">
        <v>38</v>
      </c>
      <c r="G120">
        <v>-20</v>
      </c>
      <c r="H120">
        <f>COS(F120*PI()/180)*40075000</f>
        <v>31579530.950789385</v>
      </c>
      <c r="I120">
        <f>(MOD(G120,6)-3)*H120/360+500000</f>
        <v>587720.91930774832</v>
      </c>
      <c r="J120">
        <f>Table1[[#This Row],[Latitude]]</f>
        <v>38</v>
      </c>
      <c r="K120" s="7">
        <f>I120-C120</f>
        <v>-77.080692251678556</v>
      </c>
      <c r="L120">
        <f t="shared" si="4"/>
        <v>4223066.666666667</v>
      </c>
      <c r="M120">
        <f t="shared" si="5"/>
        <v>2</v>
      </c>
      <c r="N120">
        <f t="shared" si="6"/>
        <v>38</v>
      </c>
      <c r="O120" s="7">
        <f t="shared" si="7"/>
        <v>16780.666666666977</v>
      </c>
    </row>
    <row r="121" spans="1:15" x14ac:dyDescent="0.25">
      <c r="A121" s="2" t="s">
        <v>280</v>
      </c>
      <c r="B121" s="2" t="s">
        <v>276</v>
      </c>
      <c r="C121" s="3">
        <v>500000</v>
      </c>
      <c r="D121" s="3">
        <v>4316776</v>
      </c>
      <c r="E121" s="2" t="s">
        <v>281</v>
      </c>
      <c r="F121">
        <v>39</v>
      </c>
      <c r="G121">
        <v>-21</v>
      </c>
      <c r="H121">
        <f>COS(F121*PI()/180)*40075000</f>
        <v>31144124.405388109</v>
      </c>
      <c r="I121">
        <f>(MOD(G121,6)-3)*H121/360+500000</f>
        <v>500000</v>
      </c>
      <c r="J121">
        <f>Table1[[#This Row],[Latitude]]</f>
        <v>39</v>
      </c>
      <c r="K121" s="7">
        <f>I121-C121</f>
        <v>0</v>
      </c>
      <c r="L121">
        <f t="shared" si="4"/>
        <v>4334200</v>
      </c>
      <c r="M121">
        <f t="shared" si="5"/>
        <v>3</v>
      </c>
      <c r="N121">
        <f t="shared" si="6"/>
        <v>39</v>
      </c>
      <c r="O121" s="7">
        <f t="shared" si="7"/>
        <v>17424</v>
      </c>
    </row>
    <row r="122" spans="1:15" x14ac:dyDescent="0.25">
      <c r="A122" s="2" t="s">
        <v>282</v>
      </c>
      <c r="B122" s="2" t="s">
        <v>283</v>
      </c>
      <c r="C122" s="3">
        <v>414639</v>
      </c>
      <c r="D122" s="3">
        <v>4428236</v>
      </c>
      <c r="E122" s="2" t="s">
        <v>284</v>
      </c>
      <c r="F122">
        <v>40</v>
      </c>
      <c r="G122">
        <v>-22</v>
      </c>
      <c r="H122">
        <f>COS(F122*PI()/180)*40075000</f>
        <v>30699231.057993043</v>
      </c>
      <c r="I122">
        <f>(MOD(G122,6)-3)*H122/360+500000</f>
        <v>414724.35817224154</v>
      </c>
      <c r="J122">
        <f>Table1[[#This Row],[Latitude]]</f>
        <v>40</v>
      </c>
      <c r="K122" s="7">
        <f>I122-C122</f>
        <v>85.35817224154016</v>
      </c>
      <c r="L122">
        <f t="shared" si="4"/>
        <v>4445333.333333333</v>
      </c>
      <c r="M122">
        <f t="shared" si="5"/>
        <v>4</v>
      </c>
      <c r="N122">
        <f t="shared" si="6"/>
        <v>40</v>
      </c>
      <c r="O122" s="7">
        <f t="shared" si="7"/>
        <v>17097.333333333023</v>
      </c>
    </row>
    <row r="123" spans="1:15" x14ac:dyDescent="0.25">
      <c r="A123" s="2" t="s">
        <v>285</v>
      </c>
      <c r="B123" s="2" t="s">
        <v>283</v>
      </c>
      <c r="C123" s="3">
        <v>331792</v>
      </c>
      <c r="D123" s="3">
        <v>4540683</v>
      </c>
      <c r="E123" s="2" t="s">
        <v>286</v>
      </c>
      <c r="F123">
        <v>41</v>
      </c>
      <c r="G123">
        <v>-23</v>
      </c>
      <c r="H123">
        <f>COS(F123*PI()/180)*40075000</f>
        <v>30244986.427427594</v>
      </c>
      <c r="I123">
        <f>(MOD(G123,6)-3)*H123/360+500000</f>
        <v>331972.29762540222</v>
      </c>
      <c r="J123">
        <f>Table1[[#This Row],[Latitude]]</f>
        <v>41</v>
      </c>
      <c r="K123" s="7">
        <f>I123-C123</f>
        <v>180.29762540222146</v>
      </c>
      <c r="L123">
        <f t="shared" si="4"/>
        <v>4556466.666666667</v>
      </c>
      <c r="M123">
        <f t="shared" si="5"/>
        <v>5</v>
      </c>
      <c r="N123">
        <f t="shared" si="6"/>
        <v>41</v>
      </c>
      <c r="O123" s="7">
        <f t="shared" si="7"/>
        <v>15783.666666666977</v>
      </c>
    </row>
    <row r="124" spans="1:15" x14ac:dyDescent="0.25">
      <c r="A124" s="2" t="s">
        <v>287</v>
      </c>
      <c r="B124" s="2" t="s">
        <v>283</v>
      </c>
      <c r="C124" s="3">
        <v>251535</v>
      </c>
      <c r="D124" s="3">
        <v>4654130</v>
      </c>
      <c r="E124" s="2" t="s">
        <v>288</v>
      </c>
      <c r="F124">
        <v>42</v>
      </c>
      <c r="G124">
        <v>-24</v>
      </c>
      <c r="H124">
        <f>COS(F124*PI()/180)*40075000</f>
        <v>29781528.881006576</v>
      </c>
      <c r="I124">
        <f>(MOD(G124,6)-3)*H124/360+500000</f>
        <v>251820.5926582785</v>
      </c>
      <c r="J124">
        <f>Table1[[#This Row],[Latitude]]</f>
        <v>42</v>
      </c>
      <c r="K124" s="7">
        <f>I124-C124</f>
        <v>285.59265827850322</v>
      </c>
      <c r="L124">
        <f t="shared" si="4"/>
        <v>4667600</v>
      </c>
      <c r="M124">
        <f t="shared" si="5"/>
        <v>0</v>
      </c>
      <c r="N124">
        <f t="shared" si="6"/>
        <v>42</v>
      </c>
      <c r="O124" s="7">
        <f t="shared" si="7"/>
        <v>13470</v>
      </c>
    </row>
    <row r="125" spans="1:15" x14ac:dyDescent="0.25">
      <c r="A125" s="2" t="s">
        <v>289</v>
      </c>
      <c r="B125" s="2" t="s">
        <v>290</v>
      </c>
      <c r="C125" s="3">
        <v>663019</v>
      </c>
      <c r="D125" s="3">
        <v>4762755</v>
      </c>
      <c r="E125" s="2" t="s">
        <v>291</v>
      </c>
      <c r="F125">
        <v>43</v>
      </c>
      <c r="G125">
        <v>-25</v>
      </c>
      <c r="H125">
        <f>COS(F125*PI()/180)*40075000</f>
        <v>29308999.592388261</v>
      </c>
      <c r="I125">
        <f>(MOD(G125,6)-3)*H125/360+500000</f>
        <v>662827.77551326808</v>
      </c>
      <c r="J125">
        <f>Table1[[#This Row],[Latitude]]</f>
        <v>43</v>
      </c>
      <c r="K125" s="7">
        <f>I125-C125</f>
        <v>-191.22448673192412</v>
      </c>
      <c r="L125">
        <f t="shared" si="4"/>
        <v>4778733.333333333</v>
      </c>
      <c r="M125">
        <f t="shared" si="5"/>
        <v>1</v>
      </c>
      <c r="N125">
        <f t="shared" si="6"/>
        <v>43</v>
      </c>
      <c r="O125" s="7">
        <f t="shared" si="7"/>
        <v>15978.333333333023</v>
      </c>
    </row>
    <row r="126" spans="1:15" x14ac:dyDescent="0.25">
      <c r="A126" s="2" t="s">
        <v>292</v>
      </c>
      <c r="B126" s="2" t="s">
        <v>290</v>
      </c>
      <c r="C126" s="3">
        <v>580174</v>
      </c>
      <c r="D126" s="3">
        <v>4872358</v>
      </c>
      <c r="E126" s="2" t="s">
        <v>293</v>
      </c>
      <c r="F126">
        <v>44</v>
      </c>
      <c r="G126">
        <v>-26</v>
      </c>
      <c r="H126">
        <f>COS(F126*PI()/180)*40075000</f>
        <v>28827542.498571448</v>
      </c>
      <c r="I126">
        <f>(MOD(G126,6)-3)*H126/360+500000</f>
        <v>580076.50694047625</v>
      </c>
      <c r="J126">
        <f>Table1[[#This Row],[Latitude]]</f>
        <v>44</v>
      </c>
      <c r="K126" s="7">
        <f>I126-C126</f>
        <v>-97.493059523752891</v>
      </c>
      <c r="L126">
        <f t="shared" si="4"/>
        <v>4889866.666666667</v>
      </c>
      <c r="M126">
        <f t="shared" si="5"/>
        <v>2</v>
      </c>
      <c r="N126">
        <f t="shared" si="6"/>
        <v>44</v>
      </c>
      <c r="O126" s="7">
        <f t="shared" si="7"/>
        <v>17508.666666666977</v>
      </c>
    </row>
    <row r="127" spans="1:15" x14ac:dyDescent="0.25">
      <c r="A127" s="2" t="s">
        <v>294</v>
      </c>
      <c r="B127" s="2" t="s">
        <v>290</v>
      </c>
      <c r="C127" s="3">
        <v>500000</v>
      </c>
      <c r="D127" s="3">
        <v>4982950</v>
      </c>
      <c r="E127" s="2" t="s">
        <v>295</v>
      </c>
      <c r="F127">
        <v>45</v>
      </c>
      <c r="G127">
        <v>-27</v>
      </c>
      <c r="H127">
        <f>COS(F127*PI()/180)*40075000</f>
        <v>28337304.256050892</v>
      </c>
      <c r="I127">
        <f>(MOD(G127,6)-3)*H127/360+500000</f>
        <v>500000</v>
      </c>
      <c r="J127">
        <f>Table1[[#This Row],[Latitude]]</f>
        <v>45</v>
      </c>
      <c r="K127" s="7">
        <f>I127-C127</f>
        <v>0</v>
      </c>
      <c r="L127">
        <f t="shared" si="4"/>
        <v>5001000</v>
      </c>
      <c r="M127">
        <f t="shared" si="5"/>
        <v>3</v>
      </c>
      <c r="N127">
        <f t="shared" si="6"/>
        <v>45</v>
      </c>
      <c r="O127" s="7">
        <f t="shared" si="7"/>
        <v>18050</v>
      </c>
    </row>
    <row r="128" spans="1:15" x14ac:dyDescent="0.25">
      <c r="A128" s="2" t="s">
        <v>296</v>
      </c>
      <c r="B128" s="2" t="s">
        <v>290</v>
      </c>
      <c r="C128" s="3">
        <v>422567</v>
      </c>
      <c r="D128" s="3">
        <v>5094533</v>
      </c>
      <c r="E128" s="2" t="s">
        <v>297</v>
      </c>
      <c r="F128">
        <v>46</v>
      </c>
      <c r="G128">
        <v>-28</v>
      </c>
      <c r="H128">
        <f>COS(F128*PI()/180)*40075000</f>
        <v>27838434.19614432</v>
      </c>
      <c r="I128">
        <f>(MOD(G128,6)-3)*H128/360+500000</f>
        <v>422671.01612182136</v>
      </c>
      <c r="J128">
        <f>Table1[[#This Row],[Latitude]]</f>
        <v>46</v>
      </c>
      <c r="K128" s="7">
        <f>I128-C128</f>
        <v>104.01612182136159</v>
      </c>
      <c r="L128">
        <f t="shared" si="4"/>
        <v>5112133.333333333</v>
      </c>
      <c r="M128">
        <f t="shared" si="5"/>
        <v>4</v>
      </c>
      <c r="N128">
        <f t="shared" si="6"/>
        <v>46</v>
      </c>
      <c r="O128" s="7">
        <f t="shared" si="7"/>
        <v>17600.333333333023</v>
      </c>
    </row>
    <row r="129" spans="1:15" x14ac:dyDescent="0.25">
      <c r="A129" s="2" t="s">
        <v>298</v>
      </c>
      <c r="B129" s="2" t="s">
        <v>290</v>
      </c>
      <c r="C129" s="3">
        <v>347950</v>
      </c>
      <c r="D129" s="3">
        <v>5207105</v>
      </c>
      <c r="E129" s="2" t="s">
        <v>299</v>
      </c>
      <c r="F129">
        <v>47</v>
      </c>
      <c r="G129">
        <v>-29</v>
      </c>
      <c r="H129">
        <f>COS(F129*PI()/180)*40075000</f>
        <v>27331084.279504627</v>
      </c>
      <c r="I129">
        <f>(MOD(G129,6)-3)*H129/360+500000</f>
        <v>348160.64289164095</v>
      </c>
      <c r="J129">
        <f>Table1[[#This Row],[Latitude]]</f>
        <v>47</v>
      </c>
      <c r="K129" s="7">
        <f>I129-C129</f>
        <v>210.64289164094953</v>
      </c>
      <c r="L129">
        <f t="shared" si="4"/>
        <v>5223266.666666667</v>
      </c>
      <c r="M129">
        <f t="shared" si="5"/>
        <v>5</v>
      </c>
      <c r="N129">
        <f t="shared" si="6"/>
        <v>47</v>
      </c>
      <c r="O129" s="7">
        <f t="shared" si="7"/>
        <v>16161.666666666977</v>
      </c>
    </row>
    <row r="130" spans="1:15" x14ac:dyDescent="0.25">
      <c r="A130" s="2" t="s">
        <v>300</v>
      </c>
      <c r="B130" s="2" t="s">
        <v>301</v>
      </c>
      <c r="C130" s="3">
        <v>276224</v>
      </c>
      <c r="D130" s="3">
        <v>5320655</v>
      </c>
      <c r="E130" s="2" t="s">
        <v>302</v>
      </c>
      <c r="F130">
        <v>48</v>
      </c>
      <c r="G130">
        <v>-30</v>
      </c>
      <c r="H130">
        <f>COS(F130*PI()/180)*40075000</f>
        <v>26815409.049831245</v>
      </c>
      <c r="I130">
        <f>(MOD(G130,6)-3)*H130/360+500000</f>
        <v>276538.25791807298</v>
      </c>
      <c r="J130">
        <f>Table1[[#This Row],[Latitude]]</f>
        <v>48</v>
      </c>
      <c r="K130" s="7">
        <f>I130-C130</f>
        <v>314.25791807298083</v>
      </c>
      <c r="L130">
        <f t="shared" si="4"/>
        <v>5334400</v>
      </c>
      <c r="M130">
        <f t="shared" si="5"/>
        <v>0</v>
      </c>
      <c r="N130">
        <f t="shared" si="6"/>
        <v>48</v>
      </c>
      <c r="O130" s="7">
        <f t="shared" si="7"/>
        <v>13745</v>
      </c>
    </row>
    <row r="131" spans="1:15" x14ac:dyDescent="0.25">
      <c r="A131" s="2" t="s">
        <v>303</v>
      </c>
      <c r="B131" s="2" t="s">
        <v>304</v>
      </c>
      <c r="C131" s="3">
        <v>646280</v>
      </c>
      <c r="D131" s="3">
        <v>5429382</v>
      </c>
      <c r="E131" s="2" t="s">
        <v>305</v>
      </c>
      <c r="F131">
        <v>49</v>
      </c>
      <c r="G131">
        <v>-31</v>
      </c>
      <c r="H131">
        <f>COS(F131*PI()/180)*40075000</f>
        <v>26291565.586794578</v>
      </c>
      <c r="I131">
        <f>(MOD(G131,6)-3)*H131/360+500000</f>
        <v>646064.25325996988</v>
      </c>
      <c r="J131">
        <f>Table1[[#This Row],[Latitude]]</f>
        <v>49</v>
      </c>
      <c r="K131" s="7">
        <f>I131-C131</f>
        <v>-215.74674003012478</v>
      </c>
      <c r="L131">
        <f t="shared" si="4"/>
        <v>5445533.333333333</v>
      </c>
      <c r="M131">
        <f t="shared" si="5"/>
        <v>1</v>
      </c>
      <c r="N131">
        <f t="shared" si="6"/>
        <v>49</v>
      </c>
      <c r="O131" s="7">
        <f t="shared" si="7"/>
        <v>16151.333333333023</v>
      </c>
    </row>
    <row r="132" spans="1:15" x14ac:dyDescent="0.25">
      <c r="A132" s="2" t="s">
        <v>306</v>
      </c>
      <c r="B132" s="2" t="s">
        <v>304</v>
      </c>
      <c r="C132" s="3">
        <v>571666</v>
      </c>
      <c r="D132" s="3">
        <v>5539109</v>
      </c>
      <c r="E132" s="2" t="s">
        <v>307</v>
      </c>
      <c r="F132">
        <v>50</v>
      </c>
      <c r="G132">
        <v>-32</v>
      </c>
      <c r="H132">
        <f>COS(F132*PI()/180)*40075000</f>
        <v>25759713.458188064</v>
      </c>
      <c r="I132">
        <f>(MOD(G132,6)-3)*H132/360+500000</f>
        <v>571554.75960607792</v>
      </c>
      <c r="J132">
        <f>Table1[[#This Row],[Latitude]]</f>
        <v>50</v>
      </c>
      <c r="K132" s="7">
        <f>I132-C132</f>
        <v>-111.24039392208215</v>
      </c>
      <c r="L132">
        <f t="shared" si="4"/>
        <v>5556666.666666667</v>
      </c>
      <c r="M132">
        <f t="shared" si="5"/>
        <v>2</v>
      </c>
      <c r="N132">
        <f t="shared" si="6"/>
        <v>50</v>
      </c>
      <c r="O132" s="7">
        <f t="shared" si="7"/>
        <v>17557.666666666977</v>
      </c>
    </row>
    <row r="133" spans="1:15" x14ac:dyDescent="0.25">
      <c r="A133" s="2" t="s">
        <v>308</v>
      </c>
      <c r="B133" s="2" t="s">
        <v>304</v>
      </c>
      <c r="C133" s="3">
        <v>500000</v>
      </c>
      <c r="D133" s="3">
        <v>5649824</v>
      </c>
      <c r="E133" s="2" t="s">
        <v>309</v>
      </c>
      <c r="F133">
        <v>51</v>
      </c>
      <c r="G133">
        <v>-33</v>
      </c>
      <c r="H133">
        <f>COS(F133*PI()/180)*40075000</f>
        <v>25220014.671322238</v>
      </c>
      <c r="I133">
        <f>(MOD(G133,6)-3)*H133/360+500000</f>
        <v>500000</v>
      </c>
      <c r="J133">
        <f>Table1[[#This Row],[Latitude]]</f>
        <v>51</v>
      </c>
      <c r="K133" s="7">
        <f>I133-C133</f>
        <v>0</v>
      </c>
      <c r="L133">
        <f t="shared" si="4"/>
        <v>5667800</v>
      </c>
      <c r="M133">
        <f t="shared" si="5"/>
        <v>3</v>
      </c>
      <c r="N133">
        <f t="shared" si="6"/>
        <v>51</v>
      </c>
      <c r="O133" s="7">
        <f t="shared" si="7"/>
        <v>17976</v>
      </c>
    </row>
    <row r="134" spans="1:15" x14ac:dyDescent="0.25">
      <c r="A134" s="2" t="s">
        <v>310</v>
      </c>
      <c r="B134" s="2" t="s">
        <v>304</v>
      </c>
      <c r="C134" s="3">
        <v>431350</v>
      </c>
      <c r="D134" s="3">
        <v>5761510</v>
      </c>
      <c r="E134" s="2" t="s">
        <v>311</v>
      </c>
      <c r="F134">
        <v>52</v>
      </c>
      <c r="G134">
        <v>-34</v>
      </c>
      <c r="H134">
        <f>COS(F134*PI()/180)*40075000</f>
        <v>24672633.623675756</v>
      </c>
      <c r="I134">
        <f>(MOD(G134,6)-3)*H134/360+500000</f>
        <v>431464.90660090069</v>
      </c>
      <c r="J134">
        <f>Table1[[#This Row],[Latitude]]</f>
        <v>52</v>
      </c>
      <c r="K134" s="7">
        <f>I134-C134</f>
        <v>114.90660090069287</v>
      </c>
      <c r="L134">
        <f t="shared" si="4"/>
        <v>5778933.333333333</v>
      </c>
      <c r="M134">
        <f t="shared" si="5"/>
        <v>4</v>
      </c>
      <c r="N134">
        <f t="shared" si="6"/>
        <v>52</v>
      </c>
      <c r="O134" s="7">
        <f t="shared" si="7"/>
        <v>17423.333333333023</v>
      </c>
    </row>
    <row r="135" spans="1:15" x14ac:dyDescent="0.25">
      <c r="A135" s="2" t="s">
        <v>312</v>
      </c>
      <c r="B135" s="2" t="s">
        <v>304</v>
      </c>
      <c r="C135" s="3">
        <v>365786</v>
      </c>
      <c r="D135" s="3">
        <v>5874141</v>
      </c>
      <c r="E135" s="2" t="s">
        <v>313</v>
      </c>
      <c r="F135">
        <v>53</v>
      </c>
      <c r="G135">
        <v>-35</v>
      </c>
      <c r="H135">
        <f>COS(F135*PI()/180)*40075000</f>
        <v>24117737.052818339</v>
      </c>
      <c r="I135">
        <f>(MOD(G135,6)-3)*H135/360+500000</f>
        <v>366012.57192878705</v>
      </c>
      <c r="J135">
        <f>Table1[[#This Row],[Latitude]]</f>
        <v>53</v>
      </c>
      <c r="K135" s="7">
        <f>I135-C135</f>
        <v>226.57192878704518</v>
      </c>
      <c r="L135">
        <f t="shared" si="4"/>
        <v>5890066.666666667</v>
      </c>
      <c r="M135">
        <f t="shared" si="5"/>
        <v>5</v>
      </c>
      <c r="N135">
        <f t="shared" si="6"/>
        <v>53</v>
      </c>
      <c r="O135" s="7">
        <f t="shared" si="7"/>
        <v>15925.666666666977</v>
      </c>
    </row>
    <row r="136" spans="1:15" x14ac:dyDescent="0.25">
      <c r="A136" s="2" t="s">
        <v>314</v>
      </c>
      <c r="B136" s="2" t="s">
        <v>304</v>
      </c>
      <c r="C136" s="3">
        <v>303379</v>
      </c>
      <c r="D136" s="3">
        <v>5987687</v>
      </c>
      <c r="E136" s="2" t="s">
        <v>315</v>
      </c>
      <c r="F136">
        <v>54</v>
      </c>
      <c r="G136">
        <v>-36</v>
      </c>
      <c r="H136">
        <f>COS(F136*PI()/180)*40075000</f>
        <v>23555493.98562086</v>
      </c>
      <c r="I136">
        <f>(MOD(G136,6)-3)*H136/360+500000</f>
        <v>303704.21678649285</v>
      </c>
      <c r="J136">
        <f>Table1[[#This Row],[Latitude]]</f>
        <v>54</v>
      </c>
      <c r="K136" s="7">
        <f>I136-C136</f>
        <v>325.21678649284877</v>
      </c>
      <c r="L136">
        <f t="shared" si="4"/>
        <v>6001200</v>
      </c>
      <c r="M136">
        <f t="shared" si="5"/>
        <v>0</v>
      </c>
      <c r="N136">
        <f t="shared" si="6"/>
        <v>54</v>
      </c>
      <c r="O136" s="7">
        <f t="shared" si="7"/>
        <v>13513</v>
      </c>
    </row>
    <row r="137" spans="1:15" x14ac:dyDescent="0.25">
      <c r="A137" s="2" t="s">
        <v>316</v>
      </c>
      <c r="B137" s="2" t="s">
        <v>317</v>
      </c>
      <c r="C137" s="3">
        <v>627928</v>
      </c>
      <c r="D137" s="3">
        <v>6096620</v>
      </c>
      <c r="E137" s="2" t="s">
        <v>318</v>
      </c>
      <c r="F137">
        <v>55</v>
      </c>
      <c r="G137">
        <v>-37</v>
      </c>
      <c r="H137">
        <f>COS(F137*PI()/180)*40075000</f>
        <v>22986075.686768174</v>
      </c>
      <c r="I137">
        <f>(MOD(G137,6)-3)*H137/360+500000</f>
        <v>627700.42048204539</v>
      </c>
      <c r="J137">
        <f>Table1[[#This Row],[Latitude]]</f>
        <v>55</v>
      </c>
      <c r="K137" s="7">
        <f>I137-C137</f>
        <v>-227.57951795461122</v>
      </c>
      <c r="L137">
        <f t="shared" si="4"/>
        <v>6112333.333333333</v>
      </c>
      <c r="M137">
        <f t="shared" si="5"/>
        <v>1</v>
      </c>
      <c r="N137">
        <f t="shared" si="6"/>
        <v>55</v>
      </c>
      <c r="O137" s="7">
        <f t="shared" si="7"/>
        <v>15713.333333333023</v>
      </c>
    </row>
    <row r="138" spans="1:15" x14ac:dyDescent="0.25">
      <c r="A138" s="2" t="s">
        <v>319</v>
      </c>
      <c r="B138" s="2" t="s">
        <v>320</v>
      </c>
      <c r="C138" s="3">
        <v>562366</v>
      </c>
      <c r="D138" s="3">
        <v>6206530</v>
      </c>
      <c r="E138" s="2" t="s">
        <v>321</v>
      </c>
      <c r="F138">
        <v>56</v>
      </c>
      <c r="G138">
        <v>-38</v>
      </c>
      <c r="H138">
        <f>COS(F138*PI()/180)*40075000</f>
        <v>22409655.606590178</v>
      </c>
      <c r="I138">
        <f>(MOD(G138,6)-3)*H138/360+500000</f>
        <v>562249.04335163941</v>
      </c>
      <c r="J138">
        <f>Table1[[#This Row],[Latitude]]</f>
        <v>56</v>
      </c>
      <c r="K138" s="7">
        <f>I138-C138</f>
        <v>-116.95664836058859</v>
      </c>
      <c r="L138">
        <f t="shared" si="4"/>
        <v>6223466.666666667</v>
      </c>
      <c r="M138">
        <f t="shared" si="5"/>
        <v>2</v>
      </c>
      <c r="N138">
        <f t="shared" si="6"/>
        <v>56</v>
      </c>
      <c r="O138" s="7">
        <f t="shared" si="7"/>
        <v>16936.666666666977</v>
      </c>
    </row>
    <row r="139" spans="1:15" x14ac:dyDescent="0.25">
      <c r="A139" s="2" t="s">
        <v>322</v>
      </c>
      <c r="B139" s="2" t="s">
        <v>320</v>
      </c>
      <c r="C139" s="3">
        <v>500000</v>
      </c>
      <c r="D139" s="3">
        <v>6317385</v>
      </c>
      <c r="E139" s="2" t="s">
        <v>323</v>
      </c>
      <c r="F139">
        <v>57</v>
      </c>
      <c r="G139">
        <v>-39</v>
      </c>
      <c r="H139">
        <f>COS(F139*PI()/180)*40075000</f>
        <v>21826409.328227215</v>
      </c>
      <c r="I139">
        <f>(MOD(G139,6)-3)*H139/360+500000</f>
        <v>500000</v>
      </c>
      <c r="J139">
        <f>Table1[[#This Row],[Latitude]]</f>
        <v>57</v>
      </c>
      <c r="K139" s="7">
        <f>I139-C139</f>
        <v>0</v>
      </c>
      <c r="L139">
        <f t="shared" si="4"/>
        <v>6334600</v>
      </c>
      <c r="M139">
        <f t="shared" si="5"/>
        <v>3</v>
      </c>
      <c r="N139">
        <f t="shared" si="6"/>
        <v>57</v>
      </c>
      <c r="O139" s="7">
        <f t="shared" si="7"/>
        <v>17215</v>
      </c>
    </row>
    <row r="140" spans="1:15" x14ac:dyDescent="0.25">
      <c r="A140" s="2" t="s">
        <v>324</v>
      </c>
      <c r="B140" s="2" t="s">
        <v>320</v>
      </c>
      <c r="C140" s="3">
        <v>440892</v>
      </c>
      <c r="D140" s="3">
        <v>6429147</v>
      </c>
      <c r="E140" s="2" t="s">
        <v>325</v>
      </c>
      <c r="F140">
        <v>58</v>
      </c>
      <c r="G140">
        <v>-40</v>
      </c>
      <c r="H140">
        <f>COS(F140*PI()/180)*40075000</f>
        <v>21236514.514145687</v>
      </c>
      <c r="I140">
        <f>(MOD(G140,6)-3)*H140/360+500000</f>
        <v>441009.68190515088</v>
      </c>
      <c r="J140">
        <f>Table1[[#This Row],[Latitude]]</f>
        <v>58</v>
      </c>
      <c r="K140" s="7">
        <f>I140-C140</f>
        <v>117.68190515087917</v>
      </c>
      <c r="L140">
        <f t="shared" si="4"/>
        <v>6445733.333333333</v>
      </c>
      <c r="M140">
        <f t="shared" si="5"/>
        <v>4</v>
      </c>
      <c r="N140">
        <f t="shared" si="6"/>
        <v>58</v>
      </c>
      <c r="O140" s="7">
        <f t="shared" si="7"/>
        <v>16586.333333333023</v>
      </c>
    </row>
    <row r="141" spans="1:15" x14ac:dyDescent="0.25">
      <c r="A141" s="2" t="s">
        <v>326</v>
      </c>
      <c r="B141" s="2" t="s">
        <v>320</v>
      </c>
      <c r="C141" s="3">
        <v>385106</v>
      </c>
      <c r="D141" s="3">
        <v>6541771</v>
      </c>
      <c r="E141" s="2" t="s">
        <v>327</v>
      </c>
      <c r="F141">
        <v>59</v>
      </c>
      <c r="G141">
        <v>-41</v>
      </c>
      <c r="H141">
        <f>COS(F141*PI()/180)*40075000</f>
        <v>20640150.852020428</v>
      </c>
      <c r="I141">
        <f>(MOD(G141,6)-3)*H141/360+500000</f>
        <v>385332.49526655319</v>
      </c>
      <c r="J141">
        <f>Table1[[#This Row],[Latitude]]</f>
        <v>59</v>
      </c>
      <c r="K141" s="7">
        <f>I141-C141</f>
        <v>226.49526655318914</v>
      </c>
      <c r="L141">
        <f t="shared" si="4"/>
        <v>6556866.666666667</v>
      </c>
      <c r="M141">
        <f t="shared" si="5"/>
        <v>5</v>
      </c>
      <c r="N141">
        <f t="shared" si="6"/>
        <v>59</v>
      </c>
      <c r="O141" s="7">
        <f t="shared" si="7"/>
        <v>15095.666666666977</v>
      </c>
    </row>
    <row r="142" spans="1:15" x14ac:dyDescent="0.25">
      <c r="A142" s="2" t="s">
        <v>328</v>
      </c>
      <c r="B142" s="2" t="s">
        <v>320</v>
      </c>
      <c r="C142" s="3">
        <v>332705</v>
      </c>
      <c r="D142" s="3">
        <v>6655205</v>
      </c>
      <c r="E142" s="2" t="s">
        <v>329</v>
      </c>
      <c r="F142">
        <v>60</v>
      </c>
      <c r="G142">
        <v>-42</v>
      </c>
      <c r="H142">
        <f>COS(F142*PI()/180)*40075000</f>
        <v>20037500.000000004</v>
      </c>
      <c r="I142">
        <f>(MOD(G142,6)-3)*H142/360+500000</f>
        <v>333020.83333333326</v>
      </c>
      <c r="J142">
        <f>Table1[[#This Row],[Latitude]]</f>
        <v>60</v>
      </c>
      <c r="K142" s="7">
        <f>I142-C142</f>
        <v>315.83333333325572</v>
      </c>
      <c r="L142">
        <f t="shared" si="4"/>
        <v>6668000</v>
      </c>
      <c r="M142">
        <f t="shared" si="5"/>
        <v>0</v>
      </c>
      <c r="N142">
        <f t="shared" si="6"/>
        <v>60</v>
      </c>
      <c r="O142" s="7">
        <f t="shared" si="7"/>
        <v>12795</v>
      </c>
    </row>
    <row r="143" spans="1:15" x14ac:dyDescent="0.25">
      <c r="A143" s="2" t="s">
        <v>330</v>
      </c>
      <c r="B143" s="2" t="s">
        <v>331</v>
      </c>
      <c r="C143" s="3">
        <v>608160</v>
      </c>
      <c r="D143" s="3">
        <v>6764438</v>
      </c>
      <c r="E143" s="2" t="s">
        <v>332</v>
      </c>
      <c r="F143">
        <v>61</v>
      </c>
      <c r="G143">
        <v>-43</v>
      </c>
      <c r="H143">
        <f>COS(F143*PI()/180)*40075000</f>
        <v>19428745.531371959</v>
      </c>
      <c r="I143">
        <f>(MOD(G143,6)-3)*H143/360+500000</f>
        <v>607937.47517428861</v>
      </c>
      <c r="J143">
        <f>Table1[[#This Row],[Latitude]]</f>
        <v>61</v>
      </c>
      <c r="K143" s="7">
        <f>I143-C143</f>
        <v>-222.52482571138535</v>
      </c>
      <c r="L143">
        <f t="shared" si="4"/>
        <v>6779133.333333333</v>
      </c>
      <c r="M143">
        <f t="shared" si="5"/>
        <v>1</v>
      </c>
      <c r="N143">
        <f t="shared" si="6"/>
        <v>61</v>
      </c>
      <c r="O143" s="7">
        <f t="shared" si="7"/>
        <v>14695.333333333023</v>
      </c>
    </row>
    <row r="144" spans="1:15" x14ac:dyDescent="0.25">
      <c r="A144" s="2" t="s">
        <v>333</v>
      </c>
      <c r="B144" s="2" t="s">
        <v>331</v>
      </c>
      <c r="C144" s="3">
        <v>552375</v>
      </c>
      <c r="D144" s="3">
        <v>6874583</v>
      </c>
      <c r="E144" s="2" t="s">
        <v>334</v>
      </c>
      <c r="F144">
        <v>62</v>
      </c>
      <c r="G144">
        <v>-44</v>
      </c>
      <c r="H144">
        <f>COS(F144*PI()/180)*40075000</f>
        <v>18814072.878644574</v>
      </c>
      <c r="I144">
        <f>(MOD(G144,6)-3)*H144/360+500000</f>
        <v>552261.31355179043</v>
      </c>
      <c r="J144">
        <f>Table1[[#This Row],[Latitude]]</f>
        <v>62</v>
      </c>
      <c r="K144" s="7">
        <f>I144-C144</f>
        <v>-113.68644820956979</v>
      </c>
      <c r="L144">
        <f t="shared" si="4"/>
        <v>6890266.666666667</v>
      </c>
      <c r="M144">
        <f t="shared" si="5"/>
        <v>2</v>
      </c>
      <c r="N144">
        <f t="shared" si="6"/>
        <v>62</v>
      </c>
      <c r="O144" s="7">
        <f t="shared" si="7"/>
        <v>15683.666666666977</v>
      </c>
    </row>
    <row r="145" spans="1:15" x14ac:dyDescent="0.25">
      <c r="A145" s="2" t="s">
        <v>335</v>
      </c>
      <c r="B145" s="2" t="s">
        <v>331</v>
      </c>
      <c r="C145" s="3">
        <v>500000</v>
      </c>
      <c r="D145" s="3">
        <v>6985589</v>
      </c>
      <c r="E145" s="2" t="s">
        <v>336</v>
      </c>
      <c r="F145">
        <v>63</v>
      </c>
      <c r="G145">
        <v>-45</v>
      </c>
      <c r="H145">
        <f>COS(F145*PI()/180)*40075000</f>
        <v>18193669.277062338</v>
      </c>
      <c r="I145">
        <f>(MOD(G145,6)-3)*H145/360+500000</f>
        <v>500000</v>
      </c>
      <c r="J145">
        <f>Table1[[#This Row],[Latitude]]</f>
        <v>63</v>
      </c>
      <c r="K145" s="7">
        <f>I145-C145</f>
        <v>0</v>
      </c>
      <c r="L145">
        <f t="shared" si="4"/>
        <v>7001400</v>
      </c>
      <c r="M145">
        <f t="shared" si="5"/>
        <v>3</v>
      </c>
      <c r="N145">
        <f t="shared" si="6"/>
        <v>63</v>
      </c>
      <c r="O145" s="7">
        <f t="shared" si="7"/>
        <v>15811</v>
      </c>
    </row>
    <row r="146" spans="1:15" x14ac:dyDescent="0.25">
      <c r="A146" s="2" t="s">
        <v>337</v>
      </c>
      <c r="B146" s="2" t="s">
        <v>338</v>
      </c>
      <c r="C146" s="3">
        <v>451089</v>
      </c>
      <c r="D146" s="3">
        <v>7097397</v>
      </c>
      <c r="E146" s="2" t="s">
        <v>339</v>
      </c>
      <c r="F146">
        <v>64</v>
      </c>
      <c r="G146">
        <v>-46</v>
      </c>
      <c r="H146">
        <f>COS(F146*PI()/180)*40075000</f>
        <v>17567723.707572278</v>
      </c>
      <c r="I146">
        <f>(MOD(G146,6)-3)*H146/360+500000</f>
        <v>451200.76747896592</v>
      </c>
      <c r="J146">
        <f>Table1[[#This Row],[Latitude]]</f>
        <v>64</v>
      </c>
      <c r="K146" s="7">
        <f>I146-C146</f>
        <v>111.76747896592133</v>
      </c>
      <c r="L146">
        <f t="shared" si="4"/>
        <v>7112533.333333333</v>
      </c>
      <c r="M146">
        <f t="shared" ref="M146:M177" si="8">MOD(N146,6)</f>
        <v>4</v>
      </c>
      <c r="N146">
        <f t="shared" ref="N146:N177" si="9">F146</f>
        <v>64</v>
      </c>
      <c r="O146" s="7">
        <f t="shared" ref="O146:O177" si="10">L146-D146</f>
        <v>15136.333333333023</v>
      </c>
    </row>
    <row r="147" spans="1:15" x14ac:dyDescent="0.25">
      <c r="A147" s="2" t="s">
        <v>340</v>
      </c>
      <c r="B147" s="2" t="s">
        <v>338</v>
      </c>
      <c r="C147" s="3">
        <v>405698</v>
      </c>
      <c r="D147" s="3">
        <v>7209946</v>
      </c>
      <c r="E147" s="2" t="s">
        <v>341</v>
      </c>
      <c r="F147">
        <v>65</v>
      </c>
      <c r="G147">
        <v>-47</v>
      </c>
      <c r="H147">
        <f>COS(F147*PI()/180)*40075000</f>
        <v>16936426.839258529</v>
      </c>
      <c r="I147">
        <f>(MOD(G147,6)-3)*H147/360+500000</f>
        <v>405908.73978189705</v>
      </c>
      <c r="J147">
        <f>Table1[[#This Row],[Latitude]]</f>
        <v>65</v>
      </c>
      <c r="K147" s="7">
        <f>I147-C147</f>
        <v>210.7397818970494</v>
      </c>
      <c r="L147">
        <f t="shared" ref="L147:L201" si="11">F147*40008000/360</f>
        <v>7223666.666666667</v>
      </c>
      <c r="M147">
        <f t="shared" si="8"/>
        <v>5</v>
      </c>
      <c r="N147">
        <f t="shared" si="9"/>
        <v>65</v>
      </c>
      <c r="O147" s="7">
        <f t="shared" si="10"/>
        <v>13720.666666666977</v>
      </c>
    </row>
    <row r="148" spans="1:15" x14ac:dyDescent="0.25">
      <c r="A148" s="2" t="s">
        <v>342</v>
      </c>
      <c r="B148" s="2" t="s">
        <v>338</v>
      </c>
      <c r="C148" s="3">
        <v>363881</v>
      </c>
      <c r="D148" s="3">
        <v>7323166</v>
      </c>
      <c r="E148" s="2" t="s">
        <v>343</v>
      </c>
      <c r="F148">
        <v>66</v>
      </c>
      <c r="G148">
        <v>-48</v>
      </c>
      <c r="H148">
        <f>COS(F148*PI()/180)*40075000</f>
        <v>16299970.971262693</v>
      </c>
      <c r="I148">
        <f>(MOD(G148,6)-3)*H148/360+500000</f>
        <v>364166.90857281088</v>
      </c>
      <c r="J148">
        <f>Table1[[#This Row],[Latitude]]</f>
        <v>66</v>
      </c>
      <c r="K148" s="7">
        <f>I148-C148</f>
        <v>285.90857281087665</v>
      </c>
      <c r="L148">
        <f t="shared" si="11"/>
        <v>7334800</v>
      </c>
      <c r="M148">
        <f t="shared" si="8"/>
        <v>0</v>
      </c>
      <c r="N148">
        <f t="shared" si="9"/>
        <v>66</v>
      </c>
      <c r="O148" s="7">
        <f t="shared" si="10"/>
        <v>11634</v>
      </c>
    </row>
    <row r="149" spans="1:15" x14ac:dyDescent="0.25">
      <c r="A149" s="2" t="s">
        <v>344</v>
      </c>
      <c r="B149" s="2" t="s">
        <v>345</v>
      </c>
      <c r="C149" s="3">
        <v>587192</v>
      </c>
      <c r="D149" s="3">
        <v>7432781</v>
      </c>
      <c r="E149" s="2" t="s">
        <v>346</v>
      </c>
      <c r="F149">
        <v>67</v>
      </c>
      <c r="G149">
        <v>-49</v>
      </c>
      <c r="H149">
        <f>COS(F149*PI()/180)*40075000</f>
        <v>15658549.974207653</v>
      </c>
      <c r="I149">
        <f>(MOD(G149,6)-3)*H149/360+500000</f>
        <v>586991.94430115365</v>
      </c>
      <c r="J149">
        <f>Table1[[#This Row],[Latitude]]</f>
        <v>67</v>
      </c>
      <c r="K149" s="7">
        <f>I149-C149</f>
        <v>-200.05569884635042</v>
      </c>
      <c r="L149">
        <f t="shared" si="11"/>
        <v>7445933.333333333</v>
      </c>
      <c r="M149">
        <f t="shared" si="8"/>
        <v>1</v>
      </c>
      <c r="N149">
        <f t="shared" si="9"/>
        <v>67</v>
      </c>
      <c r="O149" s="7">
        <f t="shared" si="10"/>
        <v>13152.333333333023</v>
      </c>
    </row>
    <row r="150" spans="1:15" x14ac:dyDescent="0.25">
      <c r="A150" s="2" t="s">
        <v>347</v>
      </c>
      <c r="B150" s="2" t="s">
        <v>345</v>
      </c>
      <c r="C150" s="3">
        <v>541803</v>
      </c>
      <c r="D150" s="3">
        <v>7543202</v>
      </c>
      <c r="E150" s="2" t="s">
        <v>348</v>
      </c>
      <c r="F150">
        <v>68</v>
      </c>
      <c r="G150">
        <v>-50</v>
      </c>
      <c r="H150">
        <f>COS(F150*PI()/180)*40075000</f>
        <v>15012359.231142672</v>
      </c>
      <c r="I150">
        <f>(MOD(G150,6)-3)*H150/360+500000</f>
        <v>541700.99786428525</v>
      </c>
      <c r="J150">
        <f>Table1[[#This Row],[Latitude]]</f>
        <v>68</v>
      </c>
      <c r="K150" s="7">
        <f>I150-C150</f>
        <v>-102.00213571474887</v>
      </c>
      <c r="L150">
        <f t="shared" si="11"/>
        <v>7557066.666666667</v>
      </c>
      <c r="M150">
        <f t="shared" si="8"/>
        <v>2</v>
      </c>
      <c r="N150">
        <f t="shared" si="9"/>
        <v>68</v>
      </c>
      <c r="O150" s="7">
        <f t="shared" si="10"/>
        <v>13864.666666666977</v>
      </c>
    </row>
    <row r="151" spans="1:15" x14ac:dyDescent="0.25">
      <c r="A151" s="2" t="s">
        <v>349</v>
      </c>
      <c r="B151" s="2" t="s">
        <v>345</v>
      </c>
      <c r="C151" s="3">
        <v>500000</v>
      </c>
      <c r="D151" s="3">
        <v>7654362</v>
      </c>
      <c r="E151" s="2" t="s">
        <v>350</v>
      </c>
      <c r="F151">
        <v>69</v>
      </c>
      <c r="G151">
        <v>-51</v>
      </c>
      <c r="H151">
        <f>COS(F151*PI()/180)*40075000</f>
        <v>14361595.578027913</v>
      </c>
      <c r="I151">
        <f>(MOD(G151,6)-3)*H151/360+500000</f>
        <v>500000</v>
      </c>
      <c r="J151">
        <f>Table1[[#This Row],[Latitude]]</f>
        <v>69</v>
      </c>
      <c r="K151" s="7">
        <f>I151-C151</f>
        <v>0</v>
      </c>
      <c r="L151">
        <f t="shared" si="11"/>
        <v>7668200</v>
      </c>
      <c r="M151">
        <f t="shared" si="8"/>
        <v>3</v>
      </c>
      <c r="N151">
        <f t="shared" si="9"/>
        <v>69</v>
      </c>
      <c r="O151" s="7">
        <f t="shared" si="10"/>
        <v>13838</v>
      </c>
    </row>
    <row r="152" spans="1:15" x14ac:dyDescent="0.25">
      <c r="A152" s="2" t="s">
        <v>351</v>
      </c>
      <c r="B152" s="2" t="s">
        <v>345</v>
      </c>
      <c r="C152" s="3">
        <v>461830</v>
      </c>
      <c r="D152" s="3">
        <v>7766186</v>
      </c>
      <c r="E152" s="2" t="s">
        <v>352</v>
      </c>
      <c r="F152">
        <v>70</v>
      </c>
      <c r="G152">
        <v>-52</v>
      </c>
      <c r="H152">
        <f>COS(F152*PI()/180)*40075000</f>
        <v>13706457.243776178</v>
      </c>
      <c r="I152">
        <f>(MOD(G152,6)-3)*H152/360+500000</f>
        <v>461926.50765617727</v>
      </c>
      <c r="J152">
        <f>Table1[[#This Row],[Latitude]]</f>
        <v>70</v>
      </c>
      <c r="K152" s="7">
        <f>I152-C152</f>
        <v>96.50765617727302</v>
      </c>
      <c r="L152">
        <f t="shared" si="11"/>
        <v>7779333.333333333</v>
      </c>
      <c r="M152">
        <f t="shared" si="8"/>
        <v>4</v>
      </c>
      <c r="N152">
        <f t="shared" si="9"/>
        <v>70</v>
      </c>
      <c r="O152" s="7">
        <f t="shared" si="10"/>
        <v>13147.333333333023</v>
      </c>
    </row>
    <row r="153" spans="1:15" x14ac:dyDescent="0.25">
      <c r="A153" s="2" t="s">
        <v>353</v>
      </c>
      <c r="B153" s="2" t="s">
        <v>345</v>
      </c>
      <c r="C153" s="3">
        <v>427338</v>
      </c>
      <c r="D153" s="3">
        <v>7878596</v>
      </c>
      <c r="E153" s="2" t="s">
        <v>354</v>
      </c>
      <c r="F153">
        <v>71</v>
      </c>
      <c r="G153">
        <v>-53</v>
      </c>
      <c r="H153">
        <f>COS(F153*PI()/180)*40075000</f>
        <v>13047143.789870556</v>
      </c>
      <c r="I153">
        <f>(MOD(G153,6)-3)*H153/360+500000</f>
        <v>427515.86783405248</v>
      </c>
      <c r="J153">
        <f>Table1[[#This Row],[Latitude]]</f>
        <v>71</v>
      </c>
      <c r="K153" s="7">
        <f>I153-C153</f>
        <v>177.86783405247843</v>
      </c>
      <c r="L153">
        <f t="shared" si="11"/>
        <v>7890466.666666667</v>
      </c>
      <c r="M153">
        <f t="shared" si="8"/>
        <v>5</v>
      </c>
      <c r="N153">
        <f t="shared" si="9"/>
        <v>71</v>
      </c>
      <c r="O153" s="7">
        <f t="shared" si="10"/>
        <v>11870.666666666977</v>
      </c>
    </row>
    <row r="154" spans="1:15" x14ac:dyDescent="0.25">
      <c r="A154" s="2" t="s">
        <v>355</v>
      </c>
      <c r="B154" s="2" t="s">
        <v>356</v>
      </c>
      <c r="C154" s="3">
        <v>396566</v>
      </c>
      <c r="D154" s="3">
        <v>7991508</v>
      </c>
      <c r="E154" s="2" t="s">
        <v>357</v>
      </c>
      <c r="F154">
        <v>72</v>
      </c>
      <c r="G154">
        <v>-54</v>
      </c>
      <c r="H154">
        <f>COS(F154*PI()/180)*40075000</f>
        <v>12383856.04957602</v>
      </c>
      <c r="I154">
        <f>(MOD(G154,6)-3)*H154/360+500000</f>
        <v>396801.19958686654</v>
      </c>
      <c r="J154">
        <f>Table1[[#This Row],[Latitude]]</f>
        <v>72</v>
      </c>
      <c r="K154" s="7">
        <f>I154-C154</f>
        <v>235.1995868665399</v>
      </c>
      <c r="L154">
        <f t="shared" si="11"/>
        <v>8001600</v>
      </c>
      <c r="M154">
        <f t="shared" si="8"/>
        <v>0</v>
      </c>
      <c r="N154">
        <f t="shared" si="9"/>
        <v>72</v>
      </c>
      <c r="O154" s="7">
        <f t="shared" si="10"/>
        <v>10092</v>
      </c>
    </row>
    <row r="155" spans="1:15" x14ac:dyDescent="0.25">
      <c r="A155" s="2" t="s">
        <v>358</v>
      </c>
      <c r="B155" s="2" t="s">
        <v>359</v>
      </c>
      <c r="C155" s="3">
        <v>565256</v>
      </c>
      <c r="D155" s="3">
        <v>8101569</v>
      </c>
      <c r="E155" s="2" t="s">
        <v>360</v>
      </c>
      <c r="F155">
        <v>73</v>
      </c>
      <c r="G155">
        <v>-55</v>
      </c>
      <c r="H155">
        <f>COS(F155*PI()/180)*40075000</f>
        <v>11716796.066763677</v>
      </c>
      <c r="I155">
        <f>(MOD(G155,6)-3)*H155/360+500000</f>
        <v>565093.31148202042</v>
      </c>
      <c r="J155">
        <f>Table1[[#This Row],[Latitude]]</f>
        <v>73</v>
      </c>
      <c r="K155" s="7">
        <f>I155-C155</f>
        <v>-162.68851797957905</v>
      </c>
      <c r="L155">
        <f t="shared" si="11"/>
        <v>8112733.333333333</v>
      </c>
      <c r="M155">
        <f t="shared" si="8"/>
        <v>1</v>
      </c>
      <c r="N155">
        <f t="shared" si="9"/>
        <v>73</v>
      </c>
      <c r="O155" s="7">
        <f t="shared" si="10"/>
        <v>11164.333333333023</v>
      </c>
    </row>
    <row r="156" spans="1:15" x14ac:dyDescent="0.25">
      <c r="A156" s="2" t="s">
        <v>361</v>
      </c>
      <c r="B156" s="2" t="s">
        <v>359</v>
      </c>
      <c r="C156" s="3">
        <v>530765</v>
      </c>
      <c r="D156" s="3">
        <v>8212296</v>
      </c>
      <c r="E156" s="2" t="s">
        <v>362</v>
      </c>
      <c r="F156">
        <v>74</v>
      </c>
      <c r="G156">
        <v>-56</v>
      </c>
      <c r="H156">
        <f>COS(F156*PI()/180)*40075000</f>
        <v>11046167.034366241</v>
      </c>
      <c r="I156">
        <f>(MOD(G156,6)-3)*H156/360+500000</f>
        <v>530683.79731768405</v>
      </c>
      <c r="J156">
        <f>Table1[[#This Row],[Latitude]]</f>
        <v>74</v>
      </c>
      <c r="K156" s="7">
        <f>I156-C156</f>
        <v>-81.202682315954007</v>
      </c>
      <c r="L156">
        <f t="shared" si="11"/>
        <v>8223866.666666667</v>
      </c>
      <c r="M156">
        <f t="shared" si="8"/>
        <v>2</v>
      </c>
      <c r="N156">
        <f t="shared" si="9"/>
        <v>74</v>
      </c>
      <c r="O156" s="7">
        <f t="shared" si="10"/>
        <v>11570.666666666977</v>
      </c>
    </row>
    <row r="157" spans="1:15" x14ac:dyDescent="0.25">
      <c r="A157" s="2" t="s">
        <v>363</v>
      </c>
      <c r="B157" s="2" t="s">
        <v>359</v>
      </c>
      <c r="C157" s="3">
        <v>500000</v>
      </c>
      <c r="D157" s="3">
        <v>8323606</v>
      </c>
      <c r="E157" s="2" t="s">
        <v>364</v>
      </c>
      <c r="F157">
        <v>75</v>
      </c>
      <c r="G157">
        <v>-57</v>
      </c>
      <c r="H157">
        <f>COS(F157*PI()/180)*40075000</f>
        <v>10372173.232483519</v>
      </c>
      <c r="I157">
        <f>(MOD(G157,6)-3)*H157/360+500000</f>
        <v>500000</v>
      </c>
      <c r="J157">
        <f>Table1[[#This Row],[Latitude]]</f>
        <v>75</v>
      </c>
      <c r="K157" s="7">
        <f>I157-C157</f>
        <v>0</v>
      </c>
      <c r="L157">
        <f t="shared" si="11"/>
        <v>8335000</v>
      </c>
      <c r="M157">
        <f t="shared" si="8"/>
        <v>3</v>
      </c>
      <c r="N157">
        <f t="shared" si="9"/>
        <v>75</v>
      </c>
      <c r="O157" s="7">
        <f t="shared" si="10"/>
        <v>11394</v>
      </c>
    </row>
    <row r="158" spans="1:15" x14ac:dyDescent="0.25">
      <c r="A158" s="2" t="s">
        <v>365</v>
      </c>
      <c r="B158" s="2" t="s">
        <v>359</v>
      </c>
      <c r="C158" s="3">
        <v>472996</v>
      </c>
      <c r="D158" s="3">
        <v>8435414</v>
      </c>
      <c r="E158" s="2" t="s">
        <v>366</v>
      </c>
      <c r="F158">
        <v>76</v>
      </c>
      <c r="G158">
        <v>-58</v>
      </c>
      <c r="H158">
        <f>COS(F158*PI()/180)*40075000</f>
        <v>9695019.9661566913</v>
      </c>
      <c r="I158">
        <f>(MOD(G158,6)-3)*H158/360+500000</f>
        <v>473069.38898289809</v>
      </c>
      <c r="J158">
        <f>Table1[[#This Row],[Latitude]]</f>
        <v>76</v>
      </c>
      <c r="K158" s="7">
        <f>I158-C158</f>
        <v>73.388982898090035</v>
      </c>
      <c r="L158">
        <f t="shared" si="11"/>
        <v>8446133.333333334</v>
      </c>
      <c r="M158">
        <f t="shared" si="8"/>
        <v>4</v>
      </c>
      <c r="N158">
        <f t="shared" si="9"/>
        <v>76</v>
      </c>
      <c r="O158" s="7">
        <f t="shared" si="10"/>
        <v>10719.333333333954</v>
      </c>
    </row>
    <row r="159" spans="1:15" x14ac:dyDescent="0.25">
      <c r="A159" s="2" t="s">
        <v>367</v>
      </c>
      <c r="B159" s="2" t="s">
        <v>359</v>
      </c>
      <c r="C159" s="3">
        <v>449786</v>
      </c>
      <c r="D159" s="3">
        <v>8547627</v>
      </c>
      <c r="E159" s="2" t="s">
        <v>368</v>
      </c>
      <c r="F159">
        <v>77</v>
      </c>
      <c r="G159">
        <v>-59</v>
      </c>
      <c r="H159">
        <f>COS(F159*PI()/180)*40075000</f>
        <v>9014913.5028303862</v>
      </c>
      <c r="I159">
        <f>(MOD(G159,6)-3)*H159/360+500000</f>
        <v>449917.14720649784</v>
      </c>
      <c r="J159">
        <f>Table1[[#This Row],[Latitude]]</f>
        <v>77</v>
      </c>
      <c r="K159" s="7">
        <f>I159-C159</f>
        <v>131.14720649784431</v>
      </c>
      <c r="L159">
        <f t="shared" si="11"/>
        <v>8557266.666666666</v>
      </c>
      <c r="M159">
        <f t="shared" si="8"/>
        <v>5</v>
      </c>
      <c r="N159">
        <f t="shared" si="9"/>
        <v>77</v>
      </c>
      <c r="O159" s="7">
        <f t="shared" si="10"/>
        <v>9639.6666666660458</v>
      </c>
    </row>
    <row r="160" spans="1:15" x14ac:dyDescent="0.25">
      <c r="A160" s="2" t="s">
        <v>369</v>
      </c>
      <c r="B160" s="2" t="s">
        <v>359</v>
      </c>
      <c r="C160" s="3">
        <v>430399</v>
      </c>
      <c r="D160" s="3">
        <v>8660152</v>
      </c>
      <c r="E160" s="2" t="s">
        <v>370</v>
      </c>
      <c r="F160">
        <v>78</v>
      </c>
      <c r="G160">
        <v>-60</v>
      </c>
      <c r="H160">
        <f>COS(F160*PI()/180)*40075000</f>
        <v>8332061.0095217098</v>
      </c>
      <c r="I160">
        <f>(MOD(G160,6)-3)*H160/360+500000</f>
        <v>430566.15825398575</v>
      </c>
      <c r="J160">
        <f>Table1[[#This Row],[Latitude]]</f>
        <v>78</v>
      </c>
      <c r="K160" s="7">
        <f>I160-C160</f>
        <v>167.15825398574816</v>
      </c>
      <c r="L160">
        <f t="shared" si="11"/>
        <v>8668400</v>
      </c>
      <c r="M160">
        <f t="shared" si="8"/>
        <v>0</v>
      </c>
      <c r="N160">
        <f t="shared" si="9"/>
        <v>78</v>
      </c>
      <c r="O160" s="7">
        <f t="shared" si="10"/>
        <v>8248</v>
      </c>
    </row>
    <row r="161" spans="1:15" x14ac:dyDescent="0.25">
      <c r="A161" s="2" t="s">
        <v>371</v>
      </c>
      <c r="B161" s="2" t="s">
        <v>372</v>
      </c>
      <c r="C161" s="3">
        <v>542594</v>
      </c>
      <c r="D161" s="3">
        <v>8770703</v>
      </c>
      <c r="E161" s="2" t="s">
        <v>373</v>
      </c>
      <c r="F161">
        <v>79</v>
      </c>
      <c r="G161">
        <v>-61</v>
      </c>
      <c r="H161">
        <f>COS(F161*PI()/180)*40075000</f>
        <v>7646670.4897150379</v>
      </c>
      <c r="I161">
        <f>(MOD(G161,6)-3)*H161/360+500000</f>
        <v>542481.50272063911</v>
      </c>
      <c r="J161">
        <f>Table1[[#This Row],[Latitude]]</f>
        <v>79</v>
      </c>
      <c r="K161" s="7">
        <f>I161-C161</f>
        <v>-112.49727936089039</v>
      </c>
      <c r="L161">
        <f t="shared" si="11"/>
        <v>8779533.333333334</v>
      </c>
      <c r="M161">
        <f t="shared" si="8"/>
        <v>1</v>
      </c>
      <c r="N161">
        <f t="shared" si="9"/>
        <v>79</v>
      </c>
      <c r="O161" s="7">
        <f t="shared" si="10"/>
        <v>8830.3333333339542</v>
      </c>
    </row>
    <row r="162" spans="1:15" x14ac:dyDescent="0.25">
      <c r="A162" s="2" t="s">
        <v>374</v>
      </c>
      <c r="B162" s="2" t="s">
        <v>372</v>
      </c>
      <c r="C162" s="3">
        <v>519384</v>
      </c>
      <c r="D162" s="3">
        <v>8881752</v>
      </c>
      <c r="E162" s="2" t="s">
        <v>375</v>
      </c>
      <c r="F162">
        <v>80</v>
      </c>
      <c r="G162">
        <v>-62</v>
      </c>
      <c r="H162">
        <f>COS(F162*PI()/180)*40075000</f>
        <v>6958950.7200022368</v>
      </c>
      <c r="I162">
        <f>(MOD(G162,6)-3)*H162/360+500000</f>
        <v>519330.41866667289</v>
      </c>
      <c r="J162">
        <f>Table1[[#This Row],[Latitude]]</f>
        <v>80</v>
      </c>
      <c r="K162" s="7">
        <f>I162-C162</f>
        <v>-53.581333327107131</v>
      </c>
      <c r="L162">
        <f t="shared" si="11"/>
        <v>8890666.666666666</v>
      </c>
      <c r="M162">
        <f t="shared" si="8"/>
        <v>2</v>
      </c>
      <c r="N162">
        <f t="shared" si="9"/>
        <v>80</v>
      </c>
      <c r="O162" s="7">
        <f t="shared" si="10"/>
        <v>8914.6666666660458</v>
      </c>
    </row>
    <row r="163" spans="1:15" x14ac:dyDescent="0.25">
      <c r="A163" s="2" t="s">
        <v>376</v>
      </c>
      <c r="B163" s="2" t="s">
        <v>377</v>
      </c>
      <c r="C163" s="3">
        <v>500000</v>
      </c>
      <c r="D163" s="3">
        <v>55265</v>
      </c>
      <c r="E163" s="2" t="s">
        <v>378</v>
      </c>
      <c r="F163">
        <v>0.5</v>
      </c>
      <c r="G163">
        <v>-63</v>
      </c>
      <c r="H163">
        <f>COS(F163*PI()/180)*40075000</f>
        <v>40073474.066796668</v>
      </c>
      <c r="I163">
        <f>(MOD(G163,6)-3)*H163/360+500000</f>
        <v>500000</v>
      </c>
      <c r="J163">
        <f>Table1[[#This Row],[Latitude]]</f>
        <v>0.5</v>
      </c>
      <c r="K163" s="7">
        <f>I163-C163</f>
        <v>0</v>
      </c>
      <c r="L163">
        <f t="shared" si="11"/>
        <v>55566.666666666664</v>
      </c>
      <c r="M163">
        <f t="shared" si="8"/>
        <v>0.5</v>
      </c>
      <c r="N163">
        <f t="shared" si="9"/>
        <v>0.5</v>
      </c>
      <c r="O163" s="7">
        <f t="shared" si="10"/>
        <v>301.66666666666424</v>
      </c>
    </row>
    <row r="164" spans="1:15" x14ac:dyDescent="0.25">
      <c r="A164" s="2" t="s">
        <v>379</v>
      </c>
      <c r="B164" s="2" t="s">
        <v>377</v>
      </c>
      <c r="C164" s="3">
        <v>388757</v>
      </c>
      <c r="D164" s="3">
        <v>165820</v>
      </c>
      <c r="E164" s="2" t="s">
        <v>380</v>
      </c>
      <c r="F164">
        <v>1.5</v>
      </c>
      <c r="G164">
        <v>-64</v>
      </c>
      <c r="H164">
        <f>COS(F164*PI()/180)*40075000</f>
        <v>40061267.298395455</v>
      </c>
      <c r="I164">
        <f>(MOD(G164,6)-3)*H164/360+500000</f>
        <v>388718.70194890152</v>
      </c>
      <c r="J164">
        <f>Table1[[#This Row],[Latitude]]</f>
        <v>1.5</v>
      </c>
      <c r="K164" s="7">
        <f>I164-C164</f>
        <v>-38.298051098478027</v>
      </c>
      <c r="L164">
        <f t="shared" si="11"/>
        <v>166700</v>
      </c>
      <c r="M164">
        <f t="shared" si="8"/>
        <v>1.5</v>
      </c>
      <c r="N164">
        <f t="shared" si="9"/>
        <v>1.5</v>
      </c>
      <c r="O164" s="7">
        <f t="shared" si="10"/>
        <v>880</v>
      </c>
    </row>
    <row r="165" spans="1:15" x14ac:dyDescent="0.25">
      <c r="A165" s="2" t="s">
        <v>381</v>
      </c>
      <c r="B165" s="2" t="s">
        <v>377</v>
      </c>
      <c r="C165" s="3">
        <v>277615</v>
      </c>
      <c r="D165" s="3">
        <v>276496</v>
      </c>
      <c r="E165" s="2" t="s">
        <v>382</v>
      </c>
      <c r="F165">
        <v>2.5</v>
      </c>
      <c r="G165">
        <v>-65</v>
      </c>
      <c r="H165">
        <f>COS(F165*PI()/180)*40075000</f>
        <v>40036857.479892954</v>
      </c>
      <c r="I165">
        <f>(MOD(G165,6)-3)*H165/360+500000</f>
        <v>277573.01400059473</v>
      </c>
      <c r="J165">
        <f>Table1[[#This Row],[Latitude]]</f>
        <v>2.5</v>
      </c>
      <c r="K165" s="7">
        <f>I165-C165</f>
        <v>-41.985999405267648</v>
      </c>
      <c r="L165">
        <f t="shared" si="11"/>
        <v>277833.33333333331</v>
      </c>
      <c r="M165">
        <f t="shared" si="8"/>
        <v>2.5</v>
      </c>
      <c r="N165">
        <f t="shared" si="9"/>
        <v>2.5</v>
      </c>
      <c r="O165" s="7">
        <f t="shared" si="10"/>
        <v>1337.3333333333139</v>
      </c>
    </row>
    <row r="166" spans="1:15" x14ac:dyDescent="0.25">
      <c r="A166" s="2" t="s">
        <v>383</v>
      </c>
      <c r="B166" s="2" t="s">
        <v>377</v>
      </c>
      <c r="C166" s="3">
        <v>166641</v>
      </c>
      <c r="D166" s="3">
        <v>387393</v>
      </c>
      <c r="E166" s="2" t="s">
        <v>384</v>
      </c>
      <c r="F166">
        <v>3.5</v>
      </c>
      <c r="G166">
        <v>-66</v>
      </c>
      <c r="H166">
        <f>COS(F166*PI()/180)*40075000</f>
        <v>40000252.04675632</v>
      </c>
      <c r="I166">
        <f>(MOD(G166,6)-3)*H166/360+500000</f>
        <v>166664.56627703068</v>
      </c>
      <c r="J166">
        <f>Table1[[#This Row],[Latitude]]</f>
        <v>3.5</v>
      </c>
      <c r="K166" s="7">
        <f>I166-C166</f>
        <v>23.566277030680794</v>
      </c>
      <c r="L166">
        <f t="shared" si="11"/>
        <v>388966.66666666669</v>
      </c>
      <c r="M166">
        <f t="shared" si="8"/>
        <v>3.5</v>
      </c>
      <c r="N166">
        <f t="shared" si="9"/>
        <v>3.5</v>
      </c>
      <c r="O166" s="7">
        <f t="shared" si="10"/>
        <v>1573.6666666666861</v>
      </c>
    </row>
    <row r="167" spans="1:15" x14ac:dyDescent="0.25">
      <c r="A167" s="2" t="s">
        <v>385</v>
      </c>
      <c r="B167" s="2" t="s">
        <v>386</v>
      </c>
      <c r="C167" s="3">
        <v>721913</v>
      </c>
      <c r="D167" s="3">
        <v>497699</v>
      </c>
      <c r="E167" s="2" t="s">
        <v>387</v>
      </c>
      <c r="F167">
        <v>4.5</v>
      </c>
      <c r="G167">
        <v>-67</v>
      </c>
      <c r="H167">
        <f>COS(F167*PI()/180)*40075000</f>
        <v>39951462.149355106</v>
      </c>
      <c r="I167">
        <f>(MOD(G167,6)-3)*H167/360+500000</f>
        <v>721952.56749641732</v>
      </c>
      <c r="J167">
        <f>Table1[[#This Row],[Latitude]]</f>
        <v>4.5</v>
      </c>
      <c r="K167" s="7">
        <f>I167-C167</f>
        <v>39.567496417323127</v>
      </c>
      <c r="L167">
        <f t="shared" si="11"/>
        <v>500100</v>
      </c>
      <c r="M167">
        <f t="shared" si="8"/>
        <v>4.5</v>
      </c>
      <c r="N167">
        <f t="shared" si="9"/>
        <v>4.5</v>
      </c>
      <c r="O167" s="7">
        <f t="shared" si="10"/>
        <v>2401</v>
      </c>
    </row>
    <row r="168" spans="1:15" x14ac:dyDescent="0.25">
      <c r="A168" s="2" t="s">
        <v>388</v>
      </c>
      <c r="B168" s="2" t="s">
        <v>386</v>
      </c>
      <c r="C168" s="3">
        <v>610771</v>
      </c>
      <c r="D168" s="3">
        <v>608026</v>
      </c>
      <c r="E168" s="2" t="s">
        <v>389</v>
      </c>
      <c r="F168">
        <v>5.5</v>
      </c>
      <c r="G168">
        <v>-68</v>
      </c>
      <c r="H168">
        <f>COS(F168*PI()/180)*40075000</f>
        <v>39890502.649564691</v>
      </c>
      <c r="I168">
        <f>(MOD(G168,6)-3)*H168/360+500000</f>
        <v>610806.9518043464</v>
      </c>
      <c r="J168">
        <f>Table1[[#This Row],[Latitude]]</f>
        <v>5.5</v>
      </c>
      <c r="K168" s="7">
        <f>I168-C168</f>
        <v>35.95180434640497</v>
      </c>
      <c r="L168">
        <f t="shared" si="11"/>
        <v>611233.33333333337</v>
      </c>
      <c r="M168">
        <f t="shared" si="8"/>
        <v>5.5</v>
      </c>
      <c r="N168">
        <f t="shared" si="9"/>
        <v>5.5</v>
      </c>
      <c r="O168" s="7">
        <f t="shared" si="10"/>
        <v>3207.3333333333721</v>
      </c>
    </row>
    <row r="169" spans="1:15" x14ac:dyDescent="0.25">
      <c r="A169" s="2" t="s">
        <v>390</v>
      </c>
      <c r="B169" s="2" t="s">
        <v>386</v>
      </c>
      <c r="C169" s="3">
        <v>500000</v>
      </c>
      <c r="D169" s="3">
        <v>718476</v>
      </c>
      <c r="E169" s="2" t="s">
        <v>391</v>
      </c>
      <c r="F169">
        <v>6.5</v>
      </c>
      <c r="G169">
        <v>-69</v>
      </c>
      <c r="H169">
        <f>COS(F169*PI()/180)*40075000</f>
        <v>39817392.116239242</v>
      </c>
      <c r="I169">
        <f>(MOD(G169,6)-3)*H169/360+500000</f>
        <v>500000</v>
      </c>
      <c r="J169">
        <f>Table1[[#This Row],[Latitude]]</f>
        <v>6.5</v>
      </c>
      <c r="K169" s="7">
        <f>I169-C169</f>
        <v>0</v>
      </c>
      <c r="L169">
        <f t="shared" si="11"/>
        <v>722366.66666666663</v>
      </c>
      <c r="M169">
        <f t="shared" si="8"/>
        <v>0.5</v>
      </c>
      <c r="N169">
        <f t="shared" si="9"/>
        <v>6.5</v>
      </c>
      <c r="O169" s="7">
        <f t="shared" si="10"/>
        <v>3890.6666666666279</v>
      </c>
    </row>
    <row r="170" spans="1:15" x14ac:dyDescent="0.25">
      <c r="A170" s="2" t="s">
        <v>392</v>
      </c>
      <c r="B170" s="2" t="s">
        <v>386</v>
      </c>
      <c r="C170" s="3">
        <v>389665</v>
      </c>
      <c r="D170" s="3">
        <v>829148</v>
      </c>
      <c r="E170" s="2" t="s">
        <v>393</v>
      </c>
      <c r="F170">
        <v>7.5</v>
      </c>
      <c r="G170">
        <v>-70</v>
      </c>
      <c r="H170">
        <f>COS(F170*PI()/180)*40075000</f>
        <v>39732152.819555454</v>
      </c>
      <c r="I170">
        <f>(MOD(G170,6)-3)*H170/360+500000</f>
        <v>389632.90883456817</v>
      </c>
      <c r="J170">
        <f>Table1[[#This Row],[Latitude]]</f>
        <v>7.5</v>
      </c>
      <c r="K170" s="7">
        <f>I170-C170</f>
        <v>-32.09116543183336</v>
      </c>
      <c r="L170">
        <f t="shared" si="11"/>
        <v>833500</v>
      </c>
      <c r="M170">
        <f t="shared" si="8"/>
        <v>1.5</v>
      </c>
      <c r="N170">
        <f t="shared" si="9"/>
        <v>7.5</v>
      </c>
      <c r="O170" s="7">
        <f t="shared" si="10"/>
        <v>4352</v>
      </c>
    </row>
    <row r="171" spans="1:15" x14ac:dyDescent="0.25">
      <c r="A171" s="2" t="s">
        <v>394</v>
      </c>
      <c r="B171" s="2" t="s">
        <v>395</v>
      </c>
      <c r="C171" s="3">
        <v>279835</v>
      </c>
      <c r="D171" s="3">
        <v>940142</v>
      </c>
      <c r="E171" s="2" t="s">
        <v>396</v>
      </c>
      <c r="F171">
        <v>8.5</v>
      </c>
      <c r="G171">
        <v>-71</v>
      </c>
      <c r="H171">
        <f>COS(F171*PI()/180)*40075000</f>
        <v>39634810.724228814</v>
      </c>
      <c r="I171">
        <f>(MOD(G171,6)-3)*H171/360+500000</f>
        <v>279806.60708761774</v>
      </c>
      <c r="J171">
        <f>Table1[[#This Row],[Latitude]]</f>
        <v>8.5</v>
      </c>
      <c r="K171" s="7">
        <f>I171-C171</f>
        <v>-28.392912382259965</v>
      </c>
      <c r="L171">
        <f t="shared" si="11"/>
        <v>944633.33333333337</v>
      </c>
      <c r="M171">
        <f t="shared" si="8"/>
        <v>2.5</v>
      </c>
      <c r="N171">
        <f t="shared" si="9"/>
        <v>8.5</v>
      </c>
      <c r="O171" s="7">
        <f t="shared" si="10"/>
        <v>4491.3333333333721</v>
      </c>
    </row>
    <row r="172" spans="1:15" x14ac:dyDescent="0.25">
      <c r="A172" s="2" t="s">
        <v>397</v>
      </c>
      <c r="B172" s="2" t="s">
        <v>395</v>
      </c>
      <c r="C172" s="3">
        <v>170579</v>
      </c>
      <c r="D172" s="3">
        <v>1051555</v>
      </c>
      <c r="E172" s="2" t="s">
        <v>398</v>
      </c>
      <c r="F172">
        <v>9.5</v>
      </c>
      <c r="G172">
        <v>-72</v>
      </c>
      <c r="H172">
        <f>COS(F172*PI()/180)*40075000</f>
        <v>39525395.481604546</v>
      </c>
      <c r="I172">
        <f>(MOD(G172,6)-3)*H172/360+500000</f>
        <v>170621.70431996213</v>
      </c>
      <c r="J172">
        <f>Table1[[#This Row],[Latitude]]</f>
        <v>9.5</v>
      </c>
      <c r="K172" s="7">
        <f>I172-C172</f>
        <v>42.704319962125737</v>
      </c>
      <c r="L172">
        <f t="shared" si="11"/>
        <v>1055766.6666666667</v>
      </c>
      <c r="M172">
        <f t="shared" si="8"/>
        <v>3.5</v>
      </c>
      <c r="N172">
        <f t="shared" si="9"/>
        <v>9.5</v>
      </c>
      <c r="O172" s="7">
        <f t="shared" si="10"/>
        <v>4211.6666666667443</v>
      </c>
    </row>
    <row r="173" spans="1:15" x14ac:dyDescent="0.25">
      <c r="A173" s="2" t="s">
        <v>399</v>
      </c>
      <c r="B173" s="2" t="s">
        <v>400</v>
      </c>
      <c r="C173" s="3">
        <v>718889</v>
      </c>
      <c r="D173" s="3">
        <v>1161391</v>
      </c>
      <c r="E173" s="2" t="s">
        <v>401</v>
      </c>
      <c r="F173">
        <v>10.5</v>
      </c>
      <c r="G173">
        <v>-73</v>
      </c>
      <c r="H173">
        <f>COS(F173*PI()/180)*40075000</f>
        <v>39403940.420625478</v>
      </c>
      <c r="I173">
        <f>(MOD(G173,6)-3)*H173/360+500000</f>
        <v>718910.780114586</v>
      </c>
      <c r="J173">
        <f>Table1[[#This Row],[Latitude]]</f>
        <v>10.5</v>
      </c>
      <c r="K173" s="7">
        <f>I173-C173</f>
        <v>21.780114585999399</v>
      </c>
      <c r="L173">
        <f t="shared" si="11"/>
        <v>1166900</v>
      </c>
      <c r="M173">
        <f t="shared" si="8"/>
        <v>4.5</v>
      </c>
      <c r="N173">
        <f t="shared" si="9"/>
        <v>10.5</v>
      </c>
      <c r="O173" s="7">
        <f t="shared" si="10"/>
        <v>5509</v>
      </c>
    </row>
    <row r="174" spans="1:15" x14ac:dyDescent="0.25">
      <c r="A174" s="2" t="s">
        <v>402</v>
      </c>
      <c r="B174" s="2" t="s">
        <v>400</v>
      </c>
      <c r="C174" s="3">
        <v>609060</v>
      </c>
      <c r="D174" s="3">
        <v>1271455</v>
      </c>
      <c r="E174" s="2" t="s">
        <v>403</v>
      </c>
      <c r="F174">
        <v>11.5</v>
      </c>
      <c r="G174">
        <v>-74</v>
      </c>
      <c r="H174">
        <f>COS(F174*PI()/180)*40075000</f>
        <v>39270482.537679747</v>
      </c>
      <c r="I174">
        <f>(MOD(G174,6)-3)*H174/360+500000</f>
        <v>609084.67371577711</v>
      </c>
      <c r="J174">
        <f>Table1[[#This Row],[Latitude]]</f>
        <v>11.5</v>
      </c>
      <c r="K174" s="7">
        <f>I174-C174</f>
        <v>24.673715777113102</v>
      </c>
      <c r="L174">
        <f t="shared" si="11"/>
        <v>1278033.3333333333</v>
      </c>
      <c r="M174">
        <f t="shared" si="8"/>
        <v>5.5</v>
      </c>
      <c r="N174">
        <f t="shared" si="9"/>
        <v>11.5</v>
      </c>
      <c r="O174" s="7">
        <f t="shared" si="10"/>
        <v>6578.3333333332557</v>
      </c>
    </row>
    <row r="175" spans="1:15" x14ac:dyDescent="0.25">
      <c r="A175" s="2" t="s">
        <v>404</v>
      </c>
      <c r="B175" s="2" t="s">
        <v>400</v>
      </c>
      <c r="C175" s="3">
        <v>500000</v>
      </c>
      <c r="D175" s="3">
        <v>1381843</v>
      </c>
      <c r="E175" s="2" t="s">
        <v>405</v>
      </c>
      <c r="F175">
        <v>12.5</v>
      </c>
      <c r="G175">
        <v>-75</v>
      </c>
      <c r="H175">
        <f>COS(F175*PI()/180)*40075000</f>
        <v>39125062.485331327</v>
      </c>
      <c r="I175">
        <f>(MOD(G175,6)-3)*H175/360+500000</f>
        <v>500000</v>
      </c>
      <c r="J175">
        <f>Table1[[#This Row],[Latitude]]</f>
        <v>12.5</v>
      </c>
      <c r="K175" s="7">
        <f>I175-C175</f>
        <v>0</v>
      </c>
      <c r="L175">
        <f t="shared" si="11"/>
        <v>1389166.6666666667</v>
      </c>
      <c r="M175">
        <f t="shared" si="8"/>
        <v>0.5</v>
      </c>
      <c r="N175">
        <f t="shared" si="9"/>
        <v>12.5</v>
      </c>
      <c r="O175" s="7">
        <f t="shared" si="10"/>
        <v>7323.6666666667443</v>
      </c>
    </row>
    <row r="176" spans="1:15" x14ac:dyDescent="0.25">
      <c r="A176" s="2" t="s">
        <v>406</v>
      </c>
      <c r="B176" s="2" t="s">
        <v>400</v>
      </c>
      <c r="C176" s="3">
        <v>391774</v>
      </c>
      <c r="D176" s="3">
        <v>1492650</v>
      </c>
      <c r="E176" s="2" t="s">
        <v>407</v>
      </c>
      <c r="F176">
        <v>13.5</v>
      </c>
      <c r="G176">
        <v>-76</v>
      </c>
      <c r="H176">
        <f>COS(F176*PI()/180)*40075000</f>
        <v>38967724.559936889</v>
      </c>
      <c r="I176">
        <f>(MOD(G176,6)-3)*H176/360+500000</f>
        <v>391756.32066684199</v>
      </c>
      <c r="J176">
        <f>Table1[[#This Row],[Latitude]]</f>
        <v>13.5</v>
      </c>
      <c r="K176" s="7">
        <f>I176-C176</f>
        <v>-17.679333158012014</v>
      </c>
      <c r="L176">
        <f t="shared" si="11"/>
        <v>1500300</v>
      </c>
      <c r="M176">
        <f t="shared" si="8"/>
        <v>1.5</v>
      </c>
      <c r="N176">
        <f t="shared" si="9"/>
        <v>13.5</v>
      </c>
      <c r="O176" s="7">
        <f t="shared" si="10"/>
        <v>7650</v>
      </c>
    </row>
    <row r="177" spans="1:15" x14ac:dyDescent="0.25">
      <c r="A177" s="2" t="s">
        <v>408</v>
      </c>
      <c r="B177" s="2" t="s">
        <v>400</v>
      </c>
      <c r="C177" s="3">
        <v>284455</v>
      </c>
      <c r="D177" s="3">
        <v>1603967</v>
      </c>
      <c r="E177" s="2" t="s">
        <v>409</v>
      </c>
      <c r="F177">
        <v>14.5</v>
      </c>
      <c r="G177">
        <v>-77</v>
      </c>
      <c r="H177">
        <f>COS(F177*PI()/180)*40075000</f>
        <v>38798516.688152671</v>
      </c>
      <c r="I177">
        <f>(MOD(G177,6)-3)*H177/360+500000</f>
        <v>284452.68506581848</v>
      </c>
      <c r="J177">
        <f>Table1[[#This Row],[Latitude]]</f>
        <v>14.5</v>
      </c>
      <c r="K177" s="7">
        <f>I177-C177</f>
        <v>-2.3149341815151274</v>
      </c>
      <c r="L177">
        <f t="shared" si="11"/>
        <v>1611433.3333333333</v>
      </c>
      <c r="M177">
        <f t="shared" si="8"/>
        <v>2.5</v>
      </c>
      <c r="N177">
        <f t="shared" si="9"/>
        <v>14.5</v>
      </c>
      <c r="O177" s="7">
        <f t="shared" si="10"/>
        <v>7466.3333333332557</v>
      </c>
    </row>
    <row r="178" spans="1:15" x14ac:dyDescent="0.25">
      <c r="A178" s="2" t="s">
        <v>410</v>
      </c>
      <c r="B178" s="2" t="s">
        <v>400</v>
      </c>
      <c r="C178" s="3">
        <v>178112</v>
      </c>
      <c r="D178" s="3">
        <v>1715882</v>
      </c>
      <c r="E178" s="2" t="s">
        <v>411</v>
      </c>
      <c r="F178">
        <v>15.5</v>
      </c>
      <c r="G178">
        <v>-78</v>
      </c>
      <c r="H178">
        <f>COS(F178*PI()/180)*40075000</f>
        <v>38617490.412335567</v>
      </c>
      <c r="I178">
        <f>(MOD(G178,6)-3)*H178/360+500000</f>
        <v>178187.5798972036</v>
      </c>
      <c r="J178">
        <f>Table1[[#This Row],[Latitude]]</f>
        <v>15.5</v>
      </c>
      <c r="K178" s="7">
        <f>I178-C178</f>
        <v>75.579897203599103</v>
      </c>
      <c r="L178">
        <f t="shared" si="11"/>
        <v>1722566.6666666667</v>
      </c>
      <c r="M178">
        <f t="shared" ref="M178:M209" si="12">MOD(N178,6)</f>
        <v>3.5</v>
      </c>
      <c r="N178">
        <f t="shared" ref="N178:N201" si="13">F178</f>
        <v>15.5</v>
      </c>
      <c r="O178" s="7">
        <f t="shared" ref="O178:O201" si="14">L178-D178</f>
        <v>6684.6666666667443</v>
      </c>
    </row>
    <row r="179" spans="1:15" x14ac:dyDescent="0.25">
      <c r="A179" s="2" t="s">
        <v>412</v>
      </c>
      <c r="B179" s="2" t="s">
        <v>413</v>
      </c>
      <c r="C179" s="3">
        <v>713479</v>
      </c>
      <c r="D179" s="3">
        <v>1825302</v>
      </c>
      <c r="E179" s="2" t="s">
        <v>414</v>
      </c>
      <c r="F179">
        <v>16.5</v>
      </c>
      <c r="G179">
        <v>-79</v>
      </c>
      <c r="H179">
        <f>COS(F179*PI()/180)*40075000</f>
        <v>38424700.874842837</v>
      </c>
      <c r="I179">
        <f>(MOD(G179,6)-3)*H179/360+500000</f>
        <v>713470.56041579356</v>
      </c>
      <c r="J179">
        <f>Table1[[#This Row],[Latitude]]</f>
        <v>16.5</v>
      </c>
      <c r="K179" s="7">
        <f>I179-C179</f>
        <v>-8.439584206440486</v>
      </c>
      <c r="L179">
        <f t="shared" si="11"/>
        <v>1833700</v>
      </c>
      <c r="M179">
        <f t="shared" si="12"/>
        <v>4.5</v>
      </c>
      <c r="N179">
        <f t="shared" si="13"/>
        <v>16.5</v>
      </c>
      <c r="O179" s="7">
        <f t="shared" si="14"/>
        <v>8398</v>
      </c>
    </row>
    <row r="180" spans="1:15" x14ac:dyDescent="0.25">
      <c r="A180" s="2" t="s">
        <v>415</v>
      </c>
      <c r="B180" s="2" t="s">
        <v>413</v>
      </c>
      <c r="C180" s="3">
        <v>606161</v>
      </c>
      <c r="D180" s="3">
        <v>1935147</v>
      </c>
      <c r="E180" s="2" t="s">
        <v>416</v>
      </c>
      <c r="F180">
        <v>17.5</v>
      </c>
      <c r="G180">
        <v>-80</v>
      </c>
      <c r="H180">
        <f>COS(F180*PI()/180)*40075000</f>
        <v>38220206.801235192</v>
      </c>
      <c r="I180">
        <f>(MOD(G180,6)-3)*H180/360+500000</f>
        <v>606167.24111454224</v>
      </c>
      <c r="J180">
        <f>Table1[[#This Row],[Latitude]]</f>
        <v>17.5</v>
      </c>
      <c r="K180" s="7">
        <f>I180-C180</f>
        <v>6.241114542237483</v>
      </c>
      <c r="L180">
        <f t="shared" si="11"/>
        <v>1944833.3333333333</v>
      </c>
      <c r="M180">
        <f t="shared" si="12"/>
        <v>5.5</v>
      </c>
      <c r="N180">
        <f t="shared" si="13"/>
        <v>17.5</v>
      </c>
      <c r="O180" s="7">
        <f t="shared" si="14"/>
        <v>9686.3333333332557</v>
      </c>
    </row>
    <row r="181" spans="1:15" x14ac:dyDescent="0.25">
      <c r="A181" s="2" t="s">
        <v>417</v>
      </c>
      <c r="B181" s="2" t="s">
        <v>413</v>
      </c>
      <c r="C181" s="3">
        <v>500000</v>
      </c>
      <c r="D181" s="3">
        <v>2045505</v>
      </c>
      <c r="E181" s="2" t="s">
        <v>418</v>
      </c>
      <c r="F181">
        <v>18.5</v>
      </c>
      <c r="G181">
        <v>-81</v>
      </c>
      <c r="H181">
        <f>COS(F181*PI()/180)*40075000</f>
        <v>38004070.482388437</v>
      </c>
      <c r="I181">
        <f>(MOD(G181,6)-3)*H181/360+500000</f>
        <v>500000</v>
      </c>
      <c r="J181">
        <f>Table1[[#This Row],[Latitude]]</f>
        <v>18.5</v>
      </c>
      <c r="K181" s="7">
        <f>I181-C181</f>
        <v>0</v>
      </c>
      <c r="L181">
        <f t="shared" si="11"/>
        <v>2055966.6666666667</v>
      </c>
      <c r="M181">
        <f t="shared" si="12"/>
        <v>0.5</v>
      </c>
      <c r="N181">
        <f t="shared" si="13"/>
        <v>18.5</v>
      </c>
      <c r="O181" s="7">
        <f t="shared" si="14"/>
        <v>10461.666666666744</v>
      </c>
    </row>
    <row r="182" spans="1:15" x14ac:dyDescent="0.25">
      <c r="A182" s="2" t="s">
        <v>419</v>
      </c>
      <c r="B182" s="2" t="s">
        <v>413</v>
      </c>
      <c r="C182" s="3">
        <v>395064</v>
      </c>
      <c r="D182" s="3">
        <v>2156458</v>
      </c>
      <c r="E182" s="2" t="s">
        <v>420</v>
      </c>
      <c r="F182">
        <v>19.5</v>
      </c>
      <c r="G182">
        <v>-82</v>
      </c>
      <c r="H182">
        <f>COS(F182*PI()/180)*40075000</f>
        <v>37776357.755519047</v>
      </c>
      <c r="I182">
        <f>(MOD(G182,6)-3)*H182/360+500000</f>
        <v>395065.67290133599</v>
      </c>
      <c r="J182">
        <f>Table1[[#This Row],[Latitude]]</f>
        <v>19.5</v>
      </c>
      <c r="K182" s="7">
        <f>I182-C182</f>
        <v>1.6729013359872624</v>
      </c>
      <c r="L182">
        <f t="shared" si="11"/>
        <v>2167100</v>
      </c>
      <c r="M182">
        <f t="shared" si="12"/>
        <v>1.5</v>
      </c>
      <c r="N182">
        <f t="shared" si="13"/>
        <v>19.5</v>
      </c>
      <c r="O182" s="7">
        <f t="shared" si="14"/>
        <v>10642</v>
      </c>
    </row>
    <row r="183" spans="1:15" x14ac:dyDescent="0.25">
      <c r="A183" s="2" t="s">
        <v>421</v>
      </c>
      <c r="B183" s="2" t="s">
        <v>413</v>
      </c>
      <c r="C183" s="3">
        <v>291425</v>
      </c>
      <c r="D183" s="3">
        <v>2268088</v>
      </c>
      <c r="E183" s="2" t="s">
        <v>422</v>
      </c>
      <c r="F183">
        <v>20.5</v>
      </c>
      <c r="G183">
        <v>-83</v>
      </c>
      <c r="H183">
        <f>COS(F183*PI()/180)*40075000</f>
        <v>37537137.984129541</v>
      </c>
      <c r="I183">
        <f>(MOD(G183,6)-3)*H183/360+500000</f>
        <v>291460.34453261364</v>
      </c>
      <c r="J183">
        <f>Table1[[#This Row],[Latitude]]</f>
        <v>20.5</v>
      </c>
      <c r="K183" s="7">
        <f>I183-C183</f>
        <v>35.344532613642514</v>
      </c>
      <c r="L183">
        <f t="shared" si="11"/>
        <v>2278233.3333333335</v>
      </c>
      <c r="M183">
        <f t="shared" si="12"/>
        <v>2.5</v>
      </c>
      <c r="N183">
        <f t="shared" si="13"/>
        <v>20.5</v>
      </c>
      <c r="O183" s="7">
        <f t="shared" si="14"/>
        <v>10145.333333333489</v>
      </c>
    </row>
    <row r="184" spans="1:15" x14ac:dyDescent="0.25">
      <c r="A184" s="2" t="s">
        <v>423</v>
      </c>
      <c r="B184" s="2" t="s">
        <v>413</v>
      </c>
      <c r="C184" s="3">
        <v>189159</v>
      </c>
      <c r="D184" s="3">
        <v>2380470</v>
      </c>
      <c r="E184" s="2" t="s">
        <v>424</v>
      </c>
      <c r="F184">
        <v>21.5</v>
      </c>
      <c r="G184">
        <v>-84</v>
      </c>
      <c r="H184">
        <f>COS(F184*PI()/180)*40075000</f>
        <v>37286484.036879636</v>
      </c>
      <c r="I184">
        <f>(MOD(G184,6)-3)*H184/360+500000</f>
        <v>189279.29969266965</v>
      </c>
      <c r="J184">
        <f>Table1[[#This Row],[Latitude]]</f>
        <v>21.5</v>
      </c>
      <c r="K184" s="7">
        <f>I184-C184</f>
        <v>120.29969266965054</v>
      </c>
      <c r="L184">
        <f t="shared" si="11"/>
        <v>2389366.6666666665</v>
      </c>
      <c r="M184">
        <f t="shared" si="12"/>
        <v>3.5</v>
      </c>
      <c r="N184">
        <f t="shared" si="13"/>
        <v>21.5</v>
      </c>
      <c r="O184" s="7">
        <f t="shared" si="14"/>
        <v>8896.6666666665114</v>
      </c>
    </row>
    <row r="185" spans="1:15" x14ac:dyDescent="0.25">
      <c r="A185" s="2" t="s">
        <v>425</v>
      </c>
      <c r="B185" s="2" t="s">
        <v>426</v>
      </c>
      <c r="C185" s="3">
        <v>705739</v>
      </c>
      <c r="D185" s="3">
        <v>2489546</v>
      </c>
      <c r="E185" s="2" t="s">
        <v>427</v>
      </c>
      <c r="F185">
        <v>22.5</v>
      </c>
      <c r="G185">
        <v>-85</v>
      </c>
      <c r="H185">
        <f>COS(F185*PI()/180)*40075000</f>
        <v>37024472.265389815</v>
      </c>
      <c r="I185">
        <f>(MOD(G185,6)-3)*H185/360+500000</f>
        <v>705691.51258549897</v>
      </c>
      <c r="J185">
        <f>Table1[[#This Row],[Latitude]]</f>
        <v>22.5</v>
      </c>
      <c r="K185" s="7">
        <f>I185-C185</f>
        <v>-47.487414501025341</v>
      </c>
      <c r="L185">
        <f t="shared" si="11"/>
        <v>2500500</v>
      </c>
      <c r="M185">
        <f t="shared" si="12"/>
        <v>4.5</v>
      </c>
      <c r="N185">
        <f t="shared" si="13"/>
        <v>22.5</v>
      </c>
      <c r="O185" s="7">
        <f t="shared" si="14"/>
        <v>10954</v>
      </c>
    </row>
    <row r="186" spans="1:15" x14ac:dyDescent="0.25">
      <c r="A186" s="2" t="s">
        <v>428</v>
      </c>
      <c r="B186" s="2" t="s">
        <v>426</v>
      </c>
      <c r="C186" s="3">
        <v>602103</v>
      </c>
      <c r="D186" s="3">
        <v>2599226</v>
      </c>
      <c r="E186" s="2" t="s">
        <v>429</v>
      </c>
      <c r="F186">
        <v>23.5</v>
      </c>
      <c r="G186">
        <v>-86</v>
      </c>
      <c r="H186">
        <f>COS(F186*PI()/180)*40075000</f>
        <v>36751182.480983846</v>
      </c>
      <c r="I186">
        <f>(MOD(G186,6)-3)*H186/360+500000</f>
        <v>602086.61800273287</v>
      </c>
      <c r="J186">
        <f>Table1[[#This Row],[Latitude]]</f>
        <v>23.5</v>
      </c>
      <c r="K186" s="7">
        <f>I186-C186</f>
        <v>-16.381997267133556</v>
      </c>
      <c r="L186">
        <f t="shared" si="11"/>
        <v>2611633.3333333335</v>
      </c>
      <c r="M186">
        <f t="shared" si="12"/>
        <v>5.5</v>
      </c>
      <c r="N186">
        <f t="shared" si="13"/>
        <v>23.5</v>
      </c>
      <c r="O186" s="7">
        <f t="shared" si="14"/>
        <v>12407.333333333489</v>
      </c>
    </row>
    <row r="187" spans="1:15" x14ac:dyDescent="0.25">
      <c r="A187" s="2" t="s">
        <v>430</v>
      </c>
      <c r="B187" s="2" t="s">
        <v>431</v>
      </c>
      <c r="C187" s="3">
        <v>500000</v>
      </c>
      <c r="D187" s="3">
        <v>2709585</v>
      </c>
      <c r="E187" s="2" t="s">
        <v>432</v>
      </c>
      <c r="F187">
        <v>24.5</v>
      </c>
      <c r="G187">
        <v>-87</v>
      </c>
      <c r="H187">
        <f>COS(F187*PI()/180)*40075000</f>
        <v>36466697.930377468</v>
      </c>
      <c r="I187">
        <f>(MOD(G187,6)-3)*H187/360+500000</f>
        <v>500000</v>
      </c>
      <c r="J187">
        <f>Table1[[#This Row],[Latitude]]</f>
        <v>24.5</v>
      </c>
      <c r="K187" s="7">
        <f>I187-C187</f>
        <v>0</v>
      </c>
      <c r="L187">
        <f t="shared" si="11"/>
        <v>2722766.6666666665</v>
      </c>
      <c r="M187">
        <f t="shared" si="12"/>
        <v>0.5</v>
      </c>
      <c r="N187">
        <f t="shared" si="13"/>
        <v>24.5</v>
      </c>
      <c r="O187" s="7">
        <f t="shared" si="14"/>
        <v>13181.666666666511</v>
      </c>
    </row>
    <row r="188" spans="1:15" x14ac:dyDescent="0.25">
      <c r="A188" s="2" t="s">
        <v>433</v>
      </c>
      <c r="B188" s="2" t="s">
        <v>431</v>
      </c>
      <c r="C188" s="3">
        <v>399499</v>
      </c>
      <c r="D188" s="3">
        <v>2820691</v>
      </c>
      <c r="E188" s="2" t="s">
        <v>434</v>
      </c>
      <c r="F188">
        <v>25.5</v>
      </c>
      <c r="G188">
        <v>-88</v>
      </c>
      <c r="H188">
        <f>COS(F188*PI()/180)*40075000</f>
        <v>36171105.270320661</v>
      </c>
      <c r="I188">
        <f>(MOD(G188,6)-3)*H188/360+500000</f>
        <v>399524.70758244261</v>
      </c>
      <c r="J188">
        <f>Table1[[#This Row],[Latitude]]</f>
        <v>25.5</v>
      </c>
      <c r="K188" s="7">
        <f>I188-C188</f>
        <v>25.707582442613784</v>
      </c>
      <c r="L188">
        <f t="shared" si="11"/>
        <v>2833900</v>
      </c>
      <c r="M188">
        <f t="shared" si="12"/>
        <v>1.5</v>
      </c>
      <c r="N188">
        <f t="shared" si="13"/>
        <v>25.5</v>
      </c>
      <c r="O188" s="7">
        <f t="shared" si="14"/>
        <v>13209</v>
      </c>
    </row>
    <row r="189" spans="1:15" x14ac:dyDescent="0.25">
      <c r="A189" s="2" t="s">
        <v>435</v>
      </c>
      <c r="B189" s="2" t="s">
        <v>431</v>
      </c>
      <c r="C189" s="3">
        <v>300675</v>
      </c>
      <c r="D189" s="3">
        <v>2932610</v>
      </c>
      <c r="E189" s="2" t="s">
        <v>436</v>
      </c>
      <c r="F189">
        <v>26.5</v>
      </c>
      <c r="G189">
        <v>-89</v>
      </c>
      <c r="H189">
        <f>COS(F189*PI()/180)*40075000</f>
        <v>35864494.541201159</v>
      </c>
      <c r="I189">
        <f>(MOD(G189,6)-3)*H189/360+500000</f>
        <v>300752.80810443801</v>
      </c>
      <c r="J189">
        <f>Table1[[#This Row],[Latitude]]</f>
        <v>26.5</v>
      </c>
      <c r="K189" s="7">
        <f>I189-C189</f>
        <v>77.808104438008741</v>
      </c>
      <c r="L189">
        <f t="shared" si="11"/>
        <v>2945033.3333333335</v>
      </c>
      <c r="M189">
        <f t="shared" si="12"/>
        <v>2.5</v>
      </c>
      <c r="N189">
        <f t="shared" si="13"/>
        <v>26.5</v>
      </c>
      <c r="O189" s="7">
        <f t="shared" si="14"/>
        <v>12423.333333333489</v>
      </c>
    </row>
    <row r="190" spans="1:15" x14ac:dyDescent="0.25">
      <c r="A190" s="2" t="s">
        <v>437</v>
      </c>
      <c r="B190" s="2" t="s">
        <v>431</v>
      </c>
      <c r="C190" s="3">
        <v>203603</v>
      </c>
      <c r="D190" s="3">
        <v>3045401</v>
      </c>
      <c r="E190" s="2" t="s">
        <v>438</v>
      </c>
      <c r="F190">
        <v>27.5</v>
      </c>
      <c r="G190">
        <v>-90</v>
      </c>
      <c r="H190">
        <f>COS(F190*PI()/180)*40075000</f>
        <v>35546959.139617234</v>
      </c>
      <c r="I190">
        <f>(MOD(G190,6)-3)*H190/360+500000</f>
        <v>203775.34050318971</v>
      </c>
      <c r="J190">
        <f>Table1[[#This Row],[Latitude]]</f>
        <v>27.5</v>
      </c>
      <c r="K190" s="7">
        <f>I190-C190</f>
        <v>172.34050318971276</v>
      </c>
      <c r="L190">
        <f t="shared" si="11"/>
        <v>3056166.6666666665</v>
      </c>
      <c r="M190">
        <f t="shared" si="12"/>
        <v>3.5</v>
      </c>
      <c r="N190">
        <f t="shared" si="13"/>
        <v>27.5</v>
      </c>
      <c r="O190" s="7">
        <f t="shared" si="14"/>
        <v>10765.666666666511</v>
      </c>
    </row>
    <row r="191" spans="1:15" x14ac:dyDescent="0.25">
      <c r="A191" s="2" t="s">
        <v>439</v>
      </c>
      <c r="B191" s="2" t="s">
        <v>440</v>
      </c>
      <c r="C191" s="3">
        <v>695751</v>
      </c>
      <c r="D191" s="3">
        <v>3154222</v>
      </c>
      <c r="E191" s="2" t="s">
        <v>441</v>
      </c>
      <c r="F191">
        <v>28.5</v>
      </c>
      <c r="G191">
        <v>-91</v>
      </c>
      <c r="H191">
        <f>COS(F191*PI()/180)*40075000</f>
        <v>35218595.789928265</v>
      </c>
      <c r="I191">
        <f>(MOD(G191,6)-3)*H191/360+500000</f>
        <v>695658.86549960147</v>
      </c>
      <c r="J191">
        <f>Table1[[#This Row],[Latitude]]</f>
        <v>28.5</v>
      </c>
      <c r="K191" s="7">
        <f>I191-C191</f>
        <v>-92.134500398533419</v>
      </c>
      <c r="L191">
        <f t="shared" si="11"/>
        <v>3167300</v>
      </c>
      <c r="M191">
        <f t="shared" si="12"/>
        <v>4.5</v>
      </c>
      <c r="N191">
        <f t="shared" si="13"/>
        <v>28.5</v>
      </c>
      <c r="O191" s="7">
        <f t="shared" si="14"/>
        <v>13078</v>
      </c>
    </row>
    <row r="192" spans="1:15" x14ac:dyDescent="0.25">
      <c r="A192" s="2" t="s">
        <v>442</v>
      </c>
      <c r="B192" s="2" t="s">
        <v>440</v>
      </c>
      <c r="C192" s="3">
        <v>596930</v>
      </c>
      <c r="D192" s="3">
        <v>3263799</v>
      </c>
      <c r="E192" s="2" t="s">
        <v>443</v>
      </c>
      <c r="F192">
        <v>29.5</v>
      </c>
      <c r="G192">
        <v>-92</v>
      </c>
      <c r="H192">
        <f>COS(F192*PI()/180)*40075000</f>
        <v>34879504.514791481</v>
      </c>
      <c r="I192">
        <f>(MOD(G192,6)-3)*H192/360+500000</f>
        <v>596887.51254108746</v>
      </c>
      <c r="J192">
        <f>Table1[[#This Row],[Latitude]]</f>
        <v>29.5</v>
      </c>
      <c r="K192" s="7">
        <f>I192-C192</f>
        <v>-42.487458912539296</v>
      </c>
      <c r="L192">
        <f t="shared" si="11"/>
        <v>3278433.3333333335</v>
      </c>
      <c r="M192">
        <f t="shared" si="12"/>
        <v>5.5</v>
      </c>
      <c r="N192">
        <f t="shared" si="13"/>
        <v>29.5</v>
      </c>
      <c r="O192" s="7">
        <f t="shared" si="14"/>
        <v>14634.333333333489</v>
      </c>
    </row>
    <row r="193" spans="1:15" x14ac:dyDescent="0.25">
      <c r="A193" s="2" t="s">
        <v>444</v>
      </c>
      <c r="B193" s="2" t="s">
        <v>440</v>
      </c>
      <c r="C193" s="3">
        <v>500000</v>
      </c>
      <c r="D193" s="3">
        <v>3374191</v>
      </c>
      <c r="E193" s="2" t="s">
        <v>445</v>
      </c>
      <c r="F193">
        <v>30.5</v>
      </c>
      <c r="G193">
        <v>-93</v>
      </c>
      <c r="H193">
        <f>COS(F193*PI()/180)*40075000</f>
        <v>34529788.60469415</v>
      </c>
      <c r="I193">
        <f>(MOD(G193,6)-3)*H193/360+500000</f>
        <v>500000</v>
      </c>
      <c r="J193">
        <f>Table1[[#This Row],[Latitude]]</f>
        <v>30.5</v>
      </c>
      <c r="K193" s="7">
        <f>I193-C193</f>
        <v>0</v>
      </c>
      <c r="L193">
        <f t="shared" si="11"/>
        <v>3389566.6666666665</v>
      </c>
      <c r="M193">
        <f t="shared" si="12"/>
        <v>0.5</v>
      </c>
      <c r="N193">
        <f t="shared" si="13"/>
        <v>30.5</v>
      </c>
      <c r="O193" s="7">
        <f t="shared" si="14"/>
        <v>15375.666666666511</v>
      </c>
    </row>
    <row r="194" spans="1:15" x14ac:dyDescent="0.25">
      <c r="A194" s="2" t="s">
        <v>446</v>
      </c>
      <c r="B194" s="2" t="s">
        <v>440</v>
      </c>
      <c r="C194" s="3">
        <v>405033</v>
      </c>
      <c r="D194" s="3">
        <v>3485449</v>
      </c>
      <c r="E194" s="2" t="s">
        <v>447</v>
      </c>
      <c r="F194">
        <v>31.5</v>
      </c>
      <c r="G194">
        <v>-94</v>
      </c>
      <c r="H194">
        <f>COS(F194*PI()/180)*40075000</f>
        <v>34169554.586490244</v>
      </c>
      <c r="I194">
        <f>(MOD(G194,6)-3)*H194/360+500000</f>
        <v>405084.57059308264</v>
      </c>
      <c r="J194">
        <f>Table1[[#This Row],[Latitude]]</f>
        <v>31.5</v>
      </c>
      <c r="K194" s="7">
        <f>I194-C194</f>
        <v>51.57059308263706</v>
      </c>
      <c r="L194">
        <f t="shared" si="11"/>
        <v>3500700</v>
      </c>
      <c r="M194">
        <f t="shared" si="12"/>
        <v>1.5</v>
      </c>
      <c r="N194">
        <f t="shared" si="13"/>
        <v>31.5</v>
      </c>
      <c r="O194" s="7">
        <f t="shared" si="14"/>
        <v>15251</v>
      </c>
    </row>
    <row r="195" spans="1:15" x14ac:dyDescent="0.25">
      <c r="A195" s="2" t="s">
        <v>448</v>
      </c>
      <c r="B195" s="2" t="s">
        <v>449</v>
      </c>
      <c r="C195" s="3">
        <v>312105</v>
      </c>
      <c r="D195" s="3">
        <v>3597621</v>
      </c>
      <c r="E195" s="2" t="s">
        <v>450</v>
      </c>
      <c r="F195">
        <v>32.5</v>
      </c>
      <c r="G195">
        <v>-95</v>
      </c>
      <c r="H195">
        <f>COS(F195*PI()/180)*40075000</f>
        <v>33798912.190951392</v>
      </c>
      <c r="I195">
        <f>(MOD(G195,6)-3)*H195/360+500000</f>
        <v>312228.26560582558</v>
      </c>
      <c r="J195">
        <f>Table1[[#This Row],[Latitude]]</f>
        <v>32.5</v>
      </c>
      <c r="K195" s="7">
        <f>I195-C195</f>
        <v>123.26560582558159</v>
      </c>
      <c r="L195">
        <f t="shared" si="11"/>
        <v>3611833.3333333335</v>
      </c>
      <c r="M195">
        <f t="shared" si="12"/>
        <v>2.5</v>
      </c>
      <c r="N195">
        <f t="shared" si="13"/>
        <v>32.5</v>
      </c>
      <c r="O195" s="7">
        <f t="shared" si="14"/>
        <v>14212.333333333489</v>
      </c>
    </row>
    <row r="196" spans="1:15" x14ac:dyDescent="0.25">
      <c r="A196" s="2" t="s">
        <v>451</v>
      </c>
      <c r="B196" s="2" t="s">
        <v>449</v>
      </c>
      <c r="C196" s="3">
        <v>221293</v>
      </c>
      <c r="D196" s="3">
        <v>3710748</v>
      </c>
      <c r="E196" s="2" t="s">
        <v>452</v>
      </c>
      <c r="F196">
        <v>33.5</v>
      </c>
      <c r="G196">
        <v>-96</v>
      </c>
      <c r="H196">
        <f>COS(F196*PI()/180)*40075000</f>
        <v>33417974.319341768</v>
      </c>
      <c r="I196">
        <f>(MOD(G196,6)-3)*H196/360+500000</f>
        <v>221516.88067215192</v>
      </c>
      <c r="J196">
        <f>Table1[[#This Row],[Latitude]]</f>
        <v>33.5</v>
      </c>
      <c r="K196" s="7">
        <f>I196-C196</f>
        <v>223.88067215192132</v>
      </c>
      <c r="L196">
        <f t="shared" si="11"/>
        <v>3722966.6666666665</v>
      </c>
      <c r="M196">
        <f t="shared" si="12"/>
        <v>3.5</v>
      </c>
      <c r="N196">
        <f t="shared" si="13"/>
        <v>33.5</v>
      </c>
      <c r="O196" s="7">
        <f t="shared" si="14"/>
        <v>12218.666666666511</v>
      </c>
    </row>
    <row r="197" spans="1:15" x14ac:dyDescent="0.25">
      <c r="A197" s="2" t="s">
        <v>453</v>
      </c>
      <c r="B197" s="2" t="s">
        <v>454</v>
      </c>
      <c r="C197" s="3">
        <v>683619</v>
      </c>
      <c r="D197" s="3">
        <v>3819412</v>
      </c>
      <c r="E197" s="2" t="s">
        <v>455</v>
      </c>
      <c r="F197">
        <v>34.5</v>
      </c>
      <c r="G197">
        <v>-97</v>
      </c>
      <c r="H197">
        <f>COS(F197*PI()/180)*40075000</f>
        <v>33026857.00902728</v>
      </c>
      <c r="I197">
        <f>(MOD(G197,6)-3)*H197/360+500000</f>
        <v>683482.53893904039</v>
      </c>
      <c r="J197">
        <f>Table1[[#This Row],[Latitude]]</f>
        <v>34.5</v>
      </c>
      <c r="K197" s="7">
        <f>I197-C197</f>
        <v>-136.46106095961295</v>
      </c>
      <c r="L197">
        <f t="shared" si="11"/>
        <v>3834100</v>
      </c>
      <c r="M197">
        <f t="shared" si="12"/>
        <v>4.5</v>
      </c>
      <c r="N197">
        <f t="shared" si="13"/>
        <v>34.5</v>
      </c>
      <c r="O197" s="7">
        <f t="shared" si="14"/>
        <v>14688</v>
      </c>
    </row>
    <row r="198" spans="1:15" x14ac:dyDescent="0.25">
      <c r="A198" s="2" t="s">
        <v>456</v>
      </c>
      <c r="B198" s="2" t="s">
        <v>454</v>
      </c>
      <c r="C198" s="3">
        <v>590694</v>
      </c>
      <c r="D198" s="3">
        <v>3928953</v>
      </c>
      <c r="E198" s="2" t="s">
        <v>457</v>
      </c>
      <c r="F198">
        <v>35.5</v>
      </c>
      <c r="G198">
        <v>-98</v>
      </c>
      <c r="H198">
        <f>COS(F198*PI()/180)*40075000</f>
        <v>32625679.398129493</v>
      </c>
      <c r="I198">
        <f>(MOD(G198,6)-3)*H198/360+500000</f>
        <v>590626.88721702632</v>
      </c>
      <c r="J198">
        <f>Table1[[#This Row],[Latitude]]</f>
        <v>35.5</v>
      </c>
      <c r="K198" s="7">
        <f>I198-C198</f>
        <v>-67.112782973679714</v>
      </c>
      <c r="L198">
        <f t="shared" si="11"/>
        <v>3945233.3333333335</v>
      </c>
      <c r="M198">
        <f t="shared" si="12"/>
        <v>5.5</v>
      </c>
      <c r="N198">
        <f t="shared" si="13"/>
        <v>35.5</v>
      </c>
      <c r="O198" s="7">
        <f t="shared" si="14"/>
        <v>16280.333333333489</v>
      </c>
    </row>
    <row r="199" spans="1:15" x14ac:dyDescent="0.25">
      <c r="A199" s="2" t="s">
        <v>458</v>
      </c>
      <c r="B199" s="2" t="s">
        <v>454</v>
      </c>
      <c r="C199" s="3">
        <v>500000</v>
      </c>
      <c r="D199" s="3">
        <v>4039408</v>
      </c>
      <c r="E199" s="2" t="s">
        <v>459</v>
      </c>
      <c r="F199">
        <v>36.5</v>
      </c>
      <c r="G199">
        <v>-99</v>
      </c>
      <c r="H199">
        <f>COS(F199*PI()/180)*40075000</f>
        <v>32214563.689234983</v>
      </c>
      <c r="I199">
        <f>(MOD(G199,6)-3)*H199/360+500000</f>
        <v>500000</v>
      </c>
      <c r="J199">
        <f>Table1[[#This Row],[Latitude]]</f>
        <v>36.5</v>
      </c>
      <c r="K199" s="7">
        <f>I199-C199</f>
        <v>0</v>
      </c>
      <c r="L199">
        <f t="shared" si="11"/>
        <v>4056366.6666666665</v>
      </c>
      <c r="M199">
        <f t="shared" si="12"/>
        <v>0.5</v>
      </c>
      <c r="N199">
        <f t="shared" si="13"/>
        <v>36.5</v>
      </c>
      <c r="O199" s="7">
        <f t="shared" si="14"/>
        <v>16958.666666666511</v>
      </c>
    </row>
    <row r="200" spans="1:15" x14ac:dyDescent="0.25">
      <c r="A200" s="2" t="s">
        <v>460</v>
      </c>
      <c r="B200" s="2" t="s">
        <v>454</v>
      </c>
      <c r="C200" s="3">
        <v>411608</v>
      </c>
      <c r="D200" s="3">
        <v>4150810</v>
      </c>
      <c r="E200" s="2" t="s">
        <v>461</v>
      </c>
      <c r="F200">
        <v>37.5</v>
      </c>
      <c r="G200">
        <v>-100</v>
      </c>
      <c r="H200">
        <f>COS(F200*PI()/180)*40075000</f>
        <v>31793635.112171248</v>
      </c>
      <c r="I200">
        <f>(MOD(G200,6)-3)*H200/360+500000</f>
        <v>411684.34691063542</v>
      </c>
      <c r="J200">
        <f>Table1[[#This Row],[Latitude]]</f>
        <v>37.5</v>
      </c>
      <c r="K200" s="7">
        <f>I200-C200</f>
        <v>76.346910635416862</v>
      </c>
      <c r="L200">
        <f t="shared" si="11"/>
        <v>4167500</v>
      </c>
      <c r="M200">
        <f t="shared" si="12"/>
        <v>1.5</v>
      </c>
      <c r="N200">
        <f t="shared" si="13"/>
        <v>37.5</v>
      </c>
      <c r="O200" s="7">
        <f t="shared" si="14"/>
        <v>16690</v>
      </c>
    </row>
    <row r="201" spans="1:15" x14ac:dyDescent="0.25">
      <c r="A201" s="2" t="s">
        <v>462</v>
      </c>
      <c r="B201" s="2" t="s">
        <v>454</v>
      </c>
      <c r="C201" s="3">
        <v>325596</v>
      </c>
      <c r="D201" s="3">
        <v>4263188</v>
      </c>
      <c r="E201" s="2" t="s">
        <v>463</v>
      </c>
      <c r="F201">
        <v>38.5</v>
      </c>
      <c r="G201">
        <v>-101</v>
      </c>
      <c r="H201">
        <f>COS(F201*PI()/180)*40075000</f>
        <v>31363021.885860488</v>
      </c>
      <c r="I201">
        <f>(MOD(G201,6)-3)*H201/360+500000</f>
        <v>325760.98952299729</v>
      </c>
      <c r="J201">
        <f>Table1[[#This Row],[Latitude]]</f>
        <v>38.5</v>
      </c>
      <c r="K201" s="7">
        <f>I201-C201</f>
        <v>164.9895229972899</v>
      </c>
      <c r="L201">
        <f t="shared" si="11"/>
        <v>4278633.333333333</v>
      </c>
      <c r="M201">
        <f t="shared" si="12"/>
        <v>2.5</v>
      </c>
      <c r="N201">
        <f t="shared" si="13"/>
        <v>38.5</v>
      </c>
      <c r="O201" s="7">
        <f t="shared" si="14"/>
        <v>15445.333333333023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25897-B6EA-4337-9C1F-0693F3D1AFEA}">
  <dimension ref="A1:C201"/>
  <sheetViews>
    <sheetView workbookViewId="0">
      <selection activeCell="A2" sqref="A2:B7"/>
    </sheetView>
  </sheetViews>
  <sheetFormatPr defaultRowHeight="15" x14ac:dyDescent="0.25"/>
  <sheetData>
    <row r="1" spans="1:3" x14ac:dyDescent="0.25">
      <c r="A1" t="str">
        <f>Table1[[#Headers],[Lat22]]</f>
        <v>Lat22</v>
      </c>
      <c r="B1" t="s">
        <v>472</v>
      </c>
      <c r="C1">
        <v>15000</v>
      </c>
    </row>
    <row r="2" spans="1:3" x14ac:dyDescent="0.25">
      <c r="A2">
        <f>Table1[[#This Row],[Lat22]]</f>
        <v>-80</v>
      </c>
      <c r="B2">
        <f>Table1[[#This Row],[Dev2]]-$C$1*SIN('Lattitude Fix'!A2*PI()/90)</f>
        <v>-3283.3645167810128</v>
      </c>
    </row>
    <row r="3" spans="1:3" x14ac:dyDescent="0.25">
      <c r="A3">
        <f>Table1[[#This Row],[Lat22]]</f>
        <v>-79</v>
      </c>
      <c r="B3">
        <f>Table1[[#This Row],[Dev2]]-$C$1*SIN('Lattitude Fix'!A3*PI()/90)</f>
        <v>-3757.2344320952707</v>
      </c>
    </row>
    <row r="4" spans="1:3" x14ac:dyDescent="0.25">
      <c r="A4">
        <f>Table1[[#This Row],[Lat22]]</f>
        <v>-78</v>
      </c>
      <c r="B4">
        <f>Table1[[#This Row],[Dev2]]-$C$1*SIN('Lattitude Fix'!A4*PI()/90)</f>
        <v>-3928.9503538629933</v>
      </c>
    </row>
    <row r="5" spans="1:3" x14ac:dyDescent="0.25">
      <c r="A5">
        <f>Table1[[#This Row],[Lat22]]</f>
        <v>-77</v>
      </c>
      <c r="B5">
        <f>Table1[[#This Row],[Dev2]]-$C$1*SIN('Lattitude Fix'!A5*PI()/90)</f>
        <v>-3704.0994648298865</v>
      </c>
    </row>
    <row r="6" spans="1:3" x14ac:dyDescent="0.25">
      <c r="A6">
        <f>Table1[[#This Row],[Lat22]]</f>
        <v>-76</v>
      </c>
      <c r="B6">
        <f>Table1[[#This Row],[Dev2]]-$C$1*SIN('Lattitude Fix'!A6*PI()/90)</f>
        <v>-2991.2598915455883</v>
      </c>
    </row>
    <row r="7" spans="1:3" x14ac:dyDescent="0.25">
      <c r="A7">
        <f>Table1[[#This Row],[Lat22]]</f>
        <v>-75</v>
      </c>
      <c r="B7">
        <f>Table1[[#This Row],[Dev2]]-$C$1*SIN('Lattitude Fix'!A7*PI()/90)</f>
        <v>-1701.0000000000009</v>
      </c>
    </row>
    <row r="8" spans="1:3" x14ac:dyDescent="0.25">
      <c r="A8">
        <f>Table1[[#This Row],[Lat22]]</f>
        <v>-74</v>
      </c>
      <c r="B8">
        <f>Table1[[#This Row],[Dev2]]-$C$1*SIN('Lattitude Fix'!A8*PI()/90)</f>
        <v>-2846.8777031689033</v>
      </c>
    </row>
    <row r="9" spans="1:3" x14ac:dyDescent="0.25">
      <c r="A9">
        <f>Table1[[#This Row],[Lat22]]</f>
        <v>-73</v>
      </c>
      <c r="B9">
        <f>Table1[[#This Row],[Dev2]]-$C$1*SIN('Lattitude Fix'!A9*PI()/90)</f>
        <v>-3592.4397812718198</v>
      </c>
    </row>
    <row r="10" spans="1:3" x14ac:dyDescent="0.25">
      <c r="A10">
        <f>Table1[[#This Row],[Lat22]]</f>
        <v>-72</v>
      </c>
      <c r="B10">
        <f>Table1[[#This Row],[Dev2]]-$C$1*SIN('Lattitude Fix'!A10*PI()/90)</f>
        <v>-3850.2212156129008</v>
      </c>
    </row>
    <row r="11" spans="1:3" x14ac:dyDescent="0.25">
      <c r="A11">
        <f>Table1[[#This Row],[Lat22]]</f>
        <v>-71</v>
      </c>
      <c r="B11">
        <f>Table1[[#This Row],[Dev2]]-$C$1*SIN('Lattitude Fix'!A11*PI()/90)</f>
        <v>-3534.7445367821019</v>
      </c>
    </row>
    <row r="12" spans="1:3" x14ac:dyDescent="0.25">
      <c r="A12">
        <f>Table1[[#This Row],[Lat22]]</f>
        <v>-70</v>
      </c>
      <c r="B12">
        <f>Table1[[#This Row],[Dev2]]-$C$1*SIN('Lattitude Fix'!A12*PI()/90)</f>
        <v>-2565.5191880349303</v>
      </c>
    </row>
    <row r="13" spans="1:3" x14ac:dyDescent="0.25">
      <c r="A13">
        <f>Table1[[#This Row],[Lat22]]</f>
        <v>-69</v>
      </c>
      <c r="B13">
        <f>Table1[[#This Row],[Dev2]]-$C$1*SIN('Lattitude Fix'!A13*PI()/90)</f>
        <v>-868.0409046171244</v>
      </c>
    </row>
    <row r="14" spans="1:3" x14ac:dyDescent="0.25">
      <c r="A14">
        <f>Table1[[#This Row],[Lat22]]</f>
        <v>-68</v>
      </c>
      <c r="B14">
        <f>Table1[[#This Row],[Dev2]]-$C$1*SIN('Lattitude Fix'!A14*PI()/90)</f>
        <v>-2428.7911097820197</v>
      </c>
    </row>
    <row r="15" spans="1:3" x14ac:dyDescent="0.25">
      <c r="A15">
        <f>Table1[[#This Row],[Lat22]]</f>
        <v>-67</v>
      </c>
      <c r="B15">
        <f>Table1[[#This Row],[Dev2]]-$C$1*SIN('Lattitude Fix'!A15*PI()/90)</f>
        <v>-3412.2363282532515</v>
      </c>
    </row>
    <row r="16" spans="1:3" x14ac:dyDescent="0.25">
      <c r="A16">
        <f>Table1[[#This Row],[Lat22]]</f>
        <v>-66</v>
      </c>
      <c r="B16">
        <f>Table1[[#This Row],[Dev2]]-$C$1*SIN('Lattitude Fix'!A16*PI()/90)</f>
        <v>-3741.8276178390861</v>
      </c>
    </row>
    <row r="17" spans="1:2" x14ac:dyDescent="0.25">
      <c r="A17">
        <f>Table1[[#This Row],[Lat22]]</f>
        <v>-65</v>
      </c>
      <c r="B17">
        <f>Table1[[#This Row],[Dev2]]-$C$1*SIN('Lattitude Fix'!A17*PI()/90)</f>
        <v>-3348.0000198823072</v>
      </c>
    </row>
    <row r="18" spans="1:2" x14ac:dyDescent="0.25">
      <c r="A18">
        <f>Table1[[#This Row],[Lat22]]</f>
        <v>-64</v>
      </c>
      <c r="B18">
        <f>Table1[[#This Row],[Dev2]]-$C$1*SIN('Lattitude Fix'!A18*PI()/90)</f>
        <v>-2164.1720292321934</v>
      </c>
    </row>
    <row r="19" spans="1:2" x14ac:dyDescent="0.25">
      <c r="A19">
        <f>Table1[[#This Row],[Lat22]]</f>
        <v>-63</v>
      </c>
      <c r="B19">
        <f>Table1[[#This Row],[Dev2]]-$C$1*SIN('Lattitude Fix'!A19*PI()/90)</f>
        <v>-129.74508437578879</v>
      </c>
    </row>
    <row r="20" spans="1:2" x14ac:dyDescent="0.25">
      <c r="A20">
        <f>Table1[[#This Row],[Lat22]]</f>
        <v>-62</v>
      </c>
      <c r="B20">
        <f>Table1[[#This Row],[Dev2]]-$C$1*SIN('Lattitude Fix'!A20*PI()/90)</f>
        <v>-2036.1030783413516</v>
      </c>
    </row>
    <row r="21" spans="1:2" x14ac:dyDescent="0.25">
      <c r="A21">
        <f>Table1[[#This Row],[Lat22]]</f>
        <v>-61</v>
      </c>
      <c r="B21">
        <f>Table1[[#This Row],[Dev2]]-$C$1*SIN('Lattitude Fix'!A21*PI()/90)</f>
        <v>-3211.6118909866327</v>
      </c>
    </row>
    <row r="22" spans="1:2" x14ac:dyDescent="0.25">
      <c r="A22">
        <f>Table1[[#This Row],[Lat22]]</f>
        <v>-60</v>
      </c>
      <c r="B22">
        <f>Table1[[#This Row],[Dev2]]-$C$1*SIN('Lattitude Fix'!A22*PI()/90)</f>
        <v>-3597.6189432334195</v>
      </c>
    </row>
    <row r="23" spans="1:2" x14ac:dyDescent="0.25">
      <c r="A23">
        <f>Table1[[#This Row],[Lat22]]</f>
        <v>-59</v>
      </c>
      <c r="B23">
        <f>Table1[[#This Row],[Dev2]]-$C$1*SIN('Lattitude Fix'!A23*PI()/90)</f>
        <v>-3140.4527737830704</v>
      </c>
    </row>
    <row r="24" spans="1:2" x14ac:dyDescent="0.25">
      <c r="A24">
        <f>Table1[[#This Row],[Lat22]]</f>
        <v>-58</v>
      </c>
      <c r="B24">
        <f>Table1[[#This Row],[Dev2]]-$C$1*SIN('Lattitude Fix'!A24*PI()/90)</f>
        <v>-1790.422638845519</v>
      </c>
    </row>
    <row r="25" spans="1:2" x14ac:dyDescent="0.25">
      <c r="A25">
        <f>Table1[[#This Row],[Lat22]]</f>
        <v>-57</v>
      </c>
      <c r="B25">
        <f>Table1[[#This Row],[Dev2]]-$C$1*SIN('Lattitude Fix'!A25*PI()/90)</f>
        <v>492.18186463901475</v>
      </c>
    </row>
    <row r="26" spans="1:2" x14ac:dyDescent="0.25">
      <c r="A26">
        <f>Table1[[#This Row],[Lat22]]</f>
        <v>-56</v>
      </c>
      <c r="B26">
        <f>Table1[[#This Row],[Dev2]]-$C$1*SIN('Lattitude Fix'!A26*PI()/90)</f>
        <v>-1673.9088481651652</v>
      </c>
    </row>
    <row r="27" spans="1:2" x14ac:dyDescent="0.25">
      <c r="A27">
        <f>Table1[[#This Row],[Lat22]]</f>
        <v>-55</v>
      </c>
      <c r="B27">
        <f>Table1[[#This Row],[Dev2]]-$C$1*SIN('Lattitude Fix'!A27*PI()/90)</f>
        <v>-2988.9440215443956</v>
      </c>
    </row>
    <row r="28" spans="1:2" x14ac:dyDescent="0.25">
      <c r="A28">
        <f>Table1[[#This Row],[Lat22]]</f>
        <v>-54</v>
      </c>
      <c r="B28">
        <f>Table1[[#This Row],[Dev2]]-$C$1*SIN('Lattitude Fix'!A28*PI()/90)</f>
        <v>-3412.1522555726951</v>
      </c>
    </row>
    <row r="29" spans="1:2" x14ac:dyDescent="0.25">
      <c r="A29">
        <f>Table1[[#This Row],[Lat22]]</f>
        <v>-53</v>
      </c>
      <c r="B29">
        <f>Table1[[#This Row],[Dev2]]-$C$1*SIN('Lattitude Fix'!A29*PI()/90)</f>
        <v>-2908.7412275921943</v>
      </c>
    </row>
    <row r="30" spans="1:2" x14ac:dyDescent="0.25">
      <c r="A30">
        <f>Table1[[#This Row],[Lat22]]</f>
        <v>-52</v>
      </c>
      <c r="B30">
        <f>Table1[[#This Row],[Dev2]]-$C$1*SIN('Lattitude Fix'!A30*PI()/90)</f>
        <v>-1451.8974391930751</v>
      </c>
    </row>
    <row r="31" spans="1:2" x14ac:dyDescent="0.25">
      <c r="A31">
        <f>Table1[[#This Row],[Lat22]]</f>
        <v>-51</v>
      </c>
      <c r="B31">
        <f>Table1[[#This Row],[Dev2]]-$C$1*SIN('Lattitude Fix'!A31*PI()/90)</f>
        <v>982.21401100708499</v>
      </c>
    </row>
    <row r="32" spans="1:2" x14ac:dyDescent="0.25">
      <c r="A32">
        <f>Table1[[#This Row],[Lat22]]</f>
        <v>-50</v>
      </c>
      <c r="B32">
        <f>Table1[[#This Row],[Dev2]]-$C$1*SIN('Lattitude Fix'!A32*PI()/90)</f>
        <v>-1346.550371483856</v>
      </c>
    </row>
    <row r="33" spans="1:2" x14ac:dyDescent="0.25">
      <c r="A33">
        <f>Table1[[#This Row],[Lat22]]</f>
        <v>-49</v>
      </c>
      <c r="B33">
        <f>Table1[[#This Row],[Dev2]]-$C$1*SIN('Lattitude Fix'!A33*PI()/90)</f>
        <v>-2741.3123022094678</v>
      </c>
    </row>
    <row r="34" spans="1:2" x14ac:dyDescent="0.25">
      <c r="A34">
        <f>Table1[[#This Row],[Lat22]]</f>
        <v>-48</v>
      </c>
      <c r="B34">
        <f>Table1[[#This Row],[Dev2]]-$C$1*SIN('Lattitude Fix'!A34*PI()/90)</f>
        <v>-3181.1715694758987</v>
      </c>
    </row>
    <row r="35" spans="1:2" x14ac:dyDescent="0.25">
      <c r="A35">
        <f>Table1[[#This Row],[Lat22]]</f>
        <v>-47</v>
      </c>
      <c r="B35">
        <f>Table1[[#This Row],[Dev2]]-$C$1*SIN('Lattitude Fix'!A35*PI()/90)</f>
        <v>-2653.2059127696139</v>
      </c>
    </row>
    <row r="36" spans="1:2" x14ac:dyDescent="0.25">
      <c r="A36">
        <f>Table1[[#This Row],[Lat22]]</f>
        <v>-46</v>
      </c>
      <c r="B36">
        <f>Table1[[#This Row],[Dev2]]-$C$1*SIN('Lattitude Fix'!A36*PI()/90)</f>
        <v>-1149.4709280465868</v>
      </c>
    </row>
    <row r="37" spans="1:2" x14ac:dyDescent="0.25">
      <c r="A37">
        <f>Table1[[#This Row],[Lat22]]</f>
        <v>-45</v>
      </c>
      <c r="B37">
        <f>Table1[[#This Row],[Dev2]]-$C$1*SIN('Lattitude Fix'!A37*PI()/90)</f>
        <v>1330</v>
      </c>
    </row>
    <row r="38" spans="1:2" x14ac:dyDescent="0.25">
      <c r="A38">
        <f>Table1[[#This Row],[Lat22]]</f>
        <v>-44</v>
      </c>
      <c r="B38">
        <f>Table1[[#This Row],[Dev2]]-$C$1*SIN('Lattitude Fix'!A38*PI()/90)</f>
        <v>-1057.804261380541</v>
      </c>
    </row>
    <row r="39" spans="1:2" x14ac:dyDescent="0.25">
      <c r="A39">
        <f>Table1[[#This Row],[Lat22]]</f>
        <v>-43</v>
      </c>
      <c r="B39">
        <f>Table1[[#This Row],[Dev2]]-$C$1*SIN('Lattitude Fix'!A39*PI()/90)</f>
        <v>-2469.8725794356596</v>
      </c>
    </row>
    <row r="40" spans="1:2" x14ac:dyDescent="0.25">
      <c r="A40">
        <f>Table1[[#This Row],[Lat22]]</f>
        <v>-42</v>
      </c>
      <c r="B40">
        <f>Table1[[#This Row],[Dev2]]-$C$1*SIN('Lattitude Fix'!A40*PI()/90)</f>
        <v>-2905.1715694759005</v>
      </c>
    </row>
    <row r="41" spans="1:2" x14ac:dyDescent="0.25">
      <c r="A41">
        <f>Table1[[#This Row],[Lat22]]</f>
        <v>-41</v>
      </c>
      <c r="B41">
        <f>Table1[[#This Row],[Dev2]]-$C$1*SIN('Lattitude Fix'!A41*PI()/90)</f>
        <v>-2373.6456355434239</v>
      </c>
    </row>
    <row r="42" spans="1:2" x14ac:dyDescent="0.25">
      <c r="A42">
        <f>Table1[[#This Row],[Lat22]]</f>
        <v>-40</v>
      </c>
      <c r="B42">
        <f>Table1[[#This Row],[Dev2]]-$C$1*SIN('Lattitude Fix'!A42*PI()/90)</f>
        <v>-888.21703814990178</v>
      </c>
    </row>
    <row r="43" spans="1:2" x14ac:dyDescent="0.25">
      <c r="A43">
        <f>Table1[[#This Row],[Lat22]]</f>
        <v>-39</v>
      </c>
      <c r="B43">
        <f>Table1[[#This Row],[Dev2]]-$C$1*SIN('Lattitude Fix'!A43*PI()/90)</f>
        <v>1532.2140110070832</v>
      </c>
    </row>
    <row r="44" spans="1:2" x14ac:dyDescent="0.25">
      <c r="A44">
        <f>Table1[[#This Row],[Lat22]]</f>
        <v>-38</v>
      </c>
      <c r="B44">
        <f>Table1[[#This Row],[Dev2]]-$C$1*SIN('Lattitude Fix'!A44*PI()/90)</f>
        <v>-809.23077252702933</v>
      </c>
    </row>
    <row r="45" spans="1:2" x14ac:dyDescent="0.25">
      <c r="A45">
        <f>Table1[[#This Row],[Lat22]]</f>
        <v>-37</v>
      </c>
      <c r="B45">
        <f>Table1[[#This Row],[Dev2]]-$C$1*SIN('Lattitude Fix'!A45*PI()/90)</f>
        <v>-2174.4078942591714</v>
      </c>
    </row>
    <row r="46" spans="1:2" x14ac:dyDescent="0.25">
      <c r="A46">
        <f>Table1[[#This Row],[Lat22]]</f>
        <v>-36</v>
      </c>
      <c r="B46">
        <f>Table1[[#This Row],[Dev2]]-$C$1*SIN('Lattitude Fix'!A46*PI()/90)</f>
        <v>-2585.152255572697</v>
      </c>
    </row>
    <row r="47" spans="1:2" x14ac:dyDescent="0.25">
      <c r="A47">
        <f>Table1[[#This Row],[Lat22]]</f>
        <v>-35</v>
      </c>
      <c r="B47">
        <f>Table1[[#This Row],[Dev2]]-$C$1*SIN('Lattitude Fix'!A47*PI()/90)</f>
        <v>-2071.2773548774203</v>
      </c>
    </row>
    <row r="48" spans="1:2" x14ac:dyDescent="0.25">
      <c r="A48">
        <f>Table1[[#This Row],[Lat22]]</f>
        <v>-34</v>
      </c>
      <c r="B48">
        <f>Table1[[#This Row],[Dev2]]-$C$1*SIN('Lattitude Fix'!A48*PI()/90)</f>
        <v>-665.57551483214229</v>
      </c>
    </row>
    <row r="49" spans="1:2" x14ac:dyDescent="0.25">
      <c r="A49">
        <f>Table1[[#This Row],[Lat22]]</f>
        <v>-33</v>
      </c>
      <c r="B49">
        <f>Table1[[#This Row],[Dev2]]-$C$1*SIN('Lattitude Fix'!A49*PI()/90)</f>
        <v>1589.1818646390129</v>
      </c>
    </row>
    <row r="50" spans="1:2" x14ac:dyDescent="0.25">
      <c r="A50">
        <f>Table1[[#This Row],[Lat22]]</f>
        <v>-32</v>
      </c>
      <c r="B50">
        <f>Table1[[#This Row],[Dev2]]-$C$1*SIN('Lattitude Fix'!A50*PI()/90)</f>
        <v>-600.75597217854011</v>
      </c>
    </row>
    <row r="51" spans="1:2" x14ac:dyDescent="0.25">
      <c r="A51">
        <f>Table1[[#This Row],[Lat22]]</f>
        <v>-31</v>
      </c>
      <c r="B51">
        <f>Table1[[#This Row],[Dev2]]-$C$1*SIN('Lattitude Fix'!A51*PI()/90)</f>
        <v>-1857.1194404500511</v>
      </c>
    </row>
    <row r="52" spans="1:2" x14ac:dyDescent="0.25">
      <c r="A52">
        <f>Table1[[#This Row],[Lat22]]</f>
        <v>-30</v>
      </c>
      <c r="B52">
        <f>Table1[[#This Row],[Dev2]]-$C$1*SIN('Lattitude Fix'!A52*PI()/90)</f>
        <v>-2223.6189432334213</v>
      </c>
    </row>
    <row r="53" spans="1:2" x14ac:dyDescent="0.25">
      <c r="A53">
        <f>Table1[[#This Row],[Lat22]]</f>
        <v>-29</v>
      </c>
      <c r="B53">
        <f>Table1[[#This Row],[Dev2]]-$C$1*SIN('Lattitude Fix'!A53*PI()/90)</f>
        <v>-1747.9452243196556</v>
      </c>
    </row>
    <row r="54" spans="1:2" x14ac:dyDescent="0.25">
      <c r="A54">
        <f>Table1[[#This Row],[Lat22]]</f>
        <v>-28</v>
      </c>
      <c r="B54">
        <f>Table1[[#This Row],[Dev2]]-$C$1*SIN('Lattitude Fix'!A54*PI()/90)</f>
        <v>-482.76974500832875</v>
      </c>
    </row>
    <row r="55" spans="1:2" x14ac:dyDescent="0.25">
      <c r="A55">
        <f>Table1[[#This Row],[Lat22]]</f>
        <v>-27</v>
      </c>
      <c r="B55">
        <f>Table1[[#This Row],[Dev2]]-$C$1*SIN('Lattitude Fix'!A55*PI()/90)</f>
        <v>1511.2549156242112</v>
      </c>
    </row>
    <row r="56" spans="1:2" x14ac:dyDescent="0.25">
      <c r="A56">
        <f>Table1[[#This Row],[Lat22]]</f>
        <v>-26</v>
      </c>
      <c r="B56">
        <f>Table1[[#This Row],[Dev2]]-$C$1*SIN('Lattitude Fix'!A56*PI()/90)</f>
        <v>-430.50536256521627</v>
      </c>
    </row>
    <row r="57" spans="1:2" x14ac:dyDescent="0.25">
      <c r="A57">
        <f>Table1[[#This Row],[Lat22]]</f>
        <v>-25</v>
      </c>
      <c r="B57">
        <f>Table1[[#This Row],[Dev2]]-$C$1*SIN('Lattitude Fix'!A57*PI()/90)</f>
        <v>-1522.6666865492843</v>
      </c>
    </row>
    <row r="58" spans="1:2" x14ac:dyDescent="0.25">
      <c r="A58">
        <f>Table1[[#This Row],[Lat22]]</f>
        <v>-24</v>
      </c>
      <c r="B58">
        <f>Table1[[#This Row],[Dev2]]-$C$1*SIN('Lattitude Fix'!A58*PI()/90)</f>
        <v>-1825.8276178390879</v>
      </c>
    </row>
    <row r="59" spans="1:2" x14ac:dyDescent="0.25">
      <c r="A59">
        <f>Table1[[#This Row],[Lat22]]</f>
        <v>-23</v>
      </c>
      <c r="B59">
        <f>Table1[[#This Row],[Dev2]]-$C$1*SIN('Lattitude Fix'!A59*PI()/90)</f>
        <v>-1406.5696615862798</v>
      </c>
    </row>
    <row r="60" spans="1:2" x14ac:dyDescent="0.25">
      <c r="A60">
        <f>Table1[[#This Row],[Lat22]]</f>
        <v>-22</v>
      </c>
      <c r="B60">
        <f>Table1[[#This Row],[Dev2]]-$C$1*SIN('Lattitude Fix'!A60*PI()/90)</f>
        <v>-335.45777644899499</v>
      </c>
    </row>
    <row r="61" spans="1:2" x14ac:dyDescent="0.25">
      <c r="A61">
        <f>Table1[[#This Row],[Lat22]]</f>
        <v>-21</v>
      </c>
      <c r="B61">
        <f>Table1[[#This Row],[Dev2]]-$C$1*SIN('Lattitude Fix'!A61*PI()/90)</f>
        <v>1312.9590953828738</v>
      </c>
    </row>
    <row r="62" spans="1:2" x14ac:dyDescent="0.25">
      <c r="A62">
        <f>Table1[[#This Row],[Lat22]]</f>
        <v>-20</v>
      </c>
      <c r="B62">
        <f>Table1[[#This Row],[Dev2]]-$C$1*SIN('Lattitude Fix'!A62*PI()/90)</f>
        <v>-293.8525213679568</v>
      </c>
    </row>
    <row r="63" spans="1:2" x14ac:dyDescent="0.25">
      <c r="A63">
        <f>Table1[[#This Row],[Lat22]]</f>
        <v>-19</v>
      </c>
      <c r="B63">
        <f>Table1[[#This Row],[Dev2]]-$C$1*SIN('Lattitude Fix'!A63*PI()/90)</f>
        <v>-1171.4112034490809</v>
      </c>
    </row>
    <row r="64" spans="1:2" x14ac:dyDescent="0.25">
      <c r="A64">
        <f>Table1[[#This Row],[Lat22]]</f>
        <v>-18</v>
      </c>
      <c r="B64">
        <f>Table1[[#This Row],[Dev2]]-$C$1*SIN('Lattitude Fix'!A64*PI()/90)</f>
        <v>-1397.2212156129026</v>
      </c>
    </row>
    <row r="65" spans="1:2" x14ac:dyDescent="0.25">
      <c r="A65">
        <f>Table1[[#This Row],[Lat22]]</f>
        <v>-17</v>
      </c>
      <c r="B65">
        <f>Table1[[#This Row],[Dev2]]-$C$1*SIN('Lattitude Fix'!A65*PI()/90)</f>
        <v>-1051.773114605774</v>
      </c>
    </row>
    <row r="66" spans="1:2" x14ac:dyDescent="0.25">
      <c r="A66">
        <f>Table1[[#This Row],[Lat22]]</f>
        <v>-16</v>
      </c>
      <c r="B66">
        <f>Table1[[#This Row],[Dev2]]-$C$1*SIN('Lattitude Fix'!A66*PI()/90)</f>
        <v>-218.54436983494907</v>
      </c>
    </row>
    <row r="67" spans="1:2" x14ac:dyDescent="0.25">
      <c r="A67">
        <f>Table1[[#This Row],[Lat22]]</f>
        <v>-15</v>
      </c>
      <c r="B67">
        <f>Table1[[#This Row],[Dev2]]-$C$1*SIN('Lattitude Fix'!A67*PI()/90)</f>
        <v>1013.9999999999991</v>
      </c>
    </row>
    <row r="68" spans="1:2" x14ac:dyDescent="0.25">
      <c r="A68">
        <f>Table1[[#This Row],[Lat22]]</f>
        <v>-14</v>
      </c>
      <c r="B68">
        <f>Table1[[#This Row],[Dev2]]-$C$1*SIN('Lattitude Fix'!A68*PI()/90)</f>
        <v>-185.5932248776835</v>
      </c>
    </row>
    <row r="69" spans="1:2" x14ac:dyDescent="0.25">
      <c r="A69">
        <f>Table1[[#This Row],[Lat22]]</f>
        <v>-13</v>
      </c>
      <c r="B69">
        <f>Table1[[#This Row],[Dev2]]-$C$1*SIN('Lattitude Fix'!A69*PI()/90)</f>
        <v>-808.76613149779314</v>
      </c>
    </row>
    <row r="70" spans="1:2" x14ac:dyDescent="0.25">
      <c r="A70">
        <f>Table1[[#This Row],[Lat22]]</f>
        <v>-12</v>
      </c>
      <c r="B70">
        <f>Table1[[#This Row],[Dev2]]-$C$1*SIN('Lattitude Fix'!A70*PI()/90)</f>
        <v>-944.95035386299787</v>
      </c>
    </row>
    <row r="71" spans="1:2" x14ac:dyDescent="0.25">
      <c r="A71">
        <f>Table1[[#This Row],[Lat22]]</f>
        <v>-11</v>
      </c>
      <c r="B71">
        <f>Table1[[#This Row],[Dev2]]-$C$1*SIN('Lattitude Fix'!A71*PI()/90)</f>
        <v>-685.56776542736588</v>
      </c>
    </row>
    <row r="72" spans="1:2" x14ac:dyDescent="0.25">
      <c r="A72">
        <f>Table1[[#This Row],[Lat22]]</f>
        <v>-10</v>
      </c>
      <c r="B72">
        <f>Table1[[#This Row],[Dev2]]-$C$1*SIN('Lattitude Fix'!A72*PI()/90)</f>
        <v>-125.03118344892391</v>
      </c>
    </row>
    <row r="73" spans="1:2" x14ac:dyDescent="0.25">
      <c r="A73">
        <f>Table1[[#This Row],[Lat22]]</f>
        <v>-9</v>
      </c>
      <c r="B73">
        <f>Table1[[#This Row],[Dev2]]-$C$1*SIN('Lattitude Fix'!A73*PI()/90)</f>
        <v>640.25491562421121</v>
      </c>
    </row>
    <row r="74" spans="1:2" x14ac:dyDescent="0.25">
      <c r="A74">
        <f>Table1[[#This Row],[Lat22]]</f>
        <v>-8</v>
      </c>
      <c r="B74">
        <f>Table1[[#This Row],[Dev2]]-$C$1*SIN('Lattitude Fix'!A74*PI()/90)</f>
        <v>-98.106329411058141</v>
      </c>
    </row>
    <row r="75" spans="1:2" x14ac:dyDescent="0.25">
      <c r="A75">
        <f>Table1[[#This Row],[Lat22]]</f>
        <v>-7</v>
      </c>
      <c r="B75">
        <f>Table1[[#This Row],[Dev2]]-$C$1*SIN('Lattitude Fix'!A75*PI()/90)</f>
        <v>-437.50489933893823</v>
      </c>
    </row>
    <row r="76" spans="1:2" x14ac:dyDescent="0.25">
      <c r="A76">
        <f>Table1[[#This Row],[Lat22]]</f>
        <v>-6</v>
      </c>
      <c r="B76">
        <f>Table1[[#This Row],[Dev2]]-$C$1*SIN('Lattitude Fix'!A76*PI()/90)</f>
        <v>-476.32463773361042</v>
      </c>
    </row>
    <row r="77" spans="1:2" x14ac:dyDescent="0.25">
      <c r="A77">
        <f>Table1[[#This Row],[Lat22]]</f>
        <v>-5</v>
      </c>
      <c r="B77">
        <f>Table1[[#This Row],[Dev2]]-$C$1*SIN('Lattitude Fix'!A77*PI()/90)</f>
        <v>-312.94400166209061</v>
      </c>
    </row>
    <row r="78" spans="1:2" x14ac:dyDescent="0.25">
      <c r="A78">
        <f>Table1[[#This Row],[Lat22]]</f>
        <v>-4</v>
      </c>
      <c r="B78">
        <f>Table1[[#This Row],[Dev2]]-$C$1*SIN('Lattitude Fix'!A78*PI()/90)</f>
        <v>-47.73681893297271</v>
      </c>
    </row>
    <row r="79" spans="1:2" x14ac:dyDescent="0.25">
      <c r="A79">
        <f>Table1[[#This Row],[Lat22]]</f>
        <v>-3</v>
      </c>
      <c r="B79">
        <f>Table1[[#This Row],[Dev2]]-$C$1*SIN('Lattitude Fix'!A79*PI()/90)</f>
        <v>218.92694901480195</v>
      </c>
    </row>
    <row r="80" spans="1:2" x14ac:dyDescent="0.25">
      <c r="A80">
        <f>Table1[[#This Row],[Lat22]]</f>
        <v>-2</v>
      </c>
      <c r="B80">
        <f>Table1[[#This Row],[Dev2]]-$C$1*SIN('Lattitude Fix'!A80*PI()/90)</f>
        <v>-23.319560504166247</v>
      </c>
    </row>
    <row r="81" spans="1:2" x14ac:dyDescent="0.25">
      <c r="A81">
        <f>Table1[[#This Row],[Lat22]]</f>
        <v>-1</v>
      </c>
      <c r="B81">
        <f>Table1[[#This Row],[Dev2]]-$C$1*SIN('Lattitude Fix'!A81*PI()/90)</f>
        <v>-61.840882796439701</v>
      </c>
    </row>
    <row r="82" spans="1:2" x14ac:dyDescent="0.25">
      <c r="A82">
        <f>Table1[[#This Row],[Lat22]]</f>
        <v>0</v>
      </c>
      <c r="B82">
        <f>Table1[[#This Row],[Dev2]]-$C$1*SIN('Lattitude Fix'!A82*PI()/90)</f>
        <v>0</v>
      </c>
    </row>
    <row r="83" spans="1:2" x14ac:dyDescent="0.25">
      <c r="A83">
        <f>Table1[[#This Row],[Lat22]]</f>
        <v>1</v>
      </c>
      <c r="B83">
        <f>Table1[[#This Row],[Dev2]]-$C$1*SIN('Lattitude Fix'!A83*PI()/90)</f>
        <v>62.840882795813968</v>
      </c>
    </row>
    <row r="84" spans="1:2" x14ac:dyDescent="0.25">
      <c r="A84">
        <f>Table1[[#This Row],[Lat22]]</f>
        <v>2</v>
      </c>
      <c r="B84">
        <f>Table1[[#This Row],[Dev2]]-$C$1*SIN('Lattitude Fix'!A84*PI()/90)</f>
        <v>24.319560504777428</v>
      </c>
    </row>
    <row r="85" spans="1:2" x14ac:dyDescent="0.25">
      <c r="A85">
        <f>Table1[[#This Row],[Lat22]]</f>
        <v>3</v>
      </c>
      <c r="B85">
        <f>Table1[[#This Row],[Dev2]]-$C$1*SIN('Lattitude Fix'!A85*PI()/90)</f>
        <v>-217.92694901480195</v>
      </c>
    </row>
    <row r="86" spans="1:2" x14ac:dyDescent="0.25">
      <c r="A86">
        <f>Table1[[#This Row],[Lat22]]</f>
        <v>4</v>
      </c>
      <c r="B86">
        <f>Table1[[#This Row],[Dev2]]-$C$1*SIN('Lattitude Fix'!A86*PI()/90)</f>
        <v>48.736818932332426</v>
      </c>
    </row>
    <row r="87" spans="1:2" x14ac:dyDescent="0.25">
      <c r="A87">
        <f>Table1[[#This Row],[Lat22]]</f>
        <v>5</v>
      </c>
      <c r="B87">
        <f>Table1[[#This Row],[Dev2]]-$C$1*SIN('Lattitude Fix'!A87*PI()/90)</f>
        <v>313.94400166267269</v>
      </c>
    </row>
    <row r="88" spans="1:2" x14ac:dyDescent="0.25">
      <c r="A88">
        <f>Table1[[#This Row],[Lat22]]</f>
        <v>6</v>
      </c>
      <c r="B88">
        <f>Table1[[#This Row],[Dev2]]-$C$1*SIN('Lattitude Fix'!A88*PI()/90)</f>
        <v>477.32463773361042</v>
      </c>
    </row>
    <row r="89" spans="1:2" x14ac:dyDescent="0.25">
      <c r="A89">
        <f>Table1[[#This Row],[Lat22]]</f>
        <v>7</v>
      </c>
      <c r="B89">
        <f>Table1[[#This Row],[Dev2]]-$C$1*SIN('Lattitude Fix'!A89*PI()/90)</f>
        <v>438.50489933835615</v>
      </c>
    </row>
    <row r="90" spans="1:2" x14ac:dyDescent="0.25">
      <c r="A90">
        <f>Table1[[#This Row],[Lat22]]</f>
        <v>8</v>
      </c>
      <c r="B90">
        <f>Table1[[#This Row],[Dev2]]-$C$1*SIN('Lattitude Fix'!A90*PI()/90)</f>
        <v>99.106329411640218</v>
      </c>
    </row>
    <row r="91" spans="1:2" x14ac:dyDescent="0.25">
      <c r="A91">
        <f>Table1[[#This Row],[Lat22]]</f>
        <v>9</v>
      </c>
      <c r="B91">
        <f>Table1[[#This Row],[Dev2]]-$C$1*SIN('Lattitude Fix'!A91*PI()/90)</f>
        <v>-639.25491562421121</v>
      </c>
    </row>
    <row r="92" spans="1:2" x14ac:dyDescent="0.25">
      <c r="A92">
        <f>Table1[[#This Row],[Lat22]]</f>
        <v>10</v>
      </c>
      <c r="B92">
        <f>Table1[[#This Row],[Dev2]]-$C$1*SIN('Lattitude Fix'!A92*PI()/90)</f>
        <v>126.03118344822542</v>
      </c>
    </row>
    <row r="93" spans="1:2" x14ac:dyDescent="0.25">
      <c r="A93">
        <f>Table1[[#This Row],[Lat22]]</f>
        <v>11</v>
      </c>
      <c r="B93">
        <f>Table1[[#This Row],[Dev2]]-$C$1*SIN('Lattitude Fix'!A93*PI()/90)</f>
        <v>686.56776542806438</v>
      </c>
    </row>
    <row r="94" spans="1:2" x14ac:dyDescent="0.25">
      <c r="A94">
        <f>Table1[[#This Row],[Lat22]]</f>
        <v>12</v>
      </c>
      <c r="B94">
        <f>Table1[[#This Row],[Dev2]]-$C$1*SIN('Lattitude Fix'!A94*PI()/90)</f>
        <v>945.95035386299787</v>
      </c>
    </row>
    <row r="95" spans="1:2" x14ac:dyDescent="0.25">
      <c r="A95">
        <f>Table1[[#This Row],[Lat22]]</f>
        <v>13</v>
      </c>
      <c r="B95">
        <f>Table1[[#This Row],[Dev2]]-$C$1*SIN('Lattitude Fix'!A95*PI()/90)</f>
        <v>809.76613149709465</v>
      </c>
    </row>
    <row r="96" spans="1:2" x14ac:dyDescent="0.25">
      <c r="A96">
        <f>Table1[[#This Row],[Lat22]]</f>
        <v>14</v>
      </c>
      <c r="B96">
        <f>Table1[[#This Row],[Dev2]]-$C$1*SIN('Lattitude Fix'!A96*PI()/90)</f>
        <v>186.59322487838199</v>
      </c>
    </row>
    <row r="97" spans="1:2" x14ac:dyDescent="0.25">
      <c r="A97">
        <f>Table1[[#This Row],[Lat22]]</f>
        <v>15</v>
      </c>
      <c r="B97">
        <f>Table1[[#This Row],[Dev2]]-$C$1*SIN('Lattitude Fix'!A97*PI()/90)</f>
        <v>-1012.9999999999991</v>
      </c>
    </row>
    <row r="98" spans="1:2" x14ac:dyDescent="0.25">
      <c r="A98">
        <f>Table1[[#This Row],[Lat22]]</f>
        <v>16</v>
      </c>
      <c r="B98">
        <f>Table1[[#This Row],[Dev2]]-$C$1*SIN('Lattitude Fix'!A98*PI()/90)</f>
        <v>219.5443698351819</v>
      </c>
    </row>
    <row r="99" spans="1:2" x14ac:dyDescent="0.25">
      <c r="A99">
        <f>Table1[[#This Row],[Lat22]]</f>
        <v>17</v>
      </c>
      <c r="B99">
        <f>Table1[[#This Row],[Dev2]]-$C$1*SIN('Lattitude Fix'!A99*PI()/90)</f>
        <v>1052.7731146055412</v>
      </c>
    </row>
    <row r="100" spans="1:2" x14ac:dyDescent="0.25">
      <c r="A100">
        <f>Table1[[#This Row],[Lat22]]</f>
        <v>18</v>
      </c>
      <c r="B100">
        <f>Table1[[#This Row],[Dev2]]-$C$1*SIN('Lattitude Fix'!A100*PI()/90)</f>
        <v>1398.2212156129026</v>
      </c>
    </row>
    <row r="101" spans="1:2" x14ac:dyDescent="0.25">
      <c r="A101">
        <f>Table1[[#This Row],[Lat22]]</f>
        <v>19</v>
      </c>
      <c r="B101">
        <f>Table1[[#This Row],[Dev2]]-$C$1*SIN('Lattitude Fix'!A101*PI()/90)</f>
        <v>274.4112034486152</v>
      </c>
    </row>
    <row r="102" spans="1:2" x14ac:dyDescent="0.25">
      <c r="A102">
        <f>Table1[[#This Row],[Lat22]]</f>
        <v>20</v>
      </c>
      <c r="B102">
        <f>Table1[[#This Row],[Dev2]]-$C$1*SIN('Lattitude Fix'!A102*PI()/90)</f>
        <v>1231.8525213684225</v>
      </c>
    </row>
    <row r="103" spans="1:2" x14ac:dyDescent="0.25">
      <c r="A103">
        <f>Table1[[#This Row],[Lat22]]</f>
        <v>21</v>
      </c>
      <c r="B103">
        <f>Table1[[#This Row],[Dev2]]-$C$1*SIN('Lattitude Fix'!A103*PI()/90)</f>
        <v>1616.0409046171262</v>
      </c>
    </row>
    <row r="104" spans="1:2" x14ac:dyDescent="0.25">
      <c r="A104">
        <f>Table1[[#This Row],[Lat22]]</f>
        <v>22</v>
      </c>
      <c r="B104">
        <f>Table1[[#This Row],[Dev2]]-$C$1*SIN('Lattitude Fix'!A104*PI()/90)</f>
        <v>1349.4577764485293</v>
      </c>
    </row>
    <row r="105" spans="1:2" x14ac:dyDescent="0.25">
      <c r="A105">
        <f>Table1[[#This Row],[Lat22]]</f>
        <v>23</v>
      </c>
      <c r="B105">
        <f>Table1[[#This Row],[Dev2]]-$C$1*SIN('Lattitude Fix'!A105*PI()/90)</f>
        <v>358.5696615867455</v>
      </c>
    </row>
    <row r="106" spans="1:2" x14ac:dyDescent="0.25">
      <c r="A106">
        <f>Table1[[#This Row],[Lat22]]</f>
        <v>24</v>
      </c>
      <c r="B106">
        <f>Table1[[#This Row],[Dev2]]-$C$1*SIN('Lattitude Fix'!A106*PI()/90)</f>
        <v>-1425.1723821609121</v>
      </c>
    </row>
    <row r="107" spans="1:2" x14ac:dyDescent="0.25">
      <c r="A107">
        <f>Table1[[#This Row],[Lat22]]</f>
        <v>25</v>
      </c>
      <c r="B107">
        <f>Table1[[#This Row],[Dev2]]-$C$1*SIN('Lattitude Fix'!A107*PI()/90)</f>
        <v>406.66668654881869</v>
      </c>
    </row>
    <row r="108" spans="1:2" x14ac:dyDescent="0.25">
      <c r="A108">
        <f>Table1[[#This Row],[Lat22]]</f>
        <v>26</v>
      </c>
      <c r="B108">
        <f>Table1[[#This Row],[Dev2]]-$C$1*SIN('Lattitude Fix'!A108*PI()/90)</f>
        <v>1580.5053625656819</v>
      </c>
    </row>
    <row r="109" spans="1:2" x14ac:dyDescent="0.25">
      <c r="A109">
        <f>Table1[[#This Row],[Lat22]]</f>
        <v>27</v>
      </c>
      <c r="B109">
        <f>Table1[[#This Row],[Dev2]]-$C$1*SIN('Lattitude Fix'!A109*PI()/90)</f>
        <v>2029.7450843757888</v>
      </c>
    </row>
    <row r="110" spans="1:2" x14ac:dyDescent="0.25">
      <c r="A110">
        <f>Table1[[#This Row],[Lat22]]</f>
        <v>28</v>
      </c>
      <c r="B110">
        <f>Table1[[#This Row],[Dev2]]-$C$1*SIN('Lattitude Fix'!A110*PI()/90)</f>
        <v>1692.7697450078631</v>
      </c>
    </row>
    <row r="111" spans="1:2" x14ac:dyDescent="0.25">
      <c r="A111">
        <f>Table1[[#This Row],[Lat22]]</f>
        <v>29</v>
      </c>
      <c r="B111">
        <f>Table1[[#This Row],[Dev2]]-$C$1*SIN('Lattitude Fix'!A111*PI()/90)</f>
        <v>511.94522432012127</v>
      </c>
    </row>
    <row r="112" spans="1:2" x14ac:dyDescent="0.25">
      <c r="A112">
        <f>Table1[[#This Row],[Lat22]]</f>
        <v>30</v>
      </c>
      <c r="B112">
        <f>Table1[[#This Row],[Dev2]]-$C$1*SIN('Lattitude Fix'!A112*PI()/90)</f>
        <v>-1565.3810567665787</v>
      </c>
    </row>
    <row r="113" spans="1:2" x14ac:dyDescent="0.25">
      <c r="A113">
        <f>Table1[[#This Row],[Lat22]]</f>
        <v>31</v>
      </c>
      <c r="B113">
        <f>Table1[[#This Row],[Dev2]]-$C$1*SIN('Lattitude Fix'!A113*PI()/90)</f>
        <v>571.11944044958545</v>
      </c>
    </row>
    <row r="114" spans="1:2" x14ac:dyDescent="0.25">
      <c r="A114">
        <f>Table1[[#This Row],[Lat22]]</f>
        <v>32</v>
      </c>
      <c r="B114">
        <f>Table1[[#This Row],[Dev2]]-$C$1*SIN('Lattitude Fix'!A114*PI()/90)</f>
        <v>1912.7559721790058</v>
      </c>
    </row>
    <row r="115" spans="1:2" x14ac:dyDescent="0.25">
      <c r="A115">
        <f>Table1[[#This Row],[Lat22]]</f>
        <v>33</v>
      </c>
      <c r="B115">
        <f>Table1[[#This Row],[Dev2]]-$C$1*SIN('Lattitude Fix'!A115*PI()/90)</f>
        <v>2410.8181353609871</v>
      </c>
    </row>
    <row r="116" spans="1:2" x14ac:dyDescent="0.25">
      <c r="A116">
        <f>Table1[[#This Row],[Lat22]]</f>
        <v>34</v>
      </c>
      <c r="B116">
        <f>Table1[[#This Row],[Dev2]]-$C$1*SIN('Lattitude Fix'!A116*PI()/90)</f>
        <v>2019.5755148316766</v>
      </c>
    </row>
    <row r="117" spans="1:2" x14ac:dyDescent="0.25">
      <c r="A117">
        <f>Table1[[#This Row],[Lat22]]</f>
        <v>35</v>
      </c>
      <c r="B117">
        <f>Table1[[#This Row],[Dev2]]-$C$1*SIN('Lattitude Fix'!A117*PI()/90)</f>
        <v>701.27735487788595</v>
      </c>
    </row>
    <row r="118" spans="1:2" x14ac:dyDescent="0.25">
      <c r="A118">
        <f>Table1[[#This Row],[Lat22]]</f>
        <v>36</v>
      </c>
      <c r="B118">
        <f>Table1[[#This Row],[Dev2]]-$C$1*SIN('Lattitude Fix'!A118*PI()/90)</f>
        <v>-1576.847744427303</v>
      </c>
    </row>
    <row r="119" spans="1:2" x14ac:dyDescent="0.25">
      <c r="A119">
        <f>Table1[[#This Row],[Lat22]]</f>
        <v>37</v>
      </c>
      <c r="B119">
        <f>Table1[[#This Row],[Dev2]]-$C$1*SIN('Lattitude Fix'!A119*PI()/90)</f>
        <v>772.40789425870571</v>
      </c>
    </row>
    <row r="120" spans="1:2" x14ac:dyDescent="0.25">
      <c r="A120">
        <f>Table1[[#This Row],[Lat22]]</f>
        <v>38</v>
      </c>
      <c r="B120">
        <f>Table1[[#This Row],[Dev2]]-$C$1*SIN('Lattitude Fix'!A120*PI()/90)</f>
        <v>2226.2307725270293</v>
      </c>
    </row>
    <row r="121" spans="1:2" x14ac:dyDescent="0.25">
      <c r="A121">
        <f>Table1[[#This Row],[Lat22]]</f>
        <v>39</v>
      </c>
      <c r="B121">
        <f>Table1[[#This Row],[Dev2]]-$C$1*SIN('Lattitude Fix'!A121*PI()/90)</f>
        <v>2751.7859889929168</v>
      </c>
    </row>
    <row r="122" spans="1:2" x14ac:dyDescent="0.25">
      <c r="A122">
        <f>Table1[[#This Row],[Lat22]]</f>
        <v>40</v>
      </c>
      <c r="B122">
        <f>Table1[[#This Row],[Dev2]]-$C$1*SIN('Lattitude Fix'!A122*PI()/90)</f>
        <v>2325.2170381499018</v>
      </c>
    </row>
    <row r="123" spans="1:2" x14ac:dyDescent="0.25">
      <c r="A123">
        <f>Table1[[#This Row],[Lat22]]</f>
        <v>41</v>
      </c>
      <c r="B123">
        <f>Table1[[#This Row],[Dev2]]-$C$1*SIN('Lattitude Fix'!A123*PI()/90)</f>
        <v>929.64563554342385</v>
      </c>
    </row>
    <row r="124" spans="1:2" x14ac:dyDescent="0.25">
      <c r="A124">
        <f>Table1[[#This Row],[Lat22]]</f>
        <v>42</v>
      </c>
      <c r="B124">
        <f>Table1[[#This Row],[Dev2]]-$C$1*SIN('Lattitude Fix'!A124*PI()/90)</f>
        <v>-1447.8284305240995</v>
      </c>
    </row>
    <row r="125" spans="1:2" x14ac:dyDescent="0.25">
      <c r="A125">
        <f>Table1[[#This Row],[Lat22]]</f>
        <v>43</v>
      </c>
      <c r="B125">
        <f>Table1[[#This Row],[Dev2]]-$C$1*SIN('Lattitude Fix'!A125*PI()/90)</f>
        <v>1014.8725794356596</v>
      </c>
    </row>
    <row r="126" spans="1:2" x14ac:dyDescent="0.25">
      <c r="A126">
        <f>Table1[[#This Row],[Lat22]]</f>
        <v>44</v>
      </c>
      <c r="B126">
        <f>Table1[[#This Row],[Dev2]]-$C$1*SIN('Lattitude Fix'!A126*PI()/90)</f>
        <v>2517.804261380541</v>
      </c>
    </row>
    <row r="127" spans="1:2" x14ac:dyDescent="0.25">
      <c r="A127">
        <f>Table1[[#This Row],[Lat22]]</f>
        <v>45</v>
      </c>
      <c r="B127">
        <f>Table1[[#This Row],[Dev2]]-$C$1*SIN('Lattitude Fix'!A127*PI()/90)</f>
        <v>3050</v>
      </c>
    </row>
    <row r="128" spans="1:2" x14ac:dyDescent="0.25">
      <c r="A128">
        <f>Table1[[#This Row],[Lat22]]</f>
        <v>46</v>
      </c>
      <c r="B128">
        <f>Table1[[#This Row],[Dev2]]-$C$1*SIN('Lattitude Fix'!A128*PI()/90)</f>
        <v>2609.4709280465868</v>
      </c>
    </row>
    <row r="129" spans="1:2" x14ac:dyDescent="0.25">
      <c r="A129">
        <f>Table1[[#This Row],[Lat22]]</f>
        <v>47</v>
      </c>
      <c r="B129">
        <f>Table1[[#This Row],[Dev2]]-$C$1*SIN('Lattitude Fix'!A129*PI()/90)</f>
        <v>1198.2059127696139</v>
      </c>
    </row>
    <row r="130" spans="1:2" x14ac:dyDescent="0.25">
      <c r="A130">
        <f>Table1[[#This Row],[Lat22]]</f>
        <v>48</v>
      </c>
      <c r="B130">
        <f>Table1[[#This Row],[Dev2]]-$C$1*SIN('Lattitude Fix'!A130*PI()/90)</f>
        <v>-1172.8284305241013</v>
      </c>
    </row>
    <row r="131" spans="1:2" x14ac:dyDescent="0.25">
      <c r="A131">
        <f>Table1[[#This Row],[Lat22]]</f>
        <v>49</v>
      </c>
      <c r="B131">
        <f>Table1[[#This Row],[Dev2]]-$C$1*SIN('Lattitude Fix'!A131*PI()/90)</f>
        <v>1297.3123022094678</v>
      </c>
    </row>
    <row r="132" spans="1:2" x14ac:dyDescent="0.25">
      <c r="A132">
        <f>Table1[[#This Row],[Lat22]]</f>
        <v>50</v>
      </c>
      <c r="B132">
        <f>Table1[[#This Row],[Dev2]]-$C$1*SIN('Lattitude Fix'!A132*PI()/90)</f>
        <v>2785.550371483856</v>
      </c>
    </row>
    <row r="133" spans="1:2" x14ac:dyDescent="0.25">
      <c r="A133">
        <f>Table1[[#This Row],[Lat22]]</f>
        <v>51</v>
      </c>
      <c r="B133">
        <f>Table1[[#This Row],[Dev2]]-$C$1*SIN('Lattitude Fix'!A133*PI()/90)</f>
        <v>3303.785988992915</v>
      </c>
    </row>
    <row r="134" spans="1:2" x14ac:dyDescent="0.25">
      <c r="A134">
        <f>Table1[[#This Row],[Lat22]]</f>
        <v>52</v>
      </c>
      <c r="B134">
        <f>Table1[[#This Row],[Dev2]]-$C$1*SIN('Lattitude Fix'!A134*PI()/90)</f>
        <v>2868.8974391930751</v>
      </c>
    </row>
    <row r="135" spans="1:2" x14ac:dyDescent="0.25">
      <c r="A135">
        <f>Table1[[#This Row],[Lat22]]</f>
        <v>53</v>
      </c>
      <c r="B135">
        <f>Table1[[#This Row],[Dev2]]-$C$1*SIN('Lattitude Fix'!A135*PI()/90)</f>
        <v>1506.7412275921943</v>
      </c>
    </row>
    <row r="136" spans="1:2" x14ac:dyDescent="0.25">
      <c r="A136">
        <f>Table1[[#This Row],[Lat22]]</f>
        <v>54</v>
      </c>
      <c r="B136">
        <f>Table1[[#This Row],[Dev2]]-$C$1*SIN('Lattitude Fix'!A136*PI()/90)</f>
        <v>-752.84774442730486</v>
      </c>
    </row>
    <row r="137" spans="1:2" x14ac:dyDescent="0.25">
      <c r="A137">
        <f>Table1[[#This Row],[Lat22]]</f>
        <v>55</v>
      </c>
      <c r="B137">
        <f>Table1[[#This Row],[Dev2]]-$C$1*SIN('Lattitude Fix'!A137*PI()/90)</f>
        <v>1617.9440215443956</v>
      </c>
    </row>
    <row r="138" spans="1:2" x14ac:dyDescent="0.25">
      <c r="A138">
        <f>Table1[[#This Row],[Lat22]]</f>
        <v>56</v>
      </c>
      <c r="B138">
        <f>Table1[[#This Row],[Dev2]]-$C$1*SIN('Lattitude Fix'!A138*PI()/90)</f>
        <v>3028.9088481651652</v>
      </c>
    </row>
    <row r="139" spans="1:2" x14ac:dyDescent="0.25">
      <c r="A139">
        <f>Table1[[#This Row],[Lat22]]</f>
        <v>57</v>
      </c>
      <c r="B139">
        <f>Table1[[#This Row],[Dev2]]-$C$1*SIN('Lattitude Fix'!A139*PI()/90)</f>
        <v>3511.8181353609853</v>
      </c>
    </row>
    <row r="140" spans="1:2" x14ac:dyDescent="0.25">
      <c r="A140">
        <f>Table1[[#This Row],[Lat22]]</f>
        <v>58</v>
      </c>
      <c r="B140">
        <f>Table1[[#This Row],[Dev2]]-$C$1*SIN('Lattitude Fix'!A140*PI()/90)</f>
        <v>3104.422638845519</v>
      </c>
    </row>
    <row r="141" spans="1:2" x14ac:dyDescent="0.25">
      <c r="A141">
        <f>Table1[[#This Row],[Lat22]]</f>
        <v>59</v>
      </c>
      <c r="B141">
        <f>Table1[[#This Row],[Dev2]]-$C$1*SIN('Lattitude Fix'!A141*PI()/90)</f>
        <v>1851.4527737830704</v>
      </c>
    </row>
    <row r="142" spans="1:2" x14ac:dyDescent="0.25">
      <c r="A142">
        <f>Table1[[#This Row],[Lat22]]</f>
        <v>60</v>
      </c>
      <c r="B142">
        <f>Table1[[#This Row],[Dev2]]-$C$1*SIN('Lattitude Fix'!A142*PI()/90)</f>
        <v>-195.38105676658051</v>
      </c>
    </row>
    <row r="143" spans="1:2" x14ac:dyDescent="0.25">
      <c r="A143">
        <f>Table1[[#This Row],[Lat22]]</f>
        <v>61</v>
      </c>
      <c r="B143">
        <f>Table1[[#This Row],[Dev2]]-$C$1*SIN('Lattitude Fix'!A143*PI()/90)</f>
        <v>1974.6118909866327</v>
      </c>
    </row>
    <row r="144" spans="1:2" x14ac:dyDescent="0.25">
      <c r="A144">
        <f>Table1[[#This Row],[Lat22]]</f>
        <v>62</v>
      </c>
      <c r="B144">
        <f>Table1[[#This Row],[Dev2]]-$C$1*SIN('Lattitude Fix'!A144*PI()/90)</f>
        <v>3248.1030783413516</v>
      </c>
    </row>
    <row r="145" spans="1:2" x14ac:dyDescent="0.25">
      <c r="A145">
        <f>Table1[[#This Row],[Lat22]]</f>
        <v>63</v>
      </c>
      <c r="B145">
        <f>Table1[[#This Row],[Dev2]]-$C$1*SIN('Lattitude Fix'!A145*PI()/90)</f>
        <v>3675.7450843757888</v>
      </c>
    </row>
    <row r="146" spans="1:2" x14ac:dyDescent="0.25">
      <c r="A146">
        <f>Table1[[#This Row],[Lat22]]</f>
        <v>64</v>
      </c>
      <c r="B146">
        <f>Table1[[#This Row],[Dev2]]-$C$1*SIN('Lattitude Fix'!A146*PI()/90)</f>
        <v>3316.1720292321934</v>
      </c>
    </row>
    <row r="147" spans="1:2" x14ac:dyDescent="0.25">
      <c r="A147">
        <f>Table1[[#This Row],[Lat22]]</f>
        <v>65</v>
      </c>
      <c r="B147">
        <f>Table1[[#This Row],[Dev2]]-$C$1*SIN('Lattitude Fix'!A147*PI()/90)</f>
        <v>2230.0000198823072</v>
      </c>
    </row>
    <row r="148" spans="1:2" x14ac:dyDescent="0.25">
      <c r="A148">
        <f>Table1[[#This Row],[Lat22]]</f>
        <v>66</v>
      </c>
      <c r="B148">
        <f>Table1[[#This Row],[Dev2]]-$C$1*SIN('Lattitude Fix'!A148*PI()/90)</f>
        <v>486.82761783908609</v>
      </c>
    </row>
    <row r="149" spans="1:2" x14ac:dyDescent="0.25">
      <c r="A149">
        <f>Table1[[#This Row],[Lat22]]</f>
        <v>67</v>
      </c>
      <c r="B149">
        <f>Table1[[#This Row],[Dev2]]-$C$1*SIN('Lattitude Fix'!A149*PI()/90)</f>
        <v>2362.2363282532515</v>
      </c>
    </row>
    <row r="150" spans="1:2" x14ac:dyDescent="0.25">
      <c r="A150">
        <f>Table1[[#This Row],[Lat22]]</f>
        <v>68</v>
      </c>
      <c r="B150">
        <f>Table1[[#This Row],[Dev2]]-$C$1*SIN('Lattitude Fix'!A150*PI()/90)</f>
        <v>3444.7911097820197</v>
      </c>
    </row>
    <row r="151" spans="1:2" x14ac:dyDescent="0.25">
      <c r="A151">
        <f>Table1[[#This Row],[Lat22]]</f>
        <v>69</v>
      </c>
      <c r="B151">
        <f>Table1[[#This Row],[Dev2]]-$C$1*SIN('Lattitude Fix'!A151*PI()/90)</f>
        <v>3801.0409046171244</v>
      </c>
    </row>
    <row r="152" spans="1:2" x14ac:dyDescent="0.25">
      <c r="A152">
        <f>Table1[[#This Row],[Lat22]]</f>
        <v>70</v>
      </c>
      <c r="B152">
        <f>Table1[[#This Row],[Dev2]]-$C$1*SIN('Lattitude Fix'!A152*PI()/90)</f>
        <v>3505.5191880349303</v>
      </c>
    </row>
    <row r="153" spans="1:2" x14ac:dyDescent="0.25">
      <c r="A153">
        <f>Table1[[#This Row],[Lat22]]</f>
        <v>71</v>
      </c>
      <c r="B153">
        <f>Table1[[#This Row],[Dev2]]-$C$1*SIN('Lattitude Fix'!A153*PI()/90)</f>
        <v>2635.7445367821019</v>
      </c>
    </row>
    <row r="154" spans="1:2" x14ac:dyDescent="0.25">
      <c r="A154">
        <f>Table1[[#This Row],[Lat22]]</f>
        <v>72</v>
      </c>
      <c r="B154">
        <f>Table1[[#This Row],[Dev2]]-$C$1*SIN('Lattitude Fix'!A154*PI()/90)</f>
        <v>1275.2212156129008</v>
      </c>
    </row>
    <row r="155" spans="1:2" x14ac:dyDescent="0.25">
      <c r="A155">
        <f>Table1[[#This Row],[Lat22]]</f>
        <v>73</v>
      </c>
      <c r="B155">
        <f>Table1[[#This Row],[Dev2]]-$C$1*SIN('Lattitude Fix'!A155*PI()/90)</f>
        <v>2776.4397812718198</v>
      </c>
    </row>
    <row r="156" spans="1:2" x14ac:dyDescent="0.25">
      <c r="A156">
        <f>Table1[[#This Row],[Lat22]]</f>
        <v>74</v>
      </c>
      <c r="B156">
        <f>Table1[[#This Row],[Dev2]]-$C$1*SIN('Lattitude Fix'!A156*PI()/90)</f>
        <v>3621.8777031689033</v>
      </c>
    </row>
    <row r="157" spans="1:2" x14ac:dyDescent="0.25">
      <c r="A157">
        <f>Table1[[#This Row],[Lat22]]</f>
        <v>75</v>
      </c>
      <c r="B157">
        <f>Table1[[#This Row],[Dev2]]-$C$1*SIN('Lattitude Fix'!A157*PI()/90)</f>
        <v>3894.0000000000009</v>
      </c>
    </row>
    <row r="158" spans="1:2" x14ac:dyDescent="0.25">
      <c r="A158">
        <f>Table1[[#This Row],[Lat22]]</f>
        <v>76</v>
      </c>
      <c r="B158">
        <f>Table1[[#This Row],[Dev2]]-$C$1*SIN('Lattitude Fix'!A158*PI()/90)</f>
        <v>3677.2598915455883</v>
      </c>
    </row>
    <row r="159" spans="1:2" x14ac:dyDescent="0.25">
      <c r="A159">
        <f>Table1[[#This Row],[Lat22]]</f>
        <v>77</v>
      </c>
      <c r="B159">
        <f>Table1[[#This Row],[Dev2]]-$C$1*SIN('Lattitude Fix'!A159*PI()/90)</f>
        <v>3064.0994648298865</v>
      </c>
    </row>
    <row r="160" spans="1:2" x14ac:dyDescent="0.25">
      <c r="A160">
        <f>Table1[[#This Row],[Lat22]]</f>
        <v>78</v>
      </c>
      <c r="B160">
        <f>Table1[[#This Row],[Dev2]]-$C$1*SIN('Lattitude Fix'!A160*PI()/90)</f>
        <v>2146.9503538629933</v>
      </c>
    </row>
    <row r="161" spans="1:2" x14ac:dyDescent="0.25">
      <c r="A161">
        <f>Table1[[#This Row],[Lat22]]</f>
        <v>79</v>
      </c>
      <c r="B161">
        <f>Table1[[#This Row],[Dev2]]-$C$1*SIN('Lattitude Fix'!A161*PI()/90)</f>
        <v>3211.2344320952707</v>
      </c>
    </row>
    <row r="162" spans="1:2" x14ac:dyDescent="0.25">
      <c r="A162">
        <f>Table1[[#This Row],[Lat22]]</f>
        <v>80</v>
      </c>
      <c r="B162">
        <f>Table1[[#This Row],[Dev2]]-$C$1*SIN('Lattitude Fix'!A162*PI()/90)</f>
        <v>3784.3645167810128</v>
      </c>
    </row>
    <row r="163" spans="1:2" x14ac:dyDescent="0.25">
      <c r="A163">
        <f>Table1[[#This Row],[Lat22]]</f>
        <v>0.5</v>
      </c>
      <c r="B163">
        <f>Table1[[#This Row],[Dev2]]-$C$1*SIN('Lattitude Fix'!A163*PI()/90)</f>
        <v>39.880570107411586</v>
      </c>
    </row>
    <row r="164" spans="1:2" x14ac:dyDescent="0.25">
      <c r="A164">
        <f>Table1[[#This Row],[Lat22]]</f>
        <v>1.5</v>
      </c>
      <c r="B164">
        <f>Table1[[#This Row],[Dev2]]-$C$1*SIN('Lattitude Fix'!A164*PI()/90)</f>
        <v>94.960656355842616</v>
      </c>
    </row>
    <row r="165" spans="1:2" x14ac:dyDescent="0.25">
      <c r="A165">
        <f>Table1[[#This Row],[Lat22]]</f>
        <v>2.5</v>
      </c>
      <c r="B165">
        <f>Table1[[#This Row],[Dev2]]-$C$1*SIN('Lattitude Fix'!A165*PI()/90)</f>
        <v>29.99719211844149</v>
      </c>
    </row>
    <row r="166" spans="1:2" x14ac:dyDescent="0.25">
      <c r="A166">
        <f>Table1[[#This Row],[Lat22]]</f>
        <v>3.5</v>
      </c>
      <c r="B166">
        <f>Table1[[#This Row],[Dev2]]-$C$1*SIN('Lattitude Fix'!A166*PI()/90)</f>
        <v>-254.37348441052609</v>
      </c>
    </row>
    <row r="167" spans="1:2" x14ac:dyDescent="0.25">
      <c r="A167">
        <f>Table1[[#This Row],[Lat22]]</f>
        <v>4.5</v>
      </c>
      <c r="B167">
        <f>Table1[[#This Row],[Dev2]]-$C$1*SIN('Lattitude Fix'!A167*PI()/90)</f>
        <v>54.483024396537076</v>
      </c>
    </row>
    <row r="168" spans="1:2" x14ac:dyDescent="0.25">
      <c r="A168">
        <f>Table1[[#This Row],[Lat22]]</f>
        <v>5.5</v>
      </c>
      <c r="B168">
        <f>Table1[[#This Row],[Dev2]]-$C$1*SIN('Lattitude Fix'!A168*PI()/90)</f>
        <v>345.19840268520011</v>
      </c>
    </row>
    <row r="169" spans="1:2" x14ac:dyDescent="0.25">
      <c r="A169">
        <f>Table1[[#This Row],[Lat22]]</f>
        <v>6.5</v>
      </c>
      <c r="B169">
        <f>Table1[[#This Row],[Dev2]]-$C$1*SIN('Lattitude Fix'!A169*PI()/90)</f>
        <v>516.40085150865298</v>
      </c>
    </row>
    <row r="170" spans="1:2" x14ac:dyDescent="0.25">
      <c r="A170">
        <f>Table1[[#This Row],[Lat22]]</f>
        <v>7.5</v>
      </c>
      <c r="B170">
        <f>Table1[[#This Row],[Dev2]]-$C$1*SIN('Lattitude Fix'!A170*PI()/90)</f>
        <v>469.71432346218899</v>
      </c>
    </row>
    <row r="171" spans="1:2" x14ac:dyDescent="0.25">
      <c r="A171">
        <f>Table1[[#This Row],[Lat22]]</f>
        <v>8.5</v>
      </c>
      <c r="B171">
        <f>Table1[[#This Row],[Dev2]]-$C$1*SIN('Lattitude Fix'!A171*PI()/90)</f>
        <v>105.75776249232058</v>
      </c>
    </row>
    <row r="172" spans="1:2" x14ac:dyDescent="0.25">
      <c r="A172">
        <f>Table1[[#This Row],[Lat22]]</f>
        <v>9.5</v>
      </c>
      <c r="B172">
        <f>Table1[[#This Row],[Dev2]]-$C$1*SIN('Lattitude Fix'!A172*PI()/90)</f>
        <v>-671.85565019060505</v>
      </c>
    </row>
    <row r="173" spans="1:2" x14ac:dyDescent="0.25">
      <c r="A173">
        <f>Table1[[#This Row],[Lat22]]</f>
        <v>10.5</v>
      </c>
      <c r="B173">
        <f>Table1[[#This Row],[Dev2]]-$C$1*SIN('Lattitude Fix'!A173*PI()/90)</f>
        <v>133.48075682049603</v>
      </c>
    </row>
    <row r="174" spans="1:2" x14ac:dyDescent="0.25">
      <c r="A174">
        <f>Table1[[#This Row],[Lat22]]</f>
        <v>11.5</v>
      </c>
      <c r="B174">
        <f>Table1[[#This Row],[Dev2]]-$C$1*SIN('Lattitude Fix'!A174*PI()/90)</f>
        <v>717.36640599415023</v>
      </c>
    </row>
    <row r="175" spans="1:2" x14ac:dyDescent="0.25">
      <c r="A175">
        <f>Table1[[#This Row],[Lat22]]</f>
        <v>12.5</v>
      </c>
      <c r="B175">
        <f>Table1[[#This Row],[Dev2]]-$C$1*SIN('Lattitude Fix'!A175*PI()/90)</f>
        <v>984.39274055625265</v>
      </c>
    </row>
    <row r="176" spans="1:2" x14ac:dyDescent="0.25">
      <c r="A176">
        <f>Table1[[#This Row],[Lat22]]</f>
        <v>13.5</v>
      </c>
      <c r="B176">
        <f>Table1[[#This Row],[Dev2]]-$C$1*SIN('Lattitude Fix'!A176*PI()/90)</f>
        <v>840.14250390679899</v>
      </c>
    </row>
    <row r="177" spans="1:2" x14ac:dyDescent="0.25">
      <c r="A177">
        <f>Table1[[#This Row],[Lat22]]</f>
        <v>14.5</v>
      </c>
      <c r="B177">
        <f>Table1[[#This Row],[Dev2]]-$C$1*SIN('Lattitude Fix'!A177*PI()/90)</f>
        <v>194.18902963819983</v>
      </c>
    </row>
    <row r="178" spans="1:2" x14ac:dyDescent="0.25">
      <c r="A178">
        <f>Table1[[#This Row],[Lat22]]</f>
        <v>15.5</v>
      </c>
      <c r="B178">
        <f>Table1[[#This Row],[Dev2]]-$C$1*SIN('Lattitude Fix'!A178*PI()/90)</f>
        <v>-1040.904456984068</v>
      </c>
    </row>
    <row r="179" spans="1:2" x14ac:dyDescent="0.25">
      <c r="A179">
        <f>Table1[[#This Row],[Lat22]]</f>
        <v>16.5</v>
      </c>
      <c r="B179">
        <f>Table1[[#This Row],[Dev2]]-$C$1*SIN('Lattitude Fix'!A179*PI()/90)</f>
        <v>228.41447477459405</v>
      </c>
    </row>
    <row r="180" spans="1:2" x14ac:dyDescent="0.25">
      <c r="A180">
        <f>Table1[[#This Row],[Lat22]]</f>
        <v>17.5</v>
      </c>
      <c r="B180">
        <f>Table1[[#This Row],[Dev2]]-$C$1*SIN('Lattitude Fix'!A180*PI()/90)</f>
        <v>1082.6867880675654</v>
      </c>
    </row>
    <row r="181" spans="1:2" x14ac:dyDescent="0.25">
      <c r="A181">
        <f>Table1[[#This Row],[Lat22]]</f>
        <v>18.5</v>
      </c>
      <c r="B181">
        <f>Table1[[#This Row],[Dev2]]-$C$1*SIN('Lattitude Fix'!A181*PI()/90)</f>
        <v>1434.44131938602</v>
      </c>
    </row>
    <row r="182" spans="1:2" x14ac:dyDescent="0.25">
      <c r="A182">
        <f>Table1[[#This Row],[Lat22]]</f>
        <v>19.5</v>
      </c>
      <c r="B182">
        <f>Table1[[#This Row],[Dev2]]-$C$1*SIN('Lattitude Fix'!A182*PI()/90)</f>
        <v>1202.1941342524387</v>
      </c>
    </row>
    <row r="183" spans="1:2" x14ac:dyDescent="0.25">
      <c r="A183">
        <f>Table1[[#This Row],[Lat22]]</f>
        <v>20.5</v>
      </c>
      <c r="B183">
        <f>Table1[[#This Row],[Dev2]]-$C$1*SIN('Lattitude Fix'!A183*PI()/90)</f>
        <v>304.44789847588072</v>
      </c>
    </row>
    <row r="184" spans="1:2" x14ac:dyDescent="0.25">
      <c r="A184">
        <f>Table1[[#This Row],[Lat22]]</f>
        <v>21.5</v>
      </c>
      <c r="B184">
        <f>Table1[[#This Row],[Dev2]]-$C$1*SIN('Lattitude Fix'!A184*PI()/90)</f>
        <v>-1333.3087342709659</v>
      </c>
    </row>
    <row r="185" spans="1:2" x14ac:dyDescent="0.25">
      <c r="A185">
        <f>Table1[[#This Row],[Lat22]]</f>
        <v>22.5</v>
      </c>
      <c r="B185">
        <f>Table1[[#This Row],[Dev2]]-$C$1*SIN('Lattitude Fix'!A185*PI()/90)</f>
        <v>347.39828220178788</v>
      </c>
    </row>
    <row r="186" spans="1:2" x14ac:dyDescent="0.25">
      <c r="A186">
        <f>Table1[[#This Row],[Lat22]]</f>
        <v>23.5</v>
      </c>
      <c r="B186">
        <f>Table1[[#This Row],[Dev2]]-$C$1*SIN('Lattitude Fix'!A186*PI()/90)</f>
        <v>1437.0278090459324</v>
      </c>
    </row>
    <row r="187" spans="1:2" x14ac:dyDescent="0.25">
      <c r="A187">
        <f>Table1[[#This Row],[Lat22]]</f>
        <v>24.5</v>
      </c>
      <c r="B187">
        <f>Table1[[#This Row],[Dev2]]-$C$1*SIN('Lattitude Fix'!A187*PI()/90)</f>
        <v>1861.022963324931</v>
      </c>
    </row>
    <row r="188" spans="1:2" x14ac:dyDescent="0.25">
      <c r="A188">
        <f>Table1[[#This Row],[Lat22]]</f>
        <v>25.5</v>
      </c>
      <c r="B188">
        <f>Table1[[#This Row],[Dev2]]-$C$1*SIN('Lattitude Fix'!A188*PI()/90)</f>
        <v>1551.8105781454378</v>
      </c>
    </row>
    <row r="189" spans="1:2" x14ac:dyDescent="0.25">
      <c r="A189">
        <f>Table1[[#This Row],[Lat22]]</f>
        <v>26.5</v>
      </c>
      <c r="B189">
        <f>Table1[[#This Row],[Dev2]]-$C$1*SIN('Lattitude Fix'!A189*PI()/90)</f>
        <v>443.80068262409623</v>
      </c>
    </row>
    <row r="190" spans="1:2" x14ac:dyDescent="0.25">
      <c r="A190">
        <f>Table1[[#This Row],[Lat22]]</f>
        <v>27.5</v>
      </c>
      <c r="B190">
        <f>Table1[[#This Row],[Dev2]]-$C$1*SIN('Lattitude Fix'!A190*PI()/90)</f>
        <v>-1521.6139976683662</v>
      </c>
    </row>
    <row r="191" spans="1:2" x14ac:dyDescent="0.25">
      <c r="A191">
        <f>Table1[[#This Row],[Lat22]]</f>
        <v>28.5</v>
      </c>
      <c r="B191">
        <f>Table1[[#This Row],[Dev2]]-$C$1*SIN('Lattitude Fix'!A191*PI()/90)</f>
        <v>497.94148081864114</v>
      </c>
    </row>
    <row r="192" spans="1:2" x14ac:dyDescent="0.25">
      <c r="A192">
        <f>Table1[[#This Row],[Lat22]]</f>
        <v>29.5</v>
      </c>
      <c r="B192">
        <f>Table1[[#This Row],[Dev2]]-$C$1*SIN('Lattitude Fix'!A192*PI()/90)</f>
        <v>1776.8238228018054</v>
      </c>
    </row>
    <row r="193" spans="1:2" x14ac:dyDescent="0.25">
      <c r="A193">
        <f>Table1[[#This Row],[Lat22]]</f>
        <v>30.5</v>
      </c>
      <c r="B193">
        <f>Table1[[#This Row],[Dev2]]-$C$1*SIN('Lattitude Fix'!A193*PI()/90)</f>
        <v>2256.3710595755747</v>
      </c>
    </row>
    <row r="194" spans="1:2" x14ac:dyDescent="0.25">
      <c r="A194">
        <f>Table1[[#This Row],[Lat22]]</f>
        <v>31.5</v>
      </c>
      <c r="B194">
        <f>Table1[[#This Row],[Dev2]]-$C$1*SIN('Lattitude Fix'!A194*PI()/90)</f>
        <v>1885.9021371744839</v>
      </c>
    </row>
    <row r="195" spans="1:2" x14ac:dyDescent="0.25">
      <c r="A195">
        <f>Table1[[#This Row],[Lat22]]</f>
        <v>32.5</v>
      </c>
      <c r="B195">
        <f>Table1[[#This Row],[Dev2]]-$C$1*SIN('Lattitude Fix'!A195*PI()/90)</f>
        <v>617.71652778373937</v>
      </c>
    </row>
    <row r="196" spans="1:2" x14ac:dyDescent="0.25">
      <c r="A196">
        <f>Table1[[#This Row],[Lat22]]</f>
        <v>33.5</v>
      </c>
      <c r="B196">
        <f>Table1[[#This Row],[Dev2]]-$C$1*SIN('Lattitude Fix'!A196*PI()/90)</f>
        <v>-1588.9061351200926</v>
      </c>
    </row>
    <row r="197" spans="1:2" x14ac:dyDescent="0.25">
      <c r="A197">
        <f>Table1[[#This Row],[Lat22]]</f>
        <v>34.5</v>
      </c>
      <c r="B197">
        <f>Table1[[#This Row],[Dev2]]-$C$1*SIN('Lattitude Fix'!A197*PI()/90)</f>
        <v>684.29360254197309</v>
      </c>
    </row>
    <row r="198" spans="1:2" x14ac:dyDescent="0.25">
      <c r="A198">
        <f>Table1[[#This Row],[Lat22]]</f>
        <v>35.5</v>
      </c>
      <c r="B198">
        <f>Table1[[#This Row],[Dev2]]-$C$1*SIN('Lattitude Fix'!A198*PI()/90)</f>
        <v>2097.5546993437383</v>
      </c>
    </row>
    <row r="199" spans="1:2" x14ac:dyDescent="0.25">
      <c r="A199">
        <f>Table1[[#This Row],[Lat22]]</f>
        <v>36.5</v>
      </c>
      <c r="B199">
        <f>Table1[[#This Row],[Dev2]]-$C$1*SIN('Lattitude Fix'!A199*PI()/90)</f>
        <v>2614.095327220979</v>
      </c>
    </row>
    <row r="200" spans="1:2" x14ac:dyDescent="0.25">
      <c r="A200">
        <f>Table1[[#This Row],[Lat22]]</f>
        <v>37.5</v>
      </c>
      <c r="B200">
        <f>Table1[[#This Row],[Dev2]]-$C$1*SIN('Lattitude Fix'!A200*PI()/90)</f>
        <v>2201.112605663975</v>
      </c>
    </row>
    <row r="201" spans="1:2" x14ac:dyDescent="0.25">
      <c r="A201">
        <f>Table1[[#This Row],[Lat22]]</f>
        <v>38.5</v>
      </c>
      <c r="B201">
        <f>Table1[[#This Row],[Dev2]]-$C$1*SIN('Lattitude Fix'!A201*PI()/90)</f>
        <v>829.78236155449486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Lattitude 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Daddy Harmon</cp:lastModifiedBy>
  <dcterms:created xsi:type="dcterms:W3CDTF">2019-11-30T07:00:16Z</dcterms:created>
  <dcterms:modified xsi:type="dcterms:W3CDTF">2019-11-30T11:35:05Z</dcterms:modified>
</cp:coreProperties>
</file>