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tudio\MyProjects\Earth as  Sphere\"/>
    </mc:Choice>
  </mc:AlternateContent>
  <xr:revisionPtr revIDLastSave="0" documentId="13_ncr:40009_{BF71978B-9F34-4743-BFEC-CA3A52AF9F70}" xr6:coauthVersionLast="45" xr6:coauthVersionMax="45" xr10:uidLastSave="{00000000-0000-0000-0000-000000000000}"/>
  <bookViews>
    <workbookView xWindow="-120" yWindow="-120" windowWidth="20730" windowHeight="11310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L4" i="1" l="1"/>
  <c r="P4" i="1" s="1"/>
  <c r="L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Y1" i="1"/>
  <c r="S5" i="1"/>
  <c r="S19" i="1"/>
  <c r="S21" i="1"/>
  <c r="S490" i="1"/>
  <c r="S483" i="1"/>
  <c r="S27" i="1"/>
  <c r="S35" i="1"/>
  <c r="S11" i="1"/>
  <c r="S28" i="1"/>
  <c r="S8" i="1"/>
  <c r="S41" i="1"/>
  <c r="S48" i="1"/>
  <c r="S462" i="1"/>
  <c r="S461" i="1"/>
  <c r="S452" i="1"/>
  <c r="S467" i="1"/>
  <c r="S453" i="1"/>
  <c r="S479" i="1"/>
  <c r="S477" i="1"/>
  <c r="S457" i="1"/>
  <c r="S58" i="1"/>
  <c r="S450" i="1"/>
  <c r="S42" i="1"/>
  <c r="S51" i="1"/>
  <c r="S476" i="1"/>
  <c r="S62" i="1"/>
  <c r="S57" i="1"/>
  <c r="S36" i="1"/>
  <c r="S460" i="1"/>
  <c r="S448" i="1"/>
  <c r="S9" i="1"/>
  <c r="S434" i="1"/>
  <c r="S50" i="1"/>
  <c r="S432" i="1"/>
  <c r="S72" i="1"/>
  <c r="S446" i="1"/>
  <c r="S32" i="1"/>
  <c r="S469" i="1"/>
  <c r="S427" i="1"/>
  <c r="S470" i="1"/>
  <c r="S12" i="1"/>
  <c r="S61" i="1"/>
  <c r="S79" i="1"/>
  <c r="S455" i="1"/>
  <c r="S88" i="1"/>
  <c r="S86" i="1"/>
  <c r="S68" i="1"/>
  <c r="S441" i="1"/>
  <c r="S90" i="1"/>
  <c r="S53" i="1"/>
  <c r="S488" i="1"/>
  <c r="S87" i="1"/>
  <c r="S430" i="1"/>
  <c r="S100" i="1"/>
  <c r="S94" i="1"/>
  <c r="S418" i="1"/>
  <c r="S23" i="1"/>
  <c r="S101" i="1"/>
  <c r="S52" i="1"/>
  <c r="S104" i="1"/>
  <c r="S64" i="1"/>
  <c r="S464" i="1"/>
  <c r="S84" i="1"/>
  <c r="S471" i="1"/>
  <c r="S440" i="1"/>
  <c r="S401" i="1"/>
  <c r="S395" i="1"/>
  <c r="S397" i="1"/>
  <c r="S421" i="1"/>
  <c r="S113" i="1"/>
  <c r="S456" i="1"/>
  <c r="S122" i="1"/>
  <c r="S114" i="1"/>
  <c r="S422" i="1"/>
  <c r="S103" i="1"/>
  <c r="S393" i="1"/>
  <c r="S385" i="1"/>
  <c r="S125" i="1"/>
  <c r="S123" i="1"/>
  <c r="S59" i="1"/>
  <c r="S47" i="1"/>
  <c r="S413" i="1"/>
  <c r="S410" i="1"/>
  <c r="S389" i="1"/>
  <c r="S377" i="1"/>
  <c r="S383" i="1"/>
  <c r="S409" i="1"/>
  <c r="S131" i="1"/>
  <c r="S14" i="1"/>
  <c r="S109" i="1"/>
  <c r="S126" i="1"/>
  <c r="S370" i="1"/>
  <c r="S135" i="1"/>
  <c r="S381" i="1"/>
  <c r="S112" i="1"/>
  <c r="S407" i="1"/>
  <c r="S134" i="1"/>
  <c r="S435" i="1"/>
  <c r="S140" i="1"/>
  <c r="S372" i="1"/>
  <c r="S60" i="1"/>
  <c r="S368" i="1"/>
  <c r="S105" i="1"/>
  <c r="S130" i="1"/>
  <c r="S133" i="1"/>
  <c r="S92" i="1"/>
  <c r="S69" i="1"/>
  <c r="S493" i="1"/>
  <c r="S144" i="1"/>
  <c r="S143" i="1"/>
  <c r="S356" i="1"/>
  <c r="S363" i="1"/>
  <c r="S358" i="1"/>
  <c r="S373" i="1"/>
  <c r="S357" i="1"/>
  <c r="S139" i="1"/>
  <c r="S404" i="1"/>
  <c r="S148" i="1"/>
  <c r="S142" i="1"/>
  <c r="S157" i="1"/>
  <c r="S158" i="1"/>
  <c r="S151" i="1"/>
  <c r="S235" i="1"/>
  <c r="S352" i="1"/>
  <c r="S417" i="1"/>
  <c r="S161" i="1"/>
  <c r="S283" i="1"/>
  <c r="S266" i="1"/>
  <c r="S141" i="1"/>
  <c r="S255" i="1"/>
  <c r="S213" i="1"/>
  <c r="S18" i="1"/>
  <c r="S209" i="1"/>
  <c r="S162" i="1"/>
  <c r="S136" i="1"/>
  <c r="S289" i="1"/>
  <c r="S405" i="1"/>
  <c r="S267" i="1"/>
  <c r="S342" i="1"/>
  <c r="S415" i="1"/>
  <c r="S196" i="1"/>
  <c r="S278" i="1"/>
  <c r="S202" i="1"/>
  <c r="S117" i="1"/>
  <c r="S362" i="1"/>
  <c r="S251" i="1"/>
  <c r="S195" i="1"/>
  <c r="S231" i="1"/>
  <c r="S167" i="1"/>
  <c r="S188" i="1"/>
  <c r="S155" i="1"/>
  <c r="S149" i="1"/>
  <c r="S194" i="1"/>
  <c r="S249" i="1"/>
  <c r="S364" i="1"/>
  <c r="S350" i="1"/>
  <c r="S152" i="1"/>
  <c r="S322" i="1"/>
  <c r="S316" i="1"/>
  <c r="S444" i="1"/>
  <c r="S341" i="1"/>
  <c r="S210" i="1"/>
  <c r="S317" i="1"/>
  <c r="S482" i="1"/>
  <c r="S170" i="1"/>
  <c r="S227" i="1"/>
  <c r="S176" i="1"/>
  <c r="S211" i="1"/>
  <c r="S274" i="1"/>
  <c r="S150" i="1"/>
  <c r="S241" i="1"/>
  <c r="S163" i="1"/>
  <c r="S185" i="1"/>
  <c r="S304" i="1"/>
  <c r="S80" i="1"/>
  <c r="S37" i="1"/>
  <c r="S339" i="1"/>
  <c r="S212" i="1"/>
  <c r="S325" i="1"/>
  <c r="S180" i="1"/>
  <c r="S182" i="1"/>
  <c r="S321" i="1"/>
  <c r="S318" i="1"/>
  <c r="S240" i="1"/>
  <c r="S333" i="1"/>
  <c r="S216" i="1"/>
  <c r="S366" i="1"/>
  <c r="S326" i="1"/>
  <c r="S338" i="1"/>
  <c r="S426" i="1"/>
  <c r="S268" i="1"/>
  <c r="S287" i="1"/>
  <c r="S398" i="1"/>
  <c r="S228" i="1"/>
  <c r="S187" i="1"/>
  <c r="S197" i="1"/>
  <c r="S189" i="1"/>
  <c r="S224" i="1"/>
  <c r="S272" i="1"/>
  <c r="S315" i="1"/>
  <c r="S319" i="1"/>
  <c r="S323" i="1"/>
  <c r="S184" i="1"/>
  <c r="S223" i="1"/>
  <c r="S178" i="1"/>
  <c r="S177" i="1"/>
  <c r="S192" i="1"/>
  <c r="S206" i="1"/>
  <c r="S238" i="1"/>
  <c r="S312" i="1"/>
  <c r="S302" i="1"/>
  <c r="S351" i="1"/>
  <c r="S190" i="1"/>
  <c r="S324" i="1"/>
  <c r="S54" i="1"/>
  <c r="S183" i="1"/>
  <c r="S347" i="1"/>
  <c r="S191" i="1"/>
  <c r="S303" i="1"/>
  <c r="S265" i="1"/>
  <c r="S201" i="1"/>
  <c r="S159" i="1"/>
  <c r="S301" i="1"/>
  <c r="S203" i="1"/>
  <c r="S256" i="1"/>
  <c r="S168" i="1"/>
  <c r="S334" i="1"/>
  <c r="S281" i="1"/>
  <c r="S199" i="1"/>
  <c r="S288" i="1"/>
  <c r="S320" i="1"/>
  <c r="S200" i="1"/>
  <c r="S207" i="1"/>
  <c r="S292" i="1"/>
  <c r="S300" i="1"/>
  <c r="S359" i="1"/>
  <c r="S234" i="1"/>
  <c r="S298" i="1"/>
  <c r="S261" i="1"/>
  <c r="S330" i="1"/>
  <c r="S295" i="1"/>
  <c r="S306" i="1"/>
  <c r="S186" i="1"/>
  <c r="S229" i="1"/>
  <c r="S198" i="1"/>
  <c r="S221" i="1"/>
  <c r="S277" i="1"/>
  <c r="S208" i="1"/>
  <c r="S328" i="1"/>
  <c r="S293" i="1"/>
  <c r="S160" i="1"/>
  <c r="S311" i="1"/>
  <c r="S232" i="1"/>
  <c r="S219" i="1"/>
  <c r="S193" i="1"/>
  <c r="S310" i="1"/>
  <c r="S4" i="1"/>
  <c r="S360" i="1"/>
  <c r="S247" i="1"/>
  <c r="S308" i="1"/>
  <c r="S166" i="1"/>
  <c r="S243" i="1"/>
  <c r="S260" i="1"/>
  <c r="S271" i="1"/>
  <c r="S259" i="1"/>
  <c r="S285" i="1"/>
  <c r="S220" i="1"/>
  <c r="S290" i="1"/>
  <c r="S307" i="1"/>
  <c r="S282" i="1"/>
  <c r="S153" i="1"/>
  <c r="S313" i="1"/>
  <c r="S345" i="1"/>
  <c r="S169" i="1"/>
  <c r="S305" i="1"/>
  <c r="S257" i="1"/>
  <c r="S299" i="1"/>
  <c r="S284" i="1"/>
  <c r="S110" i="1"/>
  <c r="S16" i="1"/>
  <c r="S218" i="1"/>
  <c r="S181" i="1"/>
  <c r="S263" i="1"/>
  <c r="S344" i="1"/>
  <c r="S327" i="1"/>
  <c r="S242" i="1"/>
  <c r="S375" i="1"/>
  <c r="S156" i="1"/>
  <c r="S378" i="1"/>
  <c r="S332" i="1"/>
  <c r="S179" i="1"/>
  <c r="S171" i="1"/>
  <c r="S331" i="1"/>
  <c r="S314" i="1"/>
  <c r="S154" i="1"/>
  <c r="S165" i="1"/>
  <c r="S245" i="1"/>
  <c r="S296" i="1"/>
  <c r="S343" i="1"/>
  <c r="S269" i="1"/>
  <c r="S175" i="1"/>
  <c r="S447" i="1"/>
  <c r="S262" i="1"/>
  <c r="S280" i="1"/>
  <c r="S329" i="1"/>
  <c r="S309" i="1"/>
  <c r="S145" i="1"/>
  <c r="S172" i="1"/>
  <c r="S276" i="1"/>
  <c r="S204" i="1"/>
  <c r="S118" i="1"/>
  <c r="S297" i="1"/>
  <c r="S174" i="1"/>
  <c r="S374" i="1"/>
  <c r="S340" i="1"/>
  <c r="S173" i="1"/>
  <c r="S264" i="1"/>
  <c r="S246" i="1"/>
  <c r="S236" i="1"/>
  <c r="S335" i="1"/>
  <c r="S273" i="1"/>
  <c r="S253" i="1"/>
  <c r="S258" i="1"/>
  <c r="S336" i="1"/>
  <c r="S337" i="1"/>
  <c r="S248" i="1"/>
  <c r="S346" i="1"/>
  <c r="S205" i="1"/>
  <c r="S214" i="1"/>
  <c r="S38" i="1"/>
  <c r="S215" i="1"/>
  <c r="S286" i="1"/>
  <c r="S349" i="1"/>
  <c r="S237" i="1"/>
  <c r="S254" i="1"/>
  <c r="S115" i="1"/>
  <c r="S252" i="1"/>
  <c r="S230" i="1"/>
  <c r="S294" i="1"/>
  <c r="S275" i="1"/>
  <c r="S433" i="1"/>
  <c r="S233" i="1"/>
  <c r="S279" i="1"/>
  <c r="S291" i="1"/>
  <c r="S222" i="1"/>
  <c r="S164" i="1"/>
  <c r="S226" i="1"/>
  <c r="S225" i="1"/>
  <c r="S217" i="1"/>
  <c r="S270" i="1"/>
  <c r="S250" i="1"/>
  <c r="S244" i="1"/>
  <c r="S353" i="1"/>
  <c r="S239" i="1"/>
  <c r="S354" i="1"/>
  <c r="S348" i="1"/>
  <c r="S146" i="1"/>
  <c r="S399" i="1"/>
  <c r="S124" i="1"/>
  <c r="S384" i="1"/>
  <c r="S128" i="1"/>
  <c r="S355" i="1"/>
  <c r="S369" i="1"/>
  <c r="S120" i="1"/>
  <c r="S75" i="1"/>
  <c r="S147" i="1"/>
  <c r="S387" i="1"/>
  <c r="S361" i="1"/>
  <c r="S138" i="1"/>
  <c r="S40" i="1"/>
  <c r="S111" i="1"/>
  <c r="S108" i="1"/>
  <c r="S371" i="1"/>
  <c r="S365" i="1"/>
  <c r="S403" i="1"/>
  <c r="S420" i="1"/>
  <c r="S55" i="1"/>
  <c r="S396" i="1"/>
  <c r="S49" i="1"/>
  <c r="S463" i="1"/>
  <c r="S85" i="1"/>
  <c r="S424" i="1"/>
  <c r="S382" i="1"/>
  <c r="S137" i="1"/>
  <c r="S388" i="1"/>
  <c r="S367" i="1"/>
  <c r="S25" i="1"/>
  <c r="S121" i="1"/>
  <c r="S376" i="1"/>
  <c r="S443" i="1"/>
  <c r="S458" i="1"/>
  <c r="S132" i="1"/>
  <c r="S416" i="1"/>
  <c r="S400" i="1"/>
  <c r="S425" i="1"/>
  <c r="S129" i="1"/>
  <c r="S127" i="1"/>
  <c r="S498" i="1"/>
  <c r="S449" i="1"/>
  <c r="S379" i="1"/>
  <c r="S412" i="1"/>
  <c r="S408" i="1"/>
  <c r="S380" i="1"/>
  <c r="S43" i="1"/>
  <c r="S402" i="1"/>
  <c r="S386" i="1"/>
  <c r="S10" i="1"/>
  <c r="S391" i="1"/>
  <c r="S119" i="1"/>
  <c r="S77" i="1"/>
  <c r="S392" i="1"/>
  <c r="S390" i="1"/>
  <c r="S6" i="1"/>
  <c r="S394" i="1"/>
  <c r="S116" i="1"/>
  <c r="S31" i="1"/>
  <c r="S473" i="1"/>
  <c r="S95" i="1"/>
  <c r="S29" i="1"/>
  <c r="S106" i="1"/>
  <c r="S102" i="1"/>
  <c r="S406" i="1"/>
  <c r="S93" i="1"/>
  <c r="S82" i="1"/>
  <c r="S97" i="1"/>
  <c r="S414" i="1"/>
  <c r="S107" i="1"/>
  <c r="S411" i="1"/>
  <c r="S437" i="1"/>
  <c r="S81" i="1"/>
  <c r="S74" i="1"/>
  <c r="S428" i="1"/>
  <c r="S98" i="1"/>
  <c r="S99" i="1"/>
  <c r="S96" i="1"/>
  <c r="S91" i="1"/>
  <c r="S89" i="1"/>
  <c r="S44" i="1"/>
  <c r="S429" i="1"/>
  <c r="S73" i="1"/>
  <c r="S83" i="1"/>
  <c r="S419" i="1"/>
  <c r="S492" i="1"/>
  <c r="S474" i="1"/>
  <c r="S423" i="1"/>
  <c r="S495" i="1"/>
  <c r="S451" i="1"/>
  <c r="S78" i="1"/>
  <c r="S445" i="1"/>
  <c r="S67" i="1"/>
  <c r="S76" i="1"/>
  <c r="S485" i="1"/>
  <c r="S431" i="1"/>
  <c r="S13" i="1"/>
  <c r="S442" i="1"/>
  <c r="S439" i="1"/>
  <c r="S71" i="1"/>
  <c r="S436" i="1"/>
  <c r="S465" i="1"/>
  <c r="S70" i="1"/>
  <c r="S438" i="1"/>
  <c r="S56" i="1"/>
  <c r="S63" i="1"/>
  <c r="S66" i="1"/>
  <c r="S65" i="1"/>
  <c r="S475" i="1"/>
  <c r="S33" i="1"/>
  <c r="S39" i="1"/>
  <c r="S17" i="1"/>
  <c r="S22" i="1"/>
  <c r="S484" i="1"/>
  <c r="S454" i="1"/>
  <c r="S480" i="1"/>
  <c r="S481" i="1"/>
  <c r="S45" i="1"/>
  <c r="S46" i="1"/>
  <c r="S459" i="1"/>
  <c r="S26" i="1"/>
  <c r="S20" i="1"/>
  <c r="S496" i="1"/>
  <c r="S34" i="1"/>
  <c r="S468" i="1"/>
  <c r="S466" i="1"/>
  <c r="S472" i="1"/>
  <c r="S487" i="1"/>
  <c r="S7" i="1"/>
  <c r="S30" i="1"/>
  <c r="S478" i="1"/>
  <c r="S486" i="1"/>
  <c r="S24" i="1"/>
  <c r="S15" i="1"/>
  <c r="S491" i="1"/>
  <c r="S494" i="1"/>
  <c r="S2" i="1"/>
  <c r="S489" i="1"/>
  <c r="S497" i="1"/>
  <c r="S3" i="1"/>
  <c r="P310" i="1"/>
  <c r="R310" i="1" s="1"/>
  <c r="P346" i="1"/>
  <c r="P355" i="1"/>
  <c r="T355" i="1" s="1"/>
  <c r="P361" i="1"/>
  <c r="T361" i="1" s="1"/>
  <c r="P312" i="1"/>
  <c r="T312" i="1" s="1"/>
  <c r="P137" i="1"/>
  <c r="P132" i="1"/>
  <c r="P386" i="1"/>
  <c r="P376" i="1"/>
  <c r="R376" i="1" s="1"/>
  <c r="P216" i="1"/>
  <c r="P210" i="1"/>
  <c r="R210" i="1" s="1"/>
  <c r="P406" i="1"/>
  <c r="P241" i="1"/>
  <c r="P411" i="1"/>
  <c r="T411" i="1" s="1"/>
  <c r="P380" i="1"/>
  <c r="R380" i="1" s="1"/>
  <c r="P337" i="1"/>
  <c r="P99" i="1"/>
  <c r="P423" i="1"/>
  <c r="T423" i="1" s="1"/>
  <c r="P106" i="1"/>
  <c r="P255" i="1"/>
  <c r="P267" i="1"/>
  <c r="P369" i="1"/>
  <c r="T369" i="1" s="1"/>
  <c r="P392" i="1"/>
  <c r="R392" i="1" s="1"/>
  <c r="P431" i="1"/>
  <c r="T431" i="1" s="1"/>
  <c r="P66" i="1"/>
  <c r="P436" i="1"/>
  <c r="P304" i="1"/>
  <c r="T304" i="1" s="1"/>
  <c r="P164" i="1"/>
  <c r="P46" i="1"/>
  <c r="P336" i="1"/>
  <c r="P335" i="1"/>
  <c r="P89" i="1"/>
  <c r="P56" i="1"/>
  <c r="P174" i="1"/>
  <c r="T174" i="1" s="1"/>
  <c r="P24" i="1"/>
  <c r="P313" i="1"/>
  <c r="P428" i="1"/>
  <c r="R428" i="1" s="1"/>
  <c r="P63" i="1"/>
  <c r="P365" i="1"/>
  <c r="T365" i="1" s="1"/>
  <c r="P145" i="1"/>
  <c r="P472" i="1"/>
  <c r="R472" i="1" s="1"/>
  <c r="P438" i="1"/>
  <c r="P387" i="1"/>
  <c r="T387" i="1" s="1"/>
  <c r="P497" i="1"/>
  <c r="T497" i="1" s="1"/>
  <c r="P120" i="1"/>
  <c r="P412" i="1"/>
  <c r="P445" i="1"/>
  <c r="T445" i="1" s="1"/>
  <c r="P180" i="1"/>
  <c r="P442" i="1"/>
  <c r="R442" i="1" s="1"/>
  <c r="P353" i="1"/>
  <c r="T353" i="1" s="1"/>
  <c r="P481" i="1"/>
  <c r="T481" i="1" s="1"/>
  <c r="P429" i="1"/>
  <c r="T429" i="1" s="1"/>
  <c r="P491" i="1"/>
  <c r="T491" i="1" s="1"/>
  <c r="P172" i="1"/>
  <c r="P195" i="1"/>
  <c r="P496" i="1"/>
  <c r="R496" i="1" s="1"/>
  <c r="P26" i="1"/>
  <c r="P382" i="1"/>
  <c r="P44" i="1"/>
  <c r="P375" i="1"/>
  <c r="T375" i="1" s="1"/>
  <c r="P268" i="1"/>
  <c r="T268" i="1" s="1"/>
  <c r="P487" i="1"/>
  <c r="T487" i="1" s="1"/>
  <c r="P474" i="1"/>
  <c r="R474" i="1" s="1"/>
  <c r="P213" i="1"/>
  <c r="P196" i="1"/>
  <c r="T196" i="1" s="1"/>
  <c r="P322" i="1"/>
  <c r="T322" i="1" s="1"/>
  <c r="P340" i="1"/>
  <c r="T340" i="1" s="1"/>
  <c r="P33" i="1"/>
  <c r="P475" i="1"/>
  <c r="T475" i="1" s="1"/>
  <c r="P228" i="1"/>
  <c r="P388" i="1"/>
  <c r="R388" i="1" s="1"/>
  <c r="P223" i="1"/>
  <c r="P451" i="1"/>
  <c r="T451" i="1" s="1"/>
  <c r="P473" i="1"/>
  <c r="T473" i="1" s="1"/>
  <c r="P29" i="1"/>
  <c r="P43" i="1"/>
  <c r="P396" i="1"/>
  <c r="R396" i="1" s="1"/>
  <c r="P128" i="1"/>
  <c r="P403" i="1"/>
  <c r="T403" i="1" s="1"/>
  <c r="P111" i="1"/>
  <c r="P384" i="1"/>
  <c r="R384" i="1" s="1"/>
  <c r="P108" i="1"/>
  <c r="P424" i="1"/>
  <c r="R424" i="1" s="1"/>
  <c r="P238" i="1"/>
  <c r="T238" i="1" s="1"/>
  <c r="P31" i="1"/>
  <c r="P55" i="1"/>
  <c r="P292" i="1"/>
  <c r="T292" i="1" s="1"/>
  <c r="P207" i="1"/>
  <c r="P306" i="1"/>
  <c r="T306" i="1" s="1"/>
  <c r="P288" i="1"/>
  <c r="P110" i="1"/>
  <c r="P447" i="1"/>
  <c r="T447" i="1" s="1"/>
  <c r="P281" i="1"/>
  <c r="P359" i="1"/>
  <c r="T359" i="1" s="1"/>
  <c r="P199" i="1"/>
  <c r="P18" i="1"/>
  <c r="P444" i="1"/>
  <c r="R444" i="1" s="1"/>
  <c r="P261" i="1"/>
  <c r="P366" i="1"/>
  <c r="R366" i="1" s="1"/>
  <c r="P415" i="1"/>
  <c r="T415" i="1" s="1"/>
  <c r="P229" i="1"/>
  <c r="P178" i="1"/>
  <c r="T178" i="1" s="1"/>
  <c r="P201" i="1"/>
  <c r="P435" i="1"/>
  <c r="T435" i="1" s="1"/>
  <c r="P150" i="1"/>
  <c r="P404" i="1"/>
  <c r="P221" i="1"/>
  <c r="P464" i="1"/>
  <c r="P105" i="1"/>
  <c r="P339" i="1"/>
  <c r="P136" i="1"/>
  <c r="P149" i="1"/>
  <c r="P260" i="1"/>
  <c r="T260" i="1" s="1"/>
  <c r="P32" i="1"/>
  <c r="P155" i="1"/>
  <c r="P350" i="1"/>
  <c r="P53" i="1"/>
  <c r="P112" i="1"/>
  <c r="P156" i="1"/>
  <c r="P165" i="1"/>
  <c r="P8" i="1"/>
  <c r="P471" i="1"/>
  <c r="T471" i="1" s="1"/>
  <c r="P12" i="1"/>
  <c r="P153" i="1"/>
  <c r="P139" i="1"/>
  <c r="P187" i="1"/>
  <c r="P133" i="1"/>
  <c r="P217" i="1"/>
  <c r="P271" i="1"/>
  <c r="P440" i="1"/>
  <c r="P294" i="1"/>
  <c r="T294" i="1" s="1"/>
  <c r="P42" i="1"/>
  <c r="P160" i="1"/>
  <c r="P446" i="1"/>
  <c r="P455" i="1"/>
  <c r="T455" i="1" s="1"/>
  <c r="P318" i="1"/>
  <c r="T318" i="1" s="1"/>
  <c r="P166" i="1"/>
  <c r="P257" i="1"/>
  <c r="P36" i="1"/>
  <c r="P189" i="1"/>
  <c r="P476" i="1"/>
  <c r="R476" i="1" s="1"/>
  <c r="P309" i="1"/>
  <c r="P270" i="1"/>
  <c r="T270" i="1" s="1"/>
  <c r="P11" i="1"/>
  <c r="P114" i="1"/>
  <c r="P479" i="1"/>
  <c r="T479" i="1" s="1"/>
  <c r="P57" i="1"/>
  <c r="P225" i="1"/>
  <c r="P393" i="1"/>
  <c r="T393" i="1" s="1"/>
  <c r="P222" i="1"/>
  <c r="T222" i="1" s="1"/>
  <c r="P314" i="1"/>
  <c r="T314" i="1" s="1"/>
  <c r="P483" i="1"/>
  <c r="T483" i="1" s="1"/>
  <c r="P226" i="1"/>
  <c r="R226" i="1" s="1"/>
  <c r="P279" i="1"/>
  <c r="P401" i="1"/>
  <c r="T401" i="1" s="1"/>
  <c r="P453" i="1"/>
  <c r="T453" i="1" s="1"/>
  <c r="P87" i="1"/>
  <c r="P215" i="1"/>
  <c r="P48" i="1"/>
  <c r="P21" i="1"/>
  <c r="P35" i="1"/>
  <c r="P457" i="1"/>
  <c r="T457" i="1" s="1"/>
  <c r="P395" i="1"/>
  <c r="T395" i="1" s="1"/>
  <c r="P362" i="1"/>
  <c r="P250" i="1"/>
  <c r="T250" i="1" s="1"/>
  <c r="P141" i="1"/>
  <c r="P302" i="1"/>
  <c r="R302" i="1" s="1"/>
  <c r="P204" i="1"/>
  <c r="P275" i="1"/>
  <c r="P86" i="1"/>
  <c r="P158" i="1"/>
  <c r="P282" i="1"/>
  <c r="T282" i="1" s="1"/>
  <c r="P176" i="1"/>
  <c r="P242" i="1"/>
  <c r="T242" i="1" s="1"/>
  <c r="P370" i="1"/>
  <c r="R370" i="1" s="1"/>
  <c r="P389" i="1"/>
  <c r="T389" i="1" s="1"/>
  <c r="P434" i="1"/>
  <c r="P427" i="1"/>
  <c r="T427" i="1" s="1"/>
  <c r="P381" i="1"/>
  <c r="T381" i="1" s="1"/>
  <c r="P296" i="1"/>
  <c r="P100" i="1"/>
  <c r="P135" i="1"/>
  <c r="P233" i="1"/>
  <c r="P94" i="1"/>
  <c r="P101" i="1"/>
  <c r="P372" i="1"/>
  <c r="P113" i="1"/>
  <c r="P397" i="1"/>
  <c r="T397" i="1" s="1"/>
  <c r="P298" i="1"/>
  <c r="T298" i="1" s="1"/>
  <c r="P368" i="1"/>
  <c r="P385" i="1"/>
  <c r="T385" i="1" s="1"/>
  <c r="P123" i="1"/>
  <c r="P321" i="1"/>
  <c r="P134" i="1"/>
  <c r="P125" i="1"/>
  <c r="P307" i="1"/>
  <c r="P198" i="1"/>
  <c r="T198" i="1" s="1"/>
  <c r="P305" i="1"/>
  <c r="P245" i="1"/>
  <c r="P300" i="1"/>
  <c r="P341" i="1"/>
  <c r="T341" i="1" s="1"/>
  <c r="P183" i="1"/>
  <c r="P148" i="1"/>
  <c r="P144" i="1"/>
  <c r="P151" i="1"/>
  <c r="P315" i="1"/>
  <c r="P299" i="1"/>
  <c r="P237" i="1"/>
  <c r="P252" i="1"/>
  <c r="P324" i="1"/>
  <c r="P161" i="1"/>
  <c r="P162" i="1"/>
  <c r="P284" i="1"/>
  <c r="P273" i="1"/>
  <c r="P254" i="1"/>
  <c r="R254" i="1" s="1"/>
  <c r="P319" i="1"/>
  <c r="P262" i="1"/>
  <c r="T262" i="1" s="1"/>
  <c r="P269" i="1"/>
  <c r="P264" i="1"/>
  <c r="P258" i="1"/>
  <c r="T258" i="1" s="1"/>
  <c r="P246" i="1"/>
  <c r="R246" i="1" s="1"/>
  <c r="P398" i="1"/>
  <c r="P47" i="1"/>
  <c r="P344" i="1"/>
  <c r="P456" i="1"/>
  <c r="P291" i="1"/>
  <c r="P329" i="1"/>
  <c r="P59" i="1"/>
  <c r="P405" i="1"/>
  <c r="T405" i="1" s="1"/>
  <c r="P239" i="1"/>
  <c r="P23" i="1"/>
  <c r="P169" i="1"/>
  <c r="P159" i="1"/>
  <c r="P205" i="1"/>
  <c r="P244" i="1"/>
  <c r="P347" i="1"/>
  <c r="T347" i="1" s="1"/>
  <c r="P470" i="1"/>
  <c r="R470" i="1" s="1"/>
  <c r="P64" i="1"/>
  <c r="P422" i="1"/>
  <c r="R422" i="1" s="1"/>
  <c r="P286" i="1"/>
  <c r="T286" i="1" s="1"/>
  <c r="P407" i="1"/>
  <c r="T407" i="1" s="1"/>
  <c r="P413" i="1"/>
  <c r="T413" i="1" s="1"/>
  <c r="P297" i="1"/>
  <c r="P214" i="1"/>
  <c r="T214" i="1" s="1"/>
  <c r="P364" i="1"/>
  <c r="R364" i="1" s="1"/>
  <c r="P109" i="1"/>
  <c r="P460" i="1"/>
  <c r="P103" i="1"/>
  <c r="P152" i="1"/>
  <c r="P230" i="1"/>
  <c r="T230" i="1" s="1"/>
  <c r="P130" i="1"/>
  <c r="P142" i="1"/>
  <c r="P448" i="1"/>
  <c r="R448" i="1" s="1"/>
  <c r="P126" i="1"/>
  <c r="P383" i="1"/>
  <c r="T383" i="1" s="1"/>
  <c r="P363" i="1"/>
  <c r="T363" i="1" s="1"/>
  <c r="P28" i="1"/>
  <c r="P462" i="1"/>
  <c r="P72" i="1"/>
  <c r="P418" i="1"/>
  <c r="P186" i="1"/>
  <c r="R186" i="1" s="1"/>
  <c r="P280" i="1"/>
  <c r="P170" i="1"/>
  <c r="P432" i="1"/>
  <c r="P358" i="1"/>
  <c r="P248" i="1"/>
  <c r="P276" i="1"/>
  <c r="P167" i="1"/>
  <c r="P352" i="1"/>
  <c r="P452" i="1"/>
  <c r="P323" i="1"/>
  <c r="P5" i="1"/>
  <c r="P236" i="1"/>
  <c r="P62" i="1"/>
  <c r="P253" i="1"/>
  <c r="P182" i="1"/>
  <c r="T182" i="1" s="1"/>
  <c r="P131" i="1"/>
  <c r="P27" i="1"/>
  <c r="P122" i="1"/>
  <c r="P356" i="1"/>
  <c r="P157" i="1"/>
  <c r="P290" i="1"/>
  <c r="T290" i="1" s="1"/>
  <c r="P88" i="1"/>
  <c r="P58" i="1"/>
  <c r="P218" i="1"/>
  <c r="T218" i="1" s="1"/>
  <c r="P190" i="1"/>
  <c r="T190" i="1" s="1"/>
  <c r="P303" i="1"/>
  <c r="P301" i="1"/>
  <c r="P19" i="1"/>
  <c r="P285" i="1"/>
  <c r="P104" i="1"/>
  <c r="P325" i="1"/>
  <c r="P90" i="1"/>
  <c r="P41" i="1"/>
  <c r="P461" i="1"/>
  <c r="T461" i="1" s="1"/>
  <c r="P263" i="1"/>
  <c r="P293" i="1"/>
  <c r="P450" i="1"/>
  <c r="P140" i="1"/>
  <c r="P490" i="1"/>
  <c r="P79" i="1"/>
  <c r="P377" i="1"/>
  <c r="T377" i="1" s="1"/>
  <c r="P208" i="1"/>
  <c r="P200" i="1"/>
  <c r="P51" i="1"/>
  <c r="P342" i="1"/>
  <c r="P467" i="1"/>
  <c r="T467" i="1" s="1"/>
  <c r="P295" i="1"/>
  <c r="P357" i="1"/>
  <c r="T357" i="1" s="1"/>
  <c r="P220" i="1"/>
  <c r="P430" i="1"/>
  <c r="R430" i="1" s="1"/>
  <c r="P477" i="1"/>
  <c r="T477" i="1" s="1"/>
  <c r="P143" i="1"/>
  <c r="P68" i="1"/>
  <c r="P61" i="1"/>
  <c r="P50" i="1"/>
  <c r="P441" i="1"/>
  <c r="T441" i="1" s="1"/>
  <c r="P84" i="1"/>
  <c r="P469" i="1"/>
  <c r="T469" i="1" s="1"/>
  <c r="P421" i="1"/>
  <c r="T421" i="1" s="1"/>
  <c r="P373" i="1"/>
  <c r="T373" i="1" s="1"/>
  <c r="P259" i="1"/>
  <c r="P410" i="1"/>
  <c r="R410" i="1" s="1"/>
  <c r="P409" i="1"/>
  <c r="T409" i="1" s="1"/>
  <c r="P9" i="1"/>
  <c r="P52" i="1"/>
  <c r="P326" i="1"/>
  <c r="R326" i="1" s="1"/>
  <c r="P219" i="1"/>
  <c r="P488" i="1"/>
  <c r="P243" i="1"/>
  <c r="P163" i="1"/>
  <c r="P247" i="1"/>
  <c r="P92" i="1"/>
  <c r="P277" i="1"/>
  <c r="P333" i="1"/>
  <c r="P232" i="1"/>
  <c r="P184" i="1"/>
  <c r="P117" i="1"/>
  <c r="P69" i="1"/>
  <c r="P60" i="1"/>
  <c r="P338" i="1"/>
  <c r="T338" i="1" s="1"/>
  <c r="P417" i="1"/>
  <c r="T417" i="1" s="1"/>
  <c r="P203" i="1"/>
  <c r="P14" i="1"/>
  <c r="P493" i="1"/>
  <c r="T493" i="1" s="1"/>
  <c r="P80" i="1"/>
  <c r="P234" i="1"/>
  <c r="T234" i="1" s="1"/>
  <c r="P351" i="1"/>
  <c r="T351" i="1" s="1"/>
  <c r="P482" i="1"/>
  <c r="R482" i="1" s="1"/>
  <c r="P37" i="1"/>
  <c r="P426" i="1"/>
  <c r="R426" i="1" s="1"/>
  <c r="P168" i="1"/>
  <c r="P54" i="1"/>
  <c r="P320" i="1"/>
  <c r="P16" i="1"/>
  <c r="P256" i="1"/>
  <c r="P265" i="1"/>
  <c r="P38" i="1"/>
  <c r="P328" i="1"/>
  <c r="P433" i="1"/>
  <c r="T433" i="1" s="1"/>
  <c r="P40" i="1"/>
  <c r="P498" i="1"/>
  <c r="P25" i="1"/>
  <c r="P463" i="1"/>
  <c r="T463" i="1" s="1"/>
  <c r="P118" i="1"/>
  <c r="P345" i="1"/>
  <c r="T345" i="1" s="1"/>
  <c r="P10" i="1"/>
  <c r="P449" i="1"/>
  <c r="T449" i="1" s="1"/>
  <c r="P154" i="1"/>
  <c r="P420" i="1"/>
  <c r="P85" i="1"/>
  <c r="P492" i="1"/>
  <c r="R492" i="1" s="1"/>
  <c r="P193" i="1"/>
  <c r="P124" i="1"/>
  <c r="P308" i="1"/>
  <c r="P77" i="1"/>
  <c r="P13" i="1"/>
  <c r="P272" i="1"/>
  <c r="P437" i="1"/>
  <c r="T437" i="1" s="1"/>
  <c r="P224" i="1"/>
  <c r="P82" i="1"/>
  <c r="P17" i="1"/>
  <c r="P121" i="1"/>
  <c r="P95" i="1"/>
  <c r="P240" i="1"/>
  <c r="P331" i="1"/>
  <c r="P465" i="1"/>
  <c r="T465" i="1" s="1"/>
  <c r="P402" i="1"/>
  <c r="R402" i="1" s="1"/>
  <c r="P93" i="1"/>
  <c r="P138" i="1"/>
  <c r="P73" i="1"/>
  <c r="P371" i="1"/>
  <c r="T371" i="1" s="1"/>
  <c r="P102" i="1"/>
  <c r="P179" i="1"/>
  <c r="P127" i="1"/>
  <c r="P173" i="1"/>
  <c r="P327" i="1"/>
  <c r="P2" i="1"/>
  <c r="P78" i="1"/>
  <c r="P129" i="1"/>
  <c r="P391" i="1"/>
  <c r="T391" i="1" s="1"/>
  <c r="P394" i="1"/>
  <c r="P486" i="1"/>
  <c r="P348" i="1"/>
  <c r="R348" i="1" s="1"/>
  <c r="P34" i="1"/>
  <c r="P206" i="1"/>
  <c r="T206" i="1" s="1"/>
  <c r="P107" i="1"/>
  <c r="P287" i="1"/>
  <c r="P96" i="1"/>
  <c r="P147" i="1"/>
  <c r="P478" i="1"/>
  <c r="P45" i="1"/>
  <c r="P119" i="1"/>
  <c r="P116" i="1"/>
  <c r="P489" i="1"/>
  <c r="T489" i="1" s="1"/>
  <c r="P367" i="1"/>
  <c r="T367" i="1" s="1"/>
  <c r="P181" i="1"/>
  <c r="R181" i="1" s="1"/>
  <c r="P227" i="1"/>
  <c r="P175" i="1"/>
  <c r="P390" i="1"/>
  <c r="P419" i="1"/>
  <c r="T419" i="1" s="1"/>
  <c r="P65" i="1"/>
  <c r="P70" i="1"/>
  <c r="P71" i="1"/>
  <c r="P311" i="1"/>
  <c r="P274" i="1"/>
  <c r="T274" i="1" s="1"/>
  <c r="P249" i="1"/>
  <c r="P459" i="1"/>
  <c r="T459" i="1" s="1"/>
  <c r="P466" i="1"/>
  <c r="P379" i="1"/>
  <c r="T379" i="1" s="1"/>
  <c r="P197" i="1"/>
  <c r="P191" i="1"/>
  <c r="P332" i="1"/>
  <c r="P3" i="1"/>
  <c r="P76" i="1"/>
  <c r="P212" i="1"/>
  <c r="P468" i="1"/>
  <c r="P354" i="1"/>
  <c r="R354" i="1" s="1"/>
  <c r="P454" i="1"/>
  <c r="P192" i="1"/>
  <c r="P251" i="1"/>
  <c r="P98" i="1"/>
  <c r="P30" i="1"/>
  <c r="P15" i="1"/>
  <c r="P231" i="1"/>
  <c r="P83" i="1"/>
  <c r="P91" i="1"/>
  <c r="P171" i="1"/>
  <c r="P349" i="1"/>
  <c r="T349" i="1" s="1"/>
  <c r="P439" i="1"/>
  <c r="T439" i="1" s="1"/>
  <c r="P146" i="1"/>
  <c r="P494" i="1"/>
  <c r="P343" i="1"/>
  <c r="T343" i="1" s="1"/>
  <c r="P211" i="1"/>
  <c r="P414" i="1"/>
  <c r="P330" i="1"/>
  <c r="T330" i="1" s="1"/>
  <c r="P97" i="1"/>
  <c r="P67" i="1"/>
  <c r="P480" i="1"/>
  <c r="P39" i="1"/>
  <c r="P20" i="1"/>
  <c r="P81" i="1"/>
  <c r="P7" i="1"/>
  <c r="P278" i="1"/>
  <c r="T278" i="1" s="1"/>
  <c r="P22" i="1"/>
  <c r="P408" i="1"/>
  <c r="P74" i="1"/>
  <c r="P400" i="1"/>
  <c r="P484" i="1"/>
  <c r="P334" i="1"/>
  <c r="R334" i="1" s="1"/>
  <c r="P177" i="1"/>
  <c r="P266" i="1"/>
  <c r="R266" i="1" s="1"/>
  <c r="P416" i="1"/>
  <c r="P185" i="1"/>
  <c r="P485" i="1"/>
  <c r="T485" i="1" s="1"/>
  <c r="P374" i="1"/>
  <c r="P194" i="1"/>
  <c r="T194" i="1" s="1"/>
  <c r="P235" i="1"/>
  <c r="P425" i="1"/>
  <c r="T425" i="1" s="1"/>
  <c r="P399" i="1"/>
  <c r="T399" i="1" s="1"/>
  <c r="P317" i="1"/>
  <c r="P202" i="1"/>
  <c r="T202" i="1" s="1"/>
  <c r="P360" i="1"/>
  <c r="P378" i="1"/>
  <c r="P316" i="1"/>
  <c r="P115" i="1"/>
  <c r="P495" i="1"/>
  <c r="T495" i="1" s="1"/>
  <c r="P188" i="1"/>
  <c r="P289" i="1"/>
  <c r="P283" i="1"/>
  <c r="P209" i="1"/>
  <c r="P443" i="1"/>
  <c r="T443" i="1" s="1"/>
  <c r="P75" i="1"/>
  <c r="P458" i="1"/>
  <c r="R458" i="1" s="1"/>
  <c r="P49" i="1"/>
  <c r="P6" i="1"/>
  <c r="J332" i="1"/>
  <c r="J382" i="1"/>
  <c r="O382" i="1" s="1"/>
  <c r="Q382" i="1" s="1"/>
  <c r="J316" i="1"/>
  <c r="M316" i="1" s="1"/>
  <c r="J17" i="1"/>
  <c r="O17" i="1" s="1"/>
  <c r="Q17" i="1" s="1"/>
  <c r="J199" i="1"/>
  <c r="J302" i="1"/>
  <c r="J104" i="1"/>
  <c r="J190" i="1"/>
  <c r="J145" i="1"/>
  <c r="M145" i="1" s="1"/>
  <c r="J33" i="1"/>
  <c r="M33" i="1" s="1"/>
  <c r="J469" i="1"/>
  <c r="M469" i="1" s="1"/>
  <c r="J491" i="1"/>
  <c r="J482" i="1"/>
  <c r="M482" i="1" s="1"/>
  <c r="J216" i="1"/>
  <c r="J194" i="1"/>
  <c r="M194" i="1" s="1"/>
  <c r="J323" i="1"/>
  <c r="M323" i="1" s="1"/>
  <c r="J140" i="1"/>
  <c r="M140" i="1" s="1"/>
  <c r="J280" i="1"/>
  <c r="M280" i="1" s="1"/>
  <c r="J362" i="1"/>
  <c r="J240" i="1"/>
  <c r="M240" i="1" s="1"/>
  <c r="J218" i="1"/>
  <c r="M218" i="1" s="1"/>
  <c r="J263" i="1"/>
  <c r="M263" i="1" s="1"/>
  <c r="J303" i="1"/>
  <c r="J367" i="1"/>
  <c r="M367" i="1" s="1"/>
  <c r="J488" i="1"/>
  <c r="M488" i="1" s="1"/>
  <c r="J319" i="1"/>
  <c r="J264" i="1"/>
  <c r="J18" i="1"/>
  <c r="J111" i="1"/>
  <c r="J462" i="1"/>
  <c r="J448" i="1"/>
  <c r="J320" i="1"/>
  <c r="M320" i="1" s="1"/>
  <c r="J121" i="1"/>
  <c r="M121" i="1" s="1"/>
  <c r="J467" i="1"/>
  <c r="O467" i="1" s="1"/>
  <c r="Q467" i="1" s="1"/>
  <c r="J30" i="1"/>
  <c r="M30" i="1" s="1"/>
  <c r="J48" i="1"/>
  <c r="M48" i="1" s="1"/>
  <c r="J261" i="1"/>
  <c r="M261" i="1" s="1"/>
  <c r="J370" i="1"/>
  <c r="M370" i="1" s="1"/>
  <c r="J275" i="1"/>
  <c r="J101" i="1"/>
  <c r="J219" i="1"/>
  <c r="J425" i="1"/>
  <c r="M425" i="1" s="1"/>
  <c r="J373" i="1"/>
  <c r="J222" i="1"/>
  <c r="J457" i="1"/>
  <c r="J358" i="1"/>
  <c r="M358" i="1" s="1"/>
  <c r="J421" i="1"/>
  <c r="J195" i="1"/>
  <c r="O195" i="1" s="1"/>
  <c r="Q195" i="1" s="1"/>
  <c r="J129" i="1"/>
  <c r="M129" i="1" s="1"/>
  <c r="J322" i="1"/>
  <c r="M322" i="1" s="1"/>
  <c r="J204" i="1"/>
  <c r="M204" i="1" s="1"/>
  <c r="J10" i="1"/>
  <c r="M10" i="1" s="1"/>
  <c r="J336" i="1"/>
  <c r="M336" i="1" s="1"/>
  <c r="J205" i="1"/>
  <c r="J106" i="1"/>
  <c r="J69" i="1"/>
  <c r="M69" i="1" s="1"/>
  <c r="J236" i="1"/>
  <c r="M236" i="1" s="1"/>
  <c r="J266" i="1"/>
  <c r="M266" i="1" s="1"/>
  <c r="J163" i="1"/>
  <c r="J180" i="1"/>
  <c r="M180" i="1" s="1"/>
  <c r="J461" i="1"/>
  <c r="M461" i="1" s="1"/>
  <c r="J134" i="1"/>
  <c r="M134" i="1" s="1"/>
  <c r="J233" i="1"/>
  <c r="M233" i="1" s="1"/>
  <c r="J139" i="1"/>
  <c r="M139" i="1" s="1"/>
  <c r="J440" i="1"/>
  <c r="M440" i="1" s="1"/>
  <c r="J7" i="1"/>
  <c r="M7" i="1" s="1"/>
  <c r="J262" i="1"/>
  <c r="J153" i="1"/>
  <c r="J478" i="1"/>
  <c r="J173" i="1"/>
  <c r="M173" i="1" s="1"/>
  <c r="J5" i="1"/>
  <c r="J471" i="1"/>
  <c r="J379" i="1"/>
  <c r="J256" i="1"/>
  <c r="O256" i="1" s="1"/>
  <c r="Q256" i="1" s="1"/>
  <c r="J498" i="1"/>
  <c r="J326" i="1"/>
  <c r="M326" i="1" s="1"/>
  <c r="J224" i="1"/>
  <c r="J446" i="1"/>
  <c r="M446" i="1" s="1"/>
  <c r="J65" i="1"/>
  <c r="M65" i="1" s="1"/>
  <c r="J90" i="1"/>
  <c r="J380" i="1"/>
  <c r="M380" i="1" s="1"/>
  <c r="J181" i="1"/>
  <c r="O181" i="1" s="1"/>
  <c r="Q181" i="1" s="1"/>
  <c r="J359" i="1"/>
  <c r="J37" i="1"/>
  <c r="M37" i="1" s="1"/>
  <c r="J209" i="1"/>
  <c r="M209" i="1" s="1"/>
  <c r="J84" i="1"/>
  <c r="M84" i="1" s="1"/>
  <c r="J138" i="1"/>
  <c r="J422" i="1"/>
  <c r="J372" i="1"/>
  <c r="J38" i="1"/>
  <c r="M38" i="1" s="1"/>
  <c r="J230" i="1"/>
  <c r="M230" i="1" s="1"/>
  <c r="J212" i="1"/>
  <c r="M212" i="1" s="1"/>
  <c r="J365" i="1"/>
  <c r="M365" i="1" s="1"/>
  <c r="J354" i="1"/>
  <c r="O354" i="1" s="1"/>
  <c r="Q354" i="1" s="1"/>
  <c r="J317" i="1"/>
  <c r="M317" i="1" s="1"/>
  <c r="J220" i="1"/>
  <c r="J166" i="1"/>
  <c r="J110" i="1"/>
  <c r="J29" i="1"/>
  <c r="M29" i="1" s="1"/>
  <c r="J397" i="1"/>
  <c r="J468" i="1"/>
  <c r="M468" i="1" s="1"/>
  <c r="J60" i="1"/>
  <c r="J265" i="1"/>
  <c r="J214" i="1"/>
  <c r="J493" i="1"/>
  <c r="M493" i="1" s="1"/>
  <c r="J435" i="1"/>
  <c r="O435" i="1" s="1"/>
  <c r="Q435" i="1" s="1"/>
  <c r="J455" i="1"/>
  <c r="M455" i="1" s="1"/>
  <c r="J114" i="1"/>
  <c r="M114" i="1" s="1"/>
  <c r="J83" i="1"/>
  <c r="M83" i="1" s="1"/>
  <c r="J223" i="1"/>
  <c r="J232" i="1"/>
  <c r="M232" i="1" s="1"/>
  <c r="J281" i="1"/>
  <c r="M281" i="1" s="1"/>
  <c r="J159" i="1"/>
  <c r="M159" i="1" s="1"/>
  <c r="J458" i="1"/>
  <c r="M458" i="1" s="1"/>
  <c r="J268" i="1"/>
  <c r="M268" i="1" s="1"/>
  <c r="J192" i="1"/>
  <c r="M192" i="1" s="1"/>
  <c r="J328" i="1"/>
  <c r="M328" i="1" s="1"/>
  <c r="J56" i="1"/>
  <c r="M56" i="1" s="1"/>
  <c r="J376" i="1"/>
  <c r="J444" i="1"/>
  <c r="M444" i="1" s="1"/>
  <c r="J226" i="1"/>
  <c r="M226" i="1" s="1"/>
  <c r="J137" i="1"/>
  <c r="O137" i="1" s="1"/>
  <c r="Q137" i="1" s="1"/>
  <c r="J135" i="1"/>
  <c r="J270" i="1"/>
  <c r="M270" i="1" s="1"/>
  <c r="J311" i="1"/>
  <c r="M311" i="1" s="1"/>
  <c r="J349" i="1"/>
  <c r="J429" i="1"/>
  <c r="J198" i="1"/>
  <c r="M198" i="1" s="1"/>
  <c r="J118" i="1"/>
  <c r="M118" i="1" s="1"/>
  <c r="J154" i="1"/>
  <c r="J430" i="1"/>
  <c r="J158" i="1"/>
  <c r="J339" i="1"/>
  <c r="J87" i="1"/>
  <c r="J149" i="1"/>
  <c r="M149" i="1" s="1"/>
  <c r="J63" i="1"/>
  <c r="O63" i="1" s="1"/>
  <c r="Q63" i="1" s="1"/>
  <c r="J278" i="1"/>
  <c r="M278" i="1" s="1"/>
  <c r="J410" i="1"/>
  <c r="J473" i="1"/>
  <c r="M473" i="1" s="1"/>
  <c r="J474" i="1"/>
  <c r="M474" i="1" s="1"/>
  <c r="J453" i="1"/>
  <c r="M453" i="1" s="1"/>
  <c r="J152" i="1"/>
  <c r="J123" i="1"/>
  <c r="J237" i="1"/>
  <c r="J276" i="1"/>
  <c r="M276" i="1" s="1"/>
  <c r="J228" i="1"/>
  <c r="M228" i="1" s="1"/>
  <c r="J314" i="1"/>
  <c r="M314" i="1" s="1"/>
  <c r="J165" i="1"/>
  <c r="J206" i="1"/>
  <c r="M206" i="1" s="1"/>
  <c r="J318" i="1"/>
  <c r="J97" i="1"/>
  <c r="M97" i="1" s="1"/>
  <c r="J122" i="1"/>
  <c r="J398" i="1"/>
  <c r="J428" i="1"/>
  <c r="M428" i="1" s="1"/>
  <c r="J392" i="1"/>
  <c r="J353" i="1"/>
  <c r="O353" i="1" s="1"/>
  <c r="Q353" i="1" s="1"/>
  <c r="J75" i="1"/>
  <c r="M75" i="1" s="1"/>
  <c r="J31" i="1"/>
  <c r="M31" i="1" s="1"/>
  <c r="J251" i="1"/>
  <c r="M251" i="1" s="1"/>
  <c r="J66" i="1"/>
  <c r="M66" i="1" s="1"/>
  <c r="J95" i="1"/>
  <c r="J290" i="1"/>
  <c r="M290" i="1" s="1"/>
  <c r="J91" i="1"/>
  <c r="J335" i="1"/>
  <c r="J273" i="1"/>
  <c r="M273" i="1" s="1"/>
  <c r="J274" i="1"/>
  <c r="M274" i="1" s="1"/>
  <c r="J167" i="1"/>
  <c r="M167" i="1" s="1"/>
  <c r="J239" i="1"/>
  <c r="J324" i="1"/>
  <c r="J53" i="1"/>
  <c r="J89" i="1"/>
  <c r="J327" i="1"/>
  <c r="J433" i="1"/>
  <c r="J77" i="1"/>
  <c r="J14" i="1"/>
  <c r="M14" i="1" s="1"/>
  <c r="J225" i="1"/>
  <c r="J355" i="1"/>
  <c r="J371" i="1"/>
  <c r="J215" i="1"/>
  <c r="J477" i="1"/>
  <c r="M477" i="1" s="1"/>
  <c r="J136" i="1"/>
  <c r="J400" i="1"/>
  <c r="O400" i="1" s="1"/>
  <c r="Q400" i="1" s="1"/>
  <c r="J305" i="1"/>
  <c r="M305" i="1" s="1"/>
  <c r="J155" i="1"/>
  <c r="O155" i="1" s="1"/>
  <c r="Q155" i="1" s="1"/>
  <c r="J460" i="1"/>
  <c r="J185" i="1"/>
  <c r="M185" i="1" s="1"/>
  <c r="J416" i="1"/>
  <c r="M416" i="1" s="1"/>
  <c r="J175" i="1"/>
  <c r="J296" i="1"/>
  <c r="J188" i="1"/>
  <c r="M188" i="1" s="1"/>
  <c r="J466" i="1"/>
  <c r="J285" i="1"/>
  <c r="M285" i="1" s="1"/>
  <c r="J436" i="1"/>
  <c r="M436" i="1" s="1"/>
  <c r="J9" i="1"/>
  <c r="M9" i="1" s="1"/>
  <c r="J277" i="1"/>
  <c r="J464" i="1"/>
  <c r="M464" i="1" s="1"/>
  <c r="J405" i="1"/>
  <c r="M405" i="1" s="1"/>
  <c r="J297" i="1"/>
  <c r="J176" i="1"/>
  <c r="M176" i="1" s="1"/>
  <c r="J164" i="1"/>
  <c r="O164" i="1" s="1"/>
  <c r="Q164" i="1" s="1"/>
  <c r="J390" i="1"/>
  <c r="M390" i="1" s="1"/>
  <c r="J378" i="1"/>
  <c r="M378" i="1" s="1"/>
  <c r="J346" i="1"/>
  <c r="J449" i="1"/>
  <c r="J161" i="1"/>
  <c r="M161" i="1" s="1"/>
  <c r="J247" i="1"/>
  <c r="J325" i="1"/>
  <c r="J345" i="1"/>
  <c r="O345" i="1" s="1"/>
  <c r="Q345" i="1" s="1"/>
  <c r="J92" i="1"/>
  <c r="M92" i="1" s="1"/>
  <c r="J172" i="1"/>
  <c r="M172" i="1" s="1"/>
  <c r="J244" i="1"/>
  <c r="J492" i="1"/>
  <c r="M492" i="1" s="1"/>
  <c r="J463" i="1"/>
  <c r="J36" i="1"/>
  <c r="J80" i="1"/>
  <c r="J426" i="1"/>
  <c r="J174" i="1"/>
  <c r="J178" i="1"/>
  <c r="M178" i="1" s="1"/>
  <c r="J44" i="1"/>
  <c r="M44" i="1" s="1"/>
  <c r="J132" i="1"/>
  <c r="J384" i="1"/>
  <c r="J383" i="1"/>
  <c r="J381" i="1"/>
  <c r="M381" i="1" s="1"/>
  <c r="J157" i="1"/>
  <c r="J99" i="1"/>
  <c r="M99" i="1" s="1"/>
  <c r="J307" i="1"/>
  <c r="J292" i="1"/>
  <c r="J394" i="1"/>
  <c r="M394" i="1" s="1"/>
  <c r="J375" i="1"/>
  <c r="M375" i="1" s="1"/>
  <c r="J52" i="1"/>
  <c r="M52" i="1" s="1"/>
  <c r="J348" i="1"/>
  <c r="M348" i="1" s="1"/>
  <c r="J330" i="1"/>
  <c r="O330" i="1" s="1"/>
  <c r="Q330" i="1" s="1"/>
  <c r="J363" i="1"/>
  <c r="M363" i="1" s="1"/>
  <c r="J484" i="1"/>
  <c r="M484" i="1" s="1"/>
  <c r="J487" i="1"/>
  <c r="J34" i="1"/>
  <c r="M34" i="1" s="1"/>
  <c r="J41" i="1"/>
  <c r="J20" i="1"/>
  <c r="M20" i="1" s="1"/>
  <c r="J267" i="1"/>
  <c r="M267" i="1" s="1"/>
  <c r="J357" i="1"/>
  <c r="J98" i="1"/>
  <c r="J413" i="1"/>
  <c r="M413" i="1" s="1"/>
  <c r="J51" i="1"/>
  <c r="J28" i="1"/>
  <c r="J168" i="1"/>
  <c r="M168" i="1" s="1"/>
  <c r="J27" i="1"/>
  <c r="M27" i="1" s="1"/>
  <c r="J116" i="1"/>
  <c r="J127" i="1"/>
  <c r="M127" i="1" s="1"/>
  <c r="J186" i="1"/>
  <c r="M186" i="1" s="1"/>
  <c r="J301" i="1"/>
  <c r="M301" i="1" s="1"/>
  <c r="J364" i="1"/>
  <c r="J227" i="1"/>
  <c r="M227" i="1" s="1"/>
  <c r="J406" i="1"/>
  <c r="J293" i="1"/>
  <c r="M293" i="1" s="1"/>
  <c r="J71" i="1"/>
  <c r="M71" i="1" s="1"/>
  <c r="J396" i="1"/>
  <c r="J459" i="1"/>
  <c r="M459" i="1" s="1"/>
  <c r="J109" i="1"/>
  <c r="M109" i="1" s="1"/>
  <c r="J202" i="1"/>
  <c r="M202" i="1" s="1"/>
  <c r="J189" i="1"/>
  <c r="M189" i="1" s="1"/>
  <c r="J417" i="1"/>
  <c r="J443" i="1"/>
  <c r="M443" i="1" s="1"/>
  <c r="J11" i="1"/>
  <c r="J431" i="1"/>
  <c r="O431" i="1" s="1"/>
  <c r="Q431" i="1" s="1"/>
  <c r="J442" i="1"/>
  <c r="M442" i="1" s="1"/>
  <c r="J58" i="1"/>
  <c r="M58" i="1" s="1"/>
  <c r="J427" i="1"/>
  <c r="M427" i="1" s="1"/>
  <c r="J170" i="1"/>
  <c r="M170" i="1" s="1"/>
  <c r="J408" i="1"/>
  <c r="M408" i="1" s="1"/>
  <c r="J391" i="1"/>
  <c r="J414" i="1"/>
  <c r="J128" i="1"/>
  <c r="M128" i="1" s="1"/>
  <c r="J269" i="1"/>
  <c r="J2" i="1"/>
  <c r="M2" i="1" s="1"/>
  <c r="J40" i="1"/>
  <c r="M40" i="1" s="1"/>
  <c r="J103" i="1"/>
  <c r="J64" i="1"/>
  <c r="J257" i="1"/>
  <c r="J78" i="1"/>
  <c r="J407" i="1"/>
  <c r="J388" i="1"/>
  <c r="M388" i="1" s="1"/>
  <c r="J272" i="1"/>
  <c r="M272" i="1" s="1"/>
  <c r="J308" i="1"/>
  <c r="M308" i="1" s="1"/>
  <c r="J470" i="1"/>
  <c r="J399" i="1"/>
  <c r="M399" i="1" s="1"/>
  <c r="J191" i="1"/>
  <c r="M191" i="1" s="1"/>
  <c r="J279" i="1"/>
  <c r="J117" i="1"/>
  <c r="J234" i="1"/>
  <c r="M234" i="1" s="1"/>
  <c r="J193" i="1"/>
  <c r="O193" i="1" s="1"/>
  <c r="Q193" i="1" s="1"/>
  <c r="J368" i="1"/>
  <c r="J43" i="1"/>
  <c r="M43" i="1" s="1"/>
  <c r="J490" i="1"/>
  <c r="M490" i="1" s="1"/>
  <c r="J86" i="1"/>
  <c r="M86" i="1" s="1"/>
  <c r="J300" i="1"/>
  <c r="J61" i="1"/>
  <c r="M61" i="1" s="1"/>
  <c r="J360" i="1"/>
  <c r="M360" i="1" s="1"/>
  <c r="J452" i="1"/>
  <c r="J142" i="1"/>
  <c r="M142" i="1" s="1"/>
  <c r="J26" i="1"/>
  <c r="M26" i="1" s="1"/>
  <c r="J409" i="1"/>
  <c r="J197" i="1"/>
  <c r="M197" i="1" s="1"/>
  <c r="J105" i="1"/>
  <c r="M105" i="1" s="1"/>
  <c r="J119" i="1"/>
  <c r="M119" i="1" s="1"/>
  <c r="J369" i="1"/>
  <c r="M369" i="1" s="1"/>
  <c r="J389" i="1"/>
  <c r="J352" i="1"/>
  <c r="M352" i="1" s="1"/>
  <c r="J385" i="1"/>
  <c r="J242" i="1"/>
  <c r="J12" i="1"/>
  <c r="J54" i="1"/>
  <c r="J306" i="1"/>
  <c r="M306" i="1" s="1"/>
  <c r="J479" i="1"/>
  <c r="J50" i="1"/>
  <c r="M50" i="1" s="1"/>
  <c r="J6" i="1"/>
  <c r="M6" i="1" s="1"/>
  <c r="J341" i="1"/>
  <c r="J156" i="1"/>
  <c r="M156" i="1" s="1"/>
  <c r="J415" i="1"/>
  <c r="O415" i="1" s="1"/>
  <c r="Q415" i="1" s="1"/>
  <c r="J243" i="1"/>
  <c r="M243" i="1" s="1"/>
  <c r="J298" i="1"/>
  <c r="M298" i="1" s="1"/>
  <c r="J419" i="1"/>
  <c r="J386" i="1"/>
  <c r="J25" i="1"/>
  <c r="M25" i="1" s="1"/>
  <c r="J72" i="1"/>
  <c r="J82" i="1"/>
  <c r="J439" i="1"/>
  <c r="M439" i="1" s="1"/>
  <c r="J112" i="1"/>
  <c r="M112" i="1" s="1"/>
  <c r="J286" i="1"/>
  <c r="M286" i="1" s="1"/>
  <c r="J4" i="1"/>
  <c r="M4" i="1" s="1"/>
  <c r="J494" i="1"/>
  <c r="M494" i="1" s="1"/>
  <c r="J329" i="1"/>
  <c r="J450" i="1"/>
  <c r="J85" i="1"/>
  <c r="M85" i="1" s="1"/>
  <c r="J210" i="1"/>
  <c r="J62" i="1"/>
  <c r="J344" i="1"/>
  <c r="J333" i="1"/>
  <c r="J47" i="1"/>
  <c r="M47" i="1" s="1"/>
  <c r="J24" i="1"/>
  <c r="M24" i="1" s="1"/>
  <c r="J107" i="1"/>
  <c r="M107" i="1" s="1"/>
  <c r="J182" i="1"/>
  <c r="M182" i="1" s="1"/>
  <c r="J148" i="1"/>
  <c r="J250" i="1"/>
  <c r="J133" i="1"/>
  <c r="O133" i="1" s="1"/>
  <c r="Q133" i="1" s="1"/>
  <c r="J49" i="1"/>
  <c r="M49" i="1" s="1"/>
  <c r="J412" i="1"/>
  <c r="M412" i="1" s="1"/>
  <c r="J79" i="1"/>
  <c r="J113" i="1"/>
  <c r="J162" i="1"/>
  <c r="J447" i="1"/>
  <c r="M447" i="1" s="1"/>
  <c r="J288" i="1"/>
  <c r="J246" i="1"/>
  <c r="J403" i="1"/>
  <c r="M403" i="1" s="1"/>
  <c r="J496" i="1"/>
  <c r="M496" i="1" s="1"/>
  <c r="J259" i="1"/>
  <c r="M259" i="1" s="1"/>
  <c r="J472" i="1"/>
  <c r="J284" i="1"/>
  <c r="J21" i="1"/>
  <c r="J283" i="1"/>
  <c r="M283" i="1" s="1"/>
  <c r="J179" i="1"/>
  <c r="M179" i="1" s="1"/>
  <c r="J115" i="1"/>
  <c r="M115" i="1" s="1"/>
  <c r="J337" i="1"/>
  <c r="M337" i="1" s="1"/>
  <c r="J434" i="1"/>
  <c r="J334" i="1"/>
  <c r="M334" i="1" s="1"/>
  <c r="J96" i="1"/>
  <c r="M96" i="1" s="1"/>
  <c r="J351" i="1"/>
  <c r="O351" i="1" s="1"/>
  <c r="Q351" i="1" s="1"/>
  <c r="J169" i="1"/>
  <c r="J294" i="1"/>
  <c r="J454" i="1"/>
  <c r="M454" i="1" s="1"/>
  <c r="J253" i="1"/>
  <c r="M253" i="1" s="1"/>
  <c r="J343" i="1"/>
  <c r="J59" i="1"/>
  <c r="J211" i="1"/>
  <c r="M211" i="1" s="1"/>
  <c r="J67" i="1"/>
  <c r="J441" i="1"/>
  <c r="J451" i="1"/>
  <c r="M451" i="1" s="1"/>
  <c r="J150" i="1"/>
  <c r="M150" i="1" s="1"/>
  <c r="J404" i="1"/>
  <c r="M404" i="1" s="1"/>
  <c r="J88" i="1"/>
  <c r="J126" i="1"/>
  <c r="M126" i="1" s="1"/>
  <c r="J208" i="1"/>
  <c r="J74" i="1"/>
  <c r="M74" i="1" s="1"/>
  <c r="J217" i="1"/>
  <c r="M217" i="1" s="1"/>
  <c r="J68" i="1"/>
  <c r="J141" i="1"/>
  <c r="M141" i="1" s="1"/>
  <c r="J120" i="1"/>
  <c r="M120" i="1" s="1"/>
  <c r="J480" i="1"/>
  <c r="M480" i="1" s="1"/>
  <c r="J42" i="1"/>
  <c r="J361" i="1"/>
  <c r="J39" i="1"/>
  <c r="O39" i="1" s="1"/>
  <c r="Q39" i="1" s="1"/>
  <c r="J287" i="1"/>
  <c r="M287" i="1" s="1"/>
  <c r="J177" i="1"/>
  <c r="M177" i="1" s="1"/>
  <c r="J309" i="1"/>
  <c r="M309" i="1" s="1"/>
  <c r="J456" i="1"/>
  <c r="J445" i="1"/>
  <c r="M445" i="1" s="1"/>
  <c r="J131" i="1"/>
  <c r="M131" i="1" s="1"/>
  <c r="J411" i="1"/>
  <c r="J184" i="1"/>
  <c r="M184" i="1" s="1"/>
  <c r="J423" i="1"/>
  <c r="M423" i="1" s="1"/>
  <c r="J465" i="1"/>
  <c r="M465" i="1" s="1"/>
  <c r="J489" i="1"/>
  <c r="J395" i="1"/>
  <c r="J321" i="1"/>
  <c r="J432" i="1"/>
  <c r="J201" i="1"/>
  <c r="J93" i="1"/>
  <c r="M93" i="1" s="1"/>
  <c r="J57" i="1"/>
  <c r="M57" i="1" s="1"/>
  <c r="J200" i="1"/>
  <c r="M200" i="1" s="1"/>
  <c r="J271" i="1"/>
  <c r="M271" i="1" s="1"/>
  <c r="J255" i="1"/>
  <c r="M255" i="1" s="1"/>
  <c r="J125" i="1"/>
  <c r="M125" i="1" s="1"/>
  <c r="J108" i="1"/>
  <c r="J45" i="1"/>
  <c r="M45" i="1" s="1"/>
  <c r="J249" i="1"/>
  <c r="J183" i="1"/>
  <c r="J245" i="1"/>
  <c r="J241" i="1"/>
  <c r="J497" i="1"/>
  <c r="J485" i="1"/>
  <c r="M485" i="1" s="1"/>
  <c r="J342" i="1"/>
  <c r="M342" i="1" s="1"/>
  <c r="J313" i="1"/>
  <c r="J235" i="1"/>
  <c r="M235" i="1" s="1"/>
  <c r="J315" i="1"/>
  <c r="M315" i="1" s="1"/>
  <c r="J73" i="1"/>
  <c r="J13" i="1"/>
  <c r="M13" i="1" s="1"/>
  <c r="J289" i="1"/>
  <c r="M289" i="1" s="1"/>
  <c r="J252" i="1"/>
  <c r="M252" i="1" s="1"/>
  <c r="J402" i="1"/>
  <c r="J299" i="1"/>
  <c r="J347" i="1"/>
  <c r="M347" i="1" s="1"/>
  <c r="J221" i="1"/>
  <c r="J203" i="1"/>
  <c r="M203" i="1" s="1"/>
  <c r="J102" i="1"/>
  <c r="M102" i="1" s="1"/>
  <c r="J420" i="1"/>
  <c r="M420" i="1" s="1"/>
  <c r="J366" i="1"/>
  <c r="J81" i="1"/>
  <c r="M81" i="1" s="1"/>
  <c r="J486" i="1"/>
  <c r="J15" i="1"/>
  <c r="J393" i="1"/>
  <c r="M393" i="1" s="1"/>
  <c r="J151" i="1"/>
  <c r="J483" i="1"/>
  <c r="M483" i="1" s="1"/>
  <c r="J229" i="1"/>
  <c r="J146" i="1"/>
  <c r="M146" i="1" s="1"/>
  <c r="J312" i="1"/>
  <c r="O312" i="1" s="1"/>
  <c r="Q312" i="1" s="1"/>
  <c r="J213" i="1"/>
  <c r="M213" i="1" s="1"/>
  <c r="J418" i="1"/>
  <c r="O418" i="1" s="1"/>
  <c r="Q418" i="1" s="1"/>
  <c r="J124" i="1"/>
  <c r="M124" i="1" s="1"/>
  <c r="J350" i="1"/>
  <c r="J207" i="1"/>
  <c r="M207" i="1" s="1"/>
  <c r="J147" i="1"/>
  <c r="M147" i="1" s="1"/>
  <c r="J23" i="1"/>
  <c r="M23" i="1" s="1"/>
  <c r="J295" i="1"/>
  <c r="M295" i="1" s="1"/>
  <c r="J424" i="1"/>
  <c r="J331" i="1"/>
  <c r="J377" i="1"/>
  <c r="M377" i="1" s="1"/>
  <c r="J475" i="1"/>
  <c r="M475" i="1" s="1"/>
  <c r="J340" i="1"/>
  <c r="J143" i="1"/>
  <c r="J70" i="1"/>
  <c r="J248" i="1"/>
  <c r="M248" i="1" s="1"/>
  <c r="J495" i="1"/>
  <c r="M495" i="1" s="1"/>
  <c r="J130" i="1"/>
  <c r="M130" i="1" s="1"/>
  <c r="J310" i="1"/>
  <c r="J481" i="1"/>
  <c r="M481" i="1" s="1"/>
  <c r="J254" i="1"/>
  <c r="M254" i="1" s="1"/>
  <c r="J160" i="1"/>
  <c r="J437" i="1"/>
  <c r="J187" i="1"/>
  <c r="J356" i="1"/>
  <c r="M356" i="1" s="1"/>
  <c r="J55" i="1"/>
  <c r="J100" i="1"/>
  <c r="M100" i="1" s="1"/>
  <c r="J3" i="1"/>
  <c r="M3" i="1" s="1"/>
  <c r="J258" i="1"/>
  <c r="J476" i="1"/>
  <c r="J196" i="1"/>
  <c r="M196" i="1" s="1"/>
  <c r="J231" i="1"/>
  <c r="M231" i="1" s="1"/>
  <c r="J291" i="1"/>
  <c r="M291" i="1" s="1"/>
  <c r="J46" i="1"/>
  <c r="J374" i="1"/>
  <c r="M374" i="1" s="1"/>
  <c r="J22" i="1"/>
  <c r="M22" i="1" s="1"/>
  <c r="J144" i="1"/>
  <c r="M144" i="1" s="1"/>
  <c r="J35" i="1"/>
  <c r="J260" i="1"/>
  <c r="J338" i="1"/>
  <c r="M338" i="1" s="1"/>
  <c r="J438" i="1"/>
  <c r="J16" i="1"/>
  <c r="J76" i="1"/>
  <c r="M76" i="1" s="1"/>
  <c r="J304" i="1"/>
  <c r="M304" i="1" s="1"/>
  <c r="J8" i="1"/>
  <c r="M8" i="1" s="1"/>
  <c r="J238" i="1"/>
  <c r="M238" i="1" s="1"/>
  <c r="J171" i="1"/>
  <c r="M171" i="1" s="1"/>
  <c r="J94" i="1"/>
  <c r="J387" i="1"/>
  <c r="M387" i="1" s="1"/>
  <c r="J282" i="1"/>
  <c r="J401" i="1"/>
  <c r="M401" i="1" s="1"/>
  <c r="J32" i="1"/>
  <c r="M32" i="1" s="1"/>
  <c r="J19" i="1"/>
  <c r="H332" i="1"/>
  <c r="I332" i="1" s="1"/>
  <c r="K332" i="1" s="1"/>
  <c r="N332" i="1" s="1"/>
  <c r="H382" i="1"/>
  <c r="I382" i="1" s="1"/>
  <c r="K382" i="1" s="1"/>
  <c r="N382" i="1" s="1"/>
  <c r="H316" i="1"/>
  <c r="I316" i="1" s="1"/>
  <c r="K316" i="1" s="1"/>
  <c r="N316" i="1" s="1"/>
  <c r="H17" i="1"/>
  <c r="I17" i="1" s="1"/>
  <c r="K17" i="1" s="1"/>
  <c r="N17" i="1" s="1"/>
  <c r="H199" i="1"/>
  <c r="I199" i="1" s="1"/>
  <c r="K199" i="1" s="1"/>
  <c r="N199" i="1" s="1"/>
  <c r="H302" i="1"/>
  <c r="I302" i="1" s="1"/>
  <c r="K302" i="1" s="1"/>
  <c r="N302" i="1" s="1"/>
  <c r="H104" i="1"/>
  <c r="I104" i="1" s="1"/>
  <c r="K104" i="1" s="1"/>
  <c r="N104" i="1" s="1"/>
  <c r="H190" i="1"/>
  <c r="I190" i="1" s="1"/>
  <c r="K190" i="1" s="1"/>
  <c r="N190" i="1" s="1"/>
  <c r="H145" i="1"/>
  <c r="I145" i="1" s="1"/>
  <c r="K145" i="1" s="1"/>
  <c r="N145" i="1" s="1"/>
  <c r="H33" i="1"/>
  <c r="I33" i="1" s="1"/>
  <c r="K33" i="1" s="1"/>
  <c r="N33" i="1" s="1"/>
  <c r="H469" i="1"/>
  <c r="I469" i="1" s="1"/>
  <c r="K469" i="1" s="1"/>
  <c r="N469" i="1" s="1"/>
  <c r="H491" i="1"/>
  <c r="I491" i="1" s="1"/>
  <c r="K491" i="1" s="1"/>
  <c r="N491" i="1" s="1"/>
  <c r="H482" i="1"/>
  <c r="I482" i="1" s="1"/>
  <c r="K482" i="1" s="1"/>
  <c r="N482" i="1" s="1"/>
  <c r="H216" i="1"/>
  <c r="I216" i="1" s="1"/>
  <c r="K216" i="1" s="1"/>
  <c r="N216" i="1" s="1"/>
  <c r="H194" i="1"/>
  <c r="I194" i="1" s="1"/>
  <c r="K194" i="1" s="1"/>
  <c r="N194" i="1" s="1"/>
  <c r="H323" i="1"/>
  <c r="I323" i="1" s="1"/>
  <c r="K323" i="1" s="1"/>
  <c r="N323" i="1" s="1"/>
  <c r="H140" i="1"/>
  <c r="I140" i="1" s="1"/>
  <c r="K140" i="1" s="1"/>
  <c r="N140" i="1" s="1"/>
  <c r="H280" i="1"/>
  <c r="I280" i="1" s="1"/>
  <c r="K280" i="1" s="1"/>
  <c r="N280" i="1" s="1"/>
  <c r="H362" i="1"/>
  <c r="I362" i="1" s="1"/>
  <c r="K362" i="1" s="1"/>
  <c r="N362" i="1" s="1"/>
  <c r="H240" i="1"/>
  <c r="I240" i="1" s="1"/>
  <c r="K240" i="1" s="1"/>
  <c r="N240" i="1" s="1"/>
  <c r="H218" i="1"/>
  <c r="I218" i="1" s="1"/>
  <c r="K218" i="1" s="1"/>
  <c r="N218" i="1" s="1"/>
  <c r="H263" i="1"/>
  <c r="I263" i="1" s="1"/>
  <c r="K263" i="1" s="1"/>
  <c r="N263" i="1" s="1"/>
  <c r="H303" i="1"/>
  <c r="I303" i="1" s="1"/>
  <c r="K303" i="1" s="1"/>
  <c r="N303" i="1" s="1"/>
  <c r="H367" i="1"/>
  <c r="I367" i="1" s="1"/>
  <c r="K367" i="1" s="1"/>
  <c r="N367" i="1" s="1"/>
  <c r="H488" i="1"/>
  <c r="I488" i="1" s="1"/>
  <c r="K488" i="1" s="1"/>
  <c r="N488" i="1" s="1"/>
  <c r="H319" i="1"/>
  <c r="I319" i="1" s="1"/>
  <c r="K319" i="1" s="1"/>
  <c r="N319" i="1" s="1"/>
  <c r="H264" i="1"/>
  <c r="I264" i="1" s="1"/>
  <c r="K264" i="1" s="1"/>
  <c r="N264" i="1" s="1"/>
  <c r="H18" i="1"/>
  <c r="I18" i="1" s="1"/>
  <c r="K18" i="1" s="1"/>
  <c r="N18" i="1" s="1"/>
  <c r="H111" i="1"/>
  <c r="I111" i="1" s="1"/>
  <c r="K111" i="1" s="1"/>
  <c r="N111" i="1" s="1"/>
  <c r="H462" i="1"/>
  <c r="I462" i="1" s="1"/>
  <c r="K462" i="1" s="1"/>
  <c r="N462" i="1" s="1"/>
  <c r="H448" i="1"/>
  <c r="I448" i="1" s="1"/>
  <c r="K448" i="1" s="1"/>
  <c r="N448" i="1" s="1"/>
  <c r="H320" i="1"/>
  <c r="I320" i="1" s="1"/>
  <c r="K320" i="1" s="1"/>
  <c r="N320" i="1" s="1"/>
  <c r="H121" i="1"/>
  <c r="I121" i="1" s="1"/>
  <c r="K121" i="1" s="1"/>
  <c r="N121" i="1" s="1"/>
  <c r="H467" i="1"/>
  <c r="I467" i="1" s="1"/>
  <c r="K467" i="1" s="1"/>
  <c r="N467" i="1" s="1"/>
  <c r="H30" i="1"/>
  <c r="I30" i="1" s="1"/>
  <c r="K30" i="1" s="1"/>
  <c r="N30" i="1" s="1"/>
  <c r="H48" i="1"/>
  <c r="I48" i="1" s="1"/>
  <c r="K48" i="1" s="1"/>
  <c r="N48" i="1" s="1"/>
  <c r="H261" i="1"/>
  <c r="I261" i="1" s="1"/>
  <c r="K261" i="1" s="1"/>
  <c r="N261" i="1" s="1"/>
  <c r="H370" i="1"/>
  <c r="I370" i="1" s="1"/>
  <c r="K370" i="1" s="1"/>
  <c r="N370" i="1" s="1"/>
  <c r="H275" i="1"/>
  <c r="I275" i="1" s="1"/>
  <c r="K275" i="1" s="1"/>
  <c r="N275" i="1" s="1"/>
  <c r="H101" i="1"/>
  <c r="I101" i="1" s="1"/>
  <c r="K101" i="1" s="1"/>
  <c r="N101" i="1" s="1"/>
  <c r="H219" i="1"/>
  <c r="I219" i="1" s="1"/>
  <c r="K219" i="1" s="1"/>
  <c r="N219" i="1" s="1"/>
  <c r="H425" i="1"/>
  <c r="I425" i="1" s="1"/>
  <c r="K425" i="1" s="1"/>
  <c r="N425" i="1" s="1"/>
  <c r="H373" i="1"/>
  <c r="I373" i="1" s="1"/>
  <c r="K373" i="1" s="1"/>
  <c r="N373" i="1" s="1"/>
  <c r="H222" i="1"/>
  <c r="I222" i="1" s="1"/>
  <c r="K222" i="1" s="1"/>
  <c r="N222" i="1" s="1"/>
  <c r="H457" i="1"/>
  <c r="I457" i="1" s="1"/>
  <c r="K457" i="1" s="1"/>
  <c r="N457" i="1" s="1"/>
  <c r="H358" i="1"/>
  <c r="I358" i="1" s="1"/>
  <c r="K358" i="1" s="1"/>
  <c r="N358" i="1" s="1"/>
  <c r="H421" i="1"/>
  <c r="I421" i="1" s="1"/>
  <c r="K421" i="1" s="1"/>
  <c r="N421" i="1" s="1"/>
  <c r="H195" i="1"/>
  <c r="I195" i="1" s="1"/>
  <c r="K195" i="1" s="1"/>
  <c r="N195" i="1" s="1"/>
  <c r="H129" i="1"/>
  <c r="I129" i="1" s="1"/>
  <c r="K129" i="1" s="1"/>
  <c r="N129" i="1" s="1"/>
  <c r="H322" i="1"/>
  <c r="I322" i="1" s="1"/>
  <c r="K322" i="1" s="1"/>
  <c r="N322" i="1" s="1"/>
  <c r="H204" i="1"/>
  <c r="I204" i="1" s="1"/>
  <c r="K204" i="1" s="1"/>
  <c r="N204" i="1" s="1"/>
  <c r="H10" i="1"/>
  <c r="I10" i="1" s="1"/>
  <c r="K10" i="1" s="1"/>
  <c r="N10" i="1" s="1"/>
  <c r="H336" i="1"/>
  <c r="I336" i="1" s="1"/>
  <c r="K336" i="1" s="1"/>
  <c r="N336" i="1" s="1"/>
  <c r="H205" i="1"/>
  <c r="I205" i="1" s="1"/>
  <c r="K205" i="1" s="1"/>
  <c r="N205" i="1" s="1"/>
  <c r="H106" i="1"/>
  <c r="I106" i="1" s="1"/>
  <c r="K106" i="1" s="1"/>
  <c r="N106" i="1" s="1"/>
  <c r="H69" i="1"/>
  <c r="I69" i="1" s="1"/>
  <c r="K69" i="1" s="1"/>
  <c r="N69" i="1" s="1"/>
  <c r="H236" i="1"/>
  <c r="I236" i="1" s="1"/>
  <c r="K236" i="1" s="1"/>
  <c r="N236" i="1" s="1"/>
  <c r="H266" i="1"/>
  <c r="I266" i="1" s="1"/>
  <c r="K266" i="1" s="1"/>
  <c r="N266" i="1" s="1"/>
  <c r="H163" i="1"/>
  <c r="I163" i="1" s="1"/>
  <c r="K163" i="1" s="1"/>
  <c r="N163" i="1" s="1"/>
  <c r="H180" i="1"/>
  <c r="I180" i="1" s="1"/>
  <c r="K180" i="1" s="1"/>
  <c r="N180" i="1" s="1"/>
  <c r="H461" i="1"/>
  <c r="I461" i="1" s="1"/>
  <c r="K461" i="1" s="1"/>
  <c r="N461" i="1" s="1"/>
  <c r="H134" i="1"/>
  <c r="I134" i="1" s="1"/>
  <c r="K134" i="1" s="1"/>
  <c r="N134" i="1" s="1"/>
  <c r="H233" i="1"/>
  <c r="I233" i="1" s="1"/>
  <c r="K233" i="1" s="1"/>
  <c r="N233" i="1" s="1"/>
  <c r="H139" i="1"/>
  <c r="I139" i="1" s="1"/>
  <c r="K139" i="1" s="1"/>
  <c r="N139" i="1" s="1"/>
  <c r="H440" i="1"/>
  <c r="I440" i="1" s="1"/>
  <c r="K440" i="1" s="1"/>
  <c r="N440" i="1" s="1"/>
  <c r="H7" i="1"/>
  <c r="I7" i="1" s="1"/>
  <c r="K7" i="1" s="1"/>
  <c r="N7" i="1" s="1"/>
  <c r="H262" i="1"/>
  <c r="I262" i="1" s="1"/>
  <c r="K262" i="1" s="1"/>
  <c r="N262" i="1" s="1"/>
  <c r="H153" i="1"/>
  <c r="I153" i="1" s="1"/>
  <c r="K153" i="1" s="1"/>
  <c r="N153" i="1" s="1"/>
  <c r="H478" i="1"/>
  <c r="I478" i="1" s="1"/>
  <c r="K478" i="1" s="1"/>
  <c r="N478" i="1" s="1"/>
  <c r="H173" i="1"/>
  <c r="I173" i="1" s="1"/>
  <c r="K173" i="1" s="1"/>
  <c r="N173" i="1" s="1"/>
  <c r="H5" i="1"/>
  <c r="I5" i="1" s="1"/>
  <c r="K5" i="1" s="1"/>
  <c r="N5" i="1" s="1"/>
  <c r="H471" i="1"/>
  <c r="I471" i="1" s="1"/>
  <c r="K471" i="1" s="1"/>
  <c r="N471" i="1" s="1"/>
  <c r="H379" i="1"/>
  <c r="I379" i="1" s="1"/>
  <c r="K379" i="1" s="1"/>
  <c r="N379" i="1" s="1"/>
  <c r="H256" i="1"/>
  <c r="I256" i="1" s="1"/>
  <c r="K256" i="1" s="1"/>
  <c r="N256" i="1" s="1"/>
  <c r="H498" i="1"/>
  <c r="I498" i="1" s="1"/>
  <c r="K498" i="1" s="1"/>
  <c r="N498" i="1" s="1"/>
  <c r="H326" i="1"/>
  <c r="I326" i="1" s="1"/>
  <c r="K326" i="1" s="1"/>
  <c r="N326" i="1" s="1"/>
  <c r="H224" i="1"/>
  <c r="I224" i="1" s="1"/>
  <c r="K224" i="1" s="1"/>
  <c r="N224" i="1" s="1"/>
  <c r="H446" i="1"/>
  <c r="I446" i="1" s="1"/>
  <c r="K446" i="1" s="1"/>
  <c r="N446" i="1" s="1"/>
  <c r="H65" i="1"/>
  <c r="I65" i="1" s="1"/>
  <c r="K65" i="1" s="1"/>
  <c r="N65" i="1" s="1"/>
  <c r="H90" i="1"/>
  <c r="I90" i="1" s="1"/>
  <c r="K90" i="1" s="1"/>
  <c r="N90" i="1" s="1"/>
  <c r="H380" i="1"/>
  <c r="I380" i="1" s="1"/>
  <c r="K380" i="1" s="1"/>
  <c r="N380" i="1" s="1"/>
  <c r="H181" i="1"/>
  <c r="I181" i="1" s="1"/>
  <c r="K181" i="1" s="1"/>
  <c r="N181" i="1" s="1"/>
  <c r="H359" i="1"/>
  <c r="I359" i="1" s="1"/>
  <c r="K359" i="1" s="1"/>
  <c r="N359" i="1" s="1"/>
  <c r="H37" i="1"/>
  <c r="I37" i="1" s="1"/>
  <c r="K37" i="1" s="1"/>
  <c r="N37" i="1" s="1"/>
  <c r="H209" i="1"/>
  <c r="I209" i="1" s="1"/>
  <c r="K209" i="1" s="1"/>
  <c r="N209" i="1" s="1"/>
  <c r="H84" i="1"/>
  <c r="I84" i="1" s="1"/>
  <c r="K84" i="1" s="1"/>
  <c r="N84" i="1" s="1"/>
  <c r="H138" i="1"/>
  <c r="I138" i="1" s="1"/>
  <c r="K138" i="1" s="1"/>
  <c r="N138" i="1" s="1"/>
  <c r="H422" i="1"/>
  <c r="I422" i="1" s="1"/>
  <c r="K422" i="1" s="1"/>
  <c r="N422" i="1" s="1"/>
  <c r="H372" i="1"/>
  <c r="I372" i="1" s="1"/>
  <c r="K372" i="1" s="1"/>
  <c r="N372" i="1" s="1"/>
  <c r="H38" i="1"/>
  <c r="I38" i="1" s="1"/>
  <c r="K38" i="1" s="1"/>
  <c r="N38" i="1" s="1"/>
  <c r="H230" i="1"/>
  <c r="I230" i="1" s="1"/>
  <c r="K230" i="1" s="1"/>
  <c r="N230" i="1" s="1"/>
  <c r="H212" i="1"/>
  <c r="I212" i="1" s="1"/>
  <c r="K212" i="1" s="1"/>
  <c r="N212" i="1" s="1"/>
  <c r="H365" i="1"/>
  <c r="I365" i="1" s="1"/>
  <c r="K365" i="1" s="1"/>
  <c r="N365" i="1" s="1"/>
  <c r="H354" i="1"/>
  <c r="I354" i="1" s="1"/>
  <c r="K354" i="1" s="1"/>
  <c r="N354" i="1" s="1"/>
  <c r="H317" i="1"/>
  <c r="I317" i="1" s="1"/>
  <c r="K317" i="1" s="1"/>
  <c r="N317" i="1" s="1"/>
  <c r="H220" i="1"/>
  <c r="I220" i="1" s="1"/>
  <c r="K220" i="1" s="1"/>
  <c r="N220" i="1" s="1"/>
  <c r="H166" i="1"/>
  <c r="I166" i="1" s="1"/>
  <c r="K166" i="1" s="1"/>
  <c r="N166" i="1" s="1"/>
  <c r="H110" i="1"/>
  <c r="I110" i="1" s="1"/>
  <c r="K110" i="1" s="1"/>
  <c r="N110" i="1" s="1"/>
  <c r="H29" i="1"/>
  <c r="I29" i="1" s="1"/>
  <c r="K29" i="1" s="1"/>
  <c r="N29" i="1" s="1"/>
  <c r="H397" i="1"/>
  <c r="I397" i="1" s="1"/>
  <c r="K397" i="1" s="1"/>
  <c r="N397" i="1" s="1"/>
  <c r="H468" i="1"/>
  <c r="I468" i="1" s="1"/>
  <c r="K468" i="1" s="1"/>
  <c r="N468" i="1" s="1"/>
  <c r="H60" i="1"/>
  <c r="I60" i="1" s="1"/>
  <c r="K60" i="1" s="1"/>
  <c r="N60" i="1" s="1"/>
  <c r="H265" i="1"/>
  <c r="I265" i="1" s="1"/>
  <c r="K265" i="1" s="1"/>
  <c r="N265" i="1" s="1"/>
  <c r="H214" i="1"/>
  <c r="I214" i="1" s="1"/>
  <c r="K214" i="1" s="1"/>
  <c r="N214" i="1" s="1"/>
  <c r="H493" i="1"/>
  <c r="I493" i="1" s="1"/>
  <c r="K493" i="1" s="1"/>
  <c r="N493" i="1" s="1"/>
  <c r="H435" i="1"/>
  <c r="I435" i="1" s="1"/>
  <c r="K435" i="1" s="1"/>
  <c r="N435" i="1" s="1"/>
  <c r="H455" i="1"/>
  <c r="I455" i="1" s="1"/>
  <c r="K455" i="1" s="1"/>
  <c r="N455" i="1" s="1"/>
  <c r="H114" i="1"/>
  <c r="I114" i="1" s="1"/>
  <c r="K114" i="1" s="1"/>
  <c r="N114" i="1" s="1"/>
  <c r="H83" i="1"/>
  <c r="I83" i="1" s="1"/>
  <c r="K83" i="1" s="1"/>
  <c r="N83" i="1" s="1"/>
  <c r="H223" i="1"/>
  <c r="I223" i="1" s="1"/>
  <c r="K223" i="1" s="1"/>
  <c r="N223" i="1" s="1"/>
  <c r="H232" i="1"/>
  <c r="I232" i="1" s="1"/>
  <c r="K232" i="1" s="1"/>
  <c r="N232" i="1" s="1"/>
  <c r="H281" i="1"/>
  <c r="I281" i="1" s="1"/>
  <c r="K281" i="1" s="1"/>
  <c r="N281" i="1" s="1"/>
  <c r="H159" i="1"/>
  <c r="I159" i="1" s="1"/>
  <c r="K159" i="1" s="1"/>
  <c r="N159" i="1" s="1"/>
  <c r="H458" i="1"/>
  <c r="I458" i="1" s="1"/>
  <c r="K458" i="1" s="1"/>
  <c r="N458" i="1" s="1"/>
  <c r="H268" i="1"/>
  <c r="I268" i="1" s="1"/>
  <c r="K268" i="1" s="1"/>
  <c r="N268" i="1" s="1"/>
  <c r="H192" i="1"/>
  <c r="I192" i="1" s="1"/>
  <c r="K192" i="1" s="1"/>
  <c r="N192" i="1" s="1"/>
  <c r="H328" i="1"/>
  <c r="I328" i="1" s="1"/>
  <c r="K328" i="1" s="1"/>
  <c r="N328" i="1" s="1"/>
  <c r="H56" i="1"/>
  <c r="I56" i="1" s="1"/>
  <c r="K56" i="1" s="1"/>
  <c r="N56" i="1" s="1"/>
  <c r="H376" i="1"/>
  <c r="I376" i="1" s="1"/>
  <c r="K376" i="1" s="1"/>
  <c r="N376" i="1" s="1"/>
  <c r="H444" i="1"/>
  <c r="I444" i="1" s="1"/>
  <c r="K444" i="1" s="1"/>
  <c r="N444" i="1" s="1"/>
  <c r="H226" i="1"/>
  <c r="I226" i="1" s="1"/>
  <c r="K226" i="1" s="1"/>
  <c r="N226" i="1" s="1"/>
  <c r="H137" i="1"/>
  <c r="I137" i="1" s="1"/>
  <c r="K137" i="1" s="1"/>
  <c r="N137" i="1" s="1"/>
  <c r="H135" i="1"/>
  <c r="I135" i="1" s="1"/>
  <c r="K135" i="1" s="1"/>
  <c r="N135" i="1" s="1"/>
  <c r="H270" i="1"/>
  <c r="I270" i="1" s="1"/>
  <c r="K270" i="1" s="1"/>
  <c r="N270" i="1" s="1"/>
  <c r="H311" i="1"/>
  <c r="I311" i="1" s="1"/>
  <c r="K311" i="1" s="1"/>
  <c r="N311" i="1" s="1"/>
  <c r="H349" i="1"/>
  <c r="I349" i="1" s="1"/>
  <c r="K349" i="1" s="1"/>
  <c r="N349" i="1" s="1"/>
  <c r="H429" i="1"/>
  <c r="I429" i="1" s="1"/>
  <c r="K429" i="1" s="1"/>
  <c r="N429" i="1" s="1"/>
  <c r="H198" i="1"/>
  <c r="I198" i="1" s="1"/>
  <c r="K198" i="1" s="1"/>
  <c r="N198" i="1" s="1"/>
  <c r="H118" i="1"/>
  <c r="I118" i="1" s="1"/>
  <c r="K118" i="1" s="1"/>
  <c r="N118" i="1" s="1"/>
  <c r="H154" i="1"/>
  <c r="I154" i="1" s="1"/>
  <c r="K154" i="1" s="1"/>
  <c r="N154" i="1" s="1"/>
  <c r="H430" i="1"/>
  <c r="I430" i="1" s="1"/>
  <c r="K430" i="1" s="1"/>
  <c r="N430" i="1" s="1"/>
  <c r="H158" i="1"/>
  <c r="I158" i="1" s="1"/>
  <c r="K158" i="1" s="1"/>
  <c r="N158" i="1" s="1"/>
  <c r="H339" i="1"/>
  <c r="I339" i="1" s="1"/>
  <c r="K339" i="1" s="1"/>
  <c r="N339" i="1" s="1"/>
  <c r="H87" i="1"/>
  <c r="I87" i="1" s="1"/>
  <c r="K87" i="1" s="1"/>
  <c r="N87" i="1" s="1"/>
  <c r="H149" i="1"/>
  <c r="I149" i="1" s="1"/>
  <c r="K149" i="1" s="1"/>
  <c r="N149" i="1" s="1"/>
  <c r="H63" i="1"/>
  <c r="I63" i="1" s="1"/>
  <c r="K63" i="1" s="1"/>
  <c r="N63" i="1" s="1"/>
  <c r="H278" i="1"/>
  <c r="I278" i="1" s="1"/>
  <c r="K278" i="1" s="1"/>
  <c r="N278" i="1" s="1"/>
  <c r="H410" i="1"/>
  <c r="I410" i="1" s="1"/>
  <c r="K410" i="1" s="1"/>
  <c r="N410" i="1" s="1"/>
  <c r="H473" i="1"/>
  <c r="I473" i="1" s="1"/>
  <c r="K473" i="1" s="1"/>
  <c r="N473" i="1" s="1"/>
  <c r="H474" i="1"/>
  <c r="I474" i="1" s="1"/>
  <c r="K474" i="1" s="1"/>
  <c r="N474" i="1" s="1"/>
  <c r="H453" i="1"/>
  <c r="I453" i="1" s="1"/>
  <c r="K453" i="1" s="1"/>
  <c r="N453" i="1" s="1"/>
  <c r="H152" i="1"/>
  <c r="I152" i="1" s="1"/>
  <c r="K152" i="1" s="1"/>
  <c r="N152" i="1" s="1"/>
  <c r="H123" i="1"/>
  <c r="I123" i="1" s="1"/>
  <c r="K123" i="1" s="1"/>
  <c r="N123" i="1" s="1"/>
  <c r="H237" i="1"/>
  <c r="I237" i="1" s="1"/>
  <c r="K237" i="1" s="1"/>
  <c r="N237" i="1" s="1"/>
  <c r="H276" i="1"/>
  <c r="I276" i="1" s="1"/>
  <c r="K276" i="1" s="1"/>
  <c r="N276" i="1" s="1"/>
  <c r="H228" i="1"/>
  <c r="I228" i="1" s="1"/>
  <c r="K228" i="1" s="1"/>
  <c r="N228" i="1" s="1"/>
  <c r="H314" i="1"/>
  <c r="I314" i="1" s="1"/>
  <c r="K314" i="1" s="1"/>
  <c r="N314" i="1" s="1"/>
  <c r="H165" i="1"/>
  <c r="I165" i="1" s="1"/>
  <c r="K165" i="1" s="1"/>
  <c r="N165" i="1" s="1"/>
  <c r="H206" i="1"/>
  <c r="I206" i="1" s="1"/>
  <c r="K206" i="1" s="1"/>
  <c r="N206" i="1" s="1"/>
  <c r="H318" i="1"/>
  <c r="I318" i="1" s="1"/>
  <c r="K318" i="1" s="1"/>
  <c r="N318" i="1" s="1"/>
  <c r="H97" i="1"/>
  <c r="I97" i="1" s="1"/>
  <c r="K97" i="1" s="1"/>
  <c r="N97" i="1" s="1"/>
  <c r="H122" i="1"/>
  <c r="I122" i="1" s="1"/>
  <c r="K122" i="1" s="1"/>
  <c r="N122" i="1" s="1"/>
  <c r="H398" i="1"/>
  <c r="H428" i="1"/>
  <c r="I428" i="1" s="1"/>
  <c r="K428" i="1" s="1"/>
  <c r="N428" i="1" s="1"/>
  <c r="H392" i="1"/>
  <c r="I392" i="1" s="1"/>
  <c r="K392" i="1" s="1"/>
  <c r="N392" i="1" s="1"/>
  <c r="H353" i="1"/>
  <c r="I353" i="1" s="1"/>
  <c r="K353" i="1" s="1"/>
  <c r="N353" i="1" s="1"/>
  <c r="H75" i="1"/>
  <c r="I75" i="1" s="1"/>
  <c r="K75" i="1" s="1"/>
  <c r="N75" i="1" s="1"/>
  <c r="H31" i="1"/>
  <c r="I31" i="1" s="1"/>
  <c r="K31" i="1" s="1"/>
  <c r="N31" i="1" s="1"/>
  <c r="H251" i="1"/>
  <c r="I251" i="1" s="1"/>
  <c r="K251" i="1" s="1"/>
  <c r="N251" i="1" s="1"/>
  <c r="H66" i="1"/>
  <c r="I66" i="1" s="1"/>
  <c r="K66" i="1" s="1"/>
  <c r="N66" i="1" s="1"/>
  <c r="H95" i="1"/>
  <c r="I95" i="1" s="1"/>
  <c r="K95" i="1" s="1"/>
  <c r="N95" i="1" s="1"/>
  <c r="H290" i="1"/>
  <c r="I290" i="1" s="1"/>
  <c r="K290" i="1" s="1"/>
  <c r="N290" i="1" s="1"/>
  <c r="H91" i="1"/>
  <c r="I91" i="1" s="1"/>
  <c r="K91" i="1" s="1"/>
  <c r="N91" i="1" s="1"/>
  <c r="H335" i="1"/>
  <c r="I335" i="1" s="1"/>
  <c r="K335" i="1" s="1"/>
  <c r="N335" i="1" s="1"/>
  <c r="H273" i="1"/>
  <c r="I273" i="1" s="1"/>
  <c r="K273" i="1" s="1"/>
  <c r="N273" i="1" s="1"/>
  <c r="H274" i="1"/>
  <c r="I274" i="1" s="1"/>
  <c r="K274" i="1" s="1"/>
  <c r="N274" i="1" s="1"/>
  <c r="H167" i="1"/>
  <c r="I167" i="1" s="1"/>
  <c r="K167" i="1" s="1"/>
  <c r="N167" i="1" s="1"/>
  <c r="H239" i="1"/>
  <c r="I239" i="1" s="1"/>
  <c r="K239" i="1" s="1"/>
  <c r="N239" i="1" s="1"/>
  <c r="H324" i="1"/>
  <c r="I324" i="1" s="1"/>
  <c r="K324" i="1" s="1"/>
  <c r="N324" i="1" s="1"/>
  <c r="H53" i="1"/>
  <c r="I53" i="1" s="1"/>
  <c r="K53" i="1" s="1"/>
  <c r="N53" i="1" s="1"/>
  <c r="H89" i="1"/>
  <c r="I89" i="1" s="1"/>
  <c r="K89" i="1" s="1"/>
  <c r="N89" i="1" s="1"/>
  <c r="H327" i="1"/>
  <c r="I327" i="1" s="1"/>
  <c r="K327" i="1" s="1"/>
  <c r="N327" i="1" s="1"/>
  <c r="H433" i="1"/>
  <c r="I433" i="1" s="1"/>
  <c r="K433" i="1" s="1"/>
  <c r="N433" i="1" s="1"/>
  <c r="H77" i="1"/>
  <c r="I77" i="1" s="1"/>
  <c r="K77" i="1" s="1"/>
  <c r="N77" i="1" s="1"/>
  <c r="H14" i="1"/>
  <c r="I14" i="1" s="1"/>
  <c r="K14" i="1" s="1"/>
  <c r="N14" i="1" s="1"/>
  <c r="H225" i="1"/>
  <c r="I225" i="1" s="1"/>
  <c r="K225" i="1" s="1"/>
  <c r="N225" i="1" s="1"/>
  <c r="H355" i="1"/>
  <c r="I355" i="1" s="1"/>
  <c r="K355" i="1" s="1"/>
  <c r="N355" i="1" s="1"/>
  <c r="H371" i="1"/>
  <c r="I371" i="1" s="1"/>
  <c r="K371" i="1" s="1"/>
  <c r="N371" i="1" s="1"/>
  <c r="H215" i="1"/>
  <c r="I215" i="1" s="1"/>
  <c r="K215" i="1" s="1"/>
  <c r="N215" i="1" s="1"/>
  <c r="H477" i="1"/>
  <c r="I477" i="1" s="1"/>
  <c r="K477" i="1" s="1"/>
  <c r="N477" i="1" s="1"/>
  <c r="H136" i="1"/>
  <c r="I136" i="1" s="1"/>
  <c r="K136" i="1" s="1"/>
  <c r="N136" i="1" s="1"/>
  <c r="H400" i="1"/>
  <c r="I400" i="1" s="1"/>
  <c r="K400" i="1" s="1"/>
  <c r="N400" i="1" s="1"/>
  <c r="H305" i="1"/>
  <c r="I305" i="1" s="1"/>
  <c r="K305" i="1" s="1"/>
  <c r="N305" i="1" s="1"/>
  <c r="H155" i="1"/>
  <c r="I155" i="1" s="1"/>
  <c r="K155" i="1" s="1"/>
  <c r="N155" i="1" s="1"/>
  <c r="H460" i="1"/>
  <c r="I460" i="1" s="1"/>
  <c r="K460" i="1" s="1"/>
  <c r="N460" i="1" s="1"/>
  <c r="H185" i="1"/>
  <c r="I185" i="1" s="1"/>
  <c r="K185" i="1" s="1"/>
  <c r="N185" i="1" s="1"/>
  <c r="H416" i="1"/>
  <c r="I416" i="1" s="1"/>
  <c r="K416" i="1" s="1"/>
  <c r="N416" i="1" s="1"/>
  <c r="H175" i="1"/>
  <c r="I175" i="1" s="1"/>
  <c r="K175" i="1" s="1"/>
  <c r="N175" i="1" s="1"/>
  <c r="H296" i="1"/>
  <c r="I296" i="1" s="1"/>
  <c r="K296" i="1" s="1"/>
  <c r="N296" i="1" s="1"/>
  <c r="H188" i="1"/>
  <c r="I188" i="1" s="1"/>
  <c r="K188" i="1" s="1"/>
  <c r="N188" i="1" s="1"/>
  <c r="H466" i="1"/>
  <c r="I466" i="1" s="1"/>
  <c r="K466" i="1" s="1"/>
  <c r="N466" i="1" s="1"/>
  <c r="H285" i="1"/>
  <c r="I285" i="1" s="1"/>
  <c r="K285" i="1" s="1"/>
  <c r="N285" i="1" s="1"/>
  <c r="H436" i="1"/>
  <c r="I436" i="1" s="1"/>
  <c r="K436" i="1" s="1"/>
  <c r="N436" i="1" s="1"/>
  <c r="H9" i="1"/>
  <c r="I9" i="1" s="1"/>
  <c r="K9" i="1" s="1"/>
  <c r="N9" i="1" s="1"/>
  <c r="H277" i="1"/>
  <c r="I277" i="1" s="1"/>
  <c r="K277" i="1" s="1"/>
  <c r="N277" i="1" s="1"/>
  <c r="H464" i="1"/>
  <c r="I464" i="1" s="1"/>
  <c r="K464" i="1" s="1"/>
  <c r="N464" i="1" s="1"/>
  <c r="H405" i="1"/>
  <c r="I405" i="1" s="1"/>
  <c r="K405" i="1" s="1"/>
  <c r="N405" i="1" s="1"/>
  <c r="H297" i="1"/>
  <c r="I297" i="1" s="1"/>
  <c r="K297" i="1" s="1"/>
  <c r="N297" i="1" s="1"/>
  <c r="H176" i="1"/>
  <c r="I176" i="1" s="1"/>
  <c r="K176" i="1" s="1"/>
  <c r="N176" i="1" s="1"/>
  <c r="H164" i="1"/>
  <c r="I164" i="1" s="1"/>
  <c r="K164" i="1" s="1"/>
  <c r="N164" i="1" s="1"/>
  <c r="H390" i="1"/>
  <c r="I390" i="1" s="1"/>
  <c r="K390" i="1" s="1"/>
  <c r="N390" i="1" s="1"/>
  <c r="H378" i="1"/>
  <c r="I378" i="1" s="1"/>
  <c r="K378" i="1" s="1"/>
  <c r="N378" i="1" s="1"/>
  <c r="H346" i="1"/>
  <c r="I346" i="1" s="1"/>
  <c r="K346" i="1" s="1"/>
  <c r="N346" i="1" s="1"/>
  <c r="H449" i="1"/>
  <c r="I449" i="1" s="1"/>
  <c r="K449" i="1" s="1"/>
  <c r="N449" i="1" s="1"/>
  <c r="H161" i="1"/>
  <c r="I161" i="1" s="1"/>
  <c r="K161" i="1" s="1"/>
  <c r="N161" i="1" s="1"/>
  <c r="H247" i="1"/>
  <c r="I247" i="1" s="1"/>
  <c r="K247" i="1" s="1"/>
  <c r="N247" i="1" s="1"/>
  <c r="H325" i="1"/>
  <c r="I325" i="1" s="1"/>
  <c r="K325" i="1" s="1"/>
  <c r="N325" i="1" s="1"/>
  <c r="H345" i="1"/>
  <c r="I345" i="1" s="1"/>
  <c r="K345" i="1" s="1"/>
  <c r="N345" i="1" s="1"/>
  <c r="H92" i="1"/>
  <c r="I92" i="1" s="1"/>
  <c r="K92" i="1" s="1"/>
  <c r="N92" i="1" s="1"/>
  <c r="H172" i="1"/>
  <c r="I172" i="1" s="1"/>
  <c r="K172" i="1" s="1"/>
  <c r="N172" i="1" s="1"/>
  <c r="H244" i="1"/>
  <c r="I244" i="1" s="1"/>
  <c r="K244" i="1" s="1"/>
  <c r="N244" i="1" s="1"/>
  <c r="H492" i="1"/>
  <c r="I492" i="1" s="1"/>
  <c r="K492" i="1" s="1"/>
  <c r="N492" i="1" s="1"/>
  <c r="H463" i="1"/>
  <c r="I463" i="1" s="1"/>
  <c r="K463" i="1" s="1"/>
  <c r="N463" i="1" s="1"/>
  <c r="H36" i="1"/>
  <c r="I36" i="1" s="1"/>
  <c r="K36" i="1" s="1"/>
  <c r="N36" i="1" s="1"/>
  <c r="H80" i="1"/>
  <c r="I80" i="1" s="1"/>
  <c r="K80" i="1" s="1"/>
  <c r="N80" i="1" s="1"/>
  <c r="H426" i="1"/>
  <c r="I426" i="1" s="1"/>
  <c r="K426" i="1" s="1"/>
  <c r="N426" i="1" s="1"/>
  <c r="H174" i="1"/>
  <c r="I174" i="1" s="1"/>
  <c r="K174" i="1" s="1"/>
  <c r="N174" i="1" s="1"/>
  <c r="H178" i="1"/>
  <c r="I178" i="1" s="1"/>
  <c r="K178" i="1" s="1"/>
  <c r="N178" i="1" s="1"/>
  <c r="H44" i="1"/>
  <c r="I44" i="1" s="1"/>
  <c r="K44" i="1" s="1"/>
  <c r="N44" i="1" s="1"/>
  <c r="H132" i="1"/>
  <c r="I132" i="1" s="1"/>
  <c r="K132" i="1" s="1"/>
  <c r="N132" i="1" s="1"/>
  <c r="H384" i="1"/>
  <c r="I384" i="1" s="1"/>
  <c r="K384" i="1" s="1"/>
  <c r="N384" i="1" s="1"/>
  <c r="H383" i="1"/>
  <c r="I383" i="1" s="1"/>
  <c r="K383" i="1" s="1"/>
  <c r="N383" i="1" s="1"/>
  <c r="H381" i="1"/>
  <c r="I381" i="1" s="1"/>
  <c r="K381" i="1" s="1"/>
  <c r="N381" i="1" s="1"/>
  <c r="H157" i="1"/>
  <c r="I157" i="1" s="1"/>
  <c r="K157" i="1" s="1"/>
  <c r="N157" i="1" s="1"/>
  <c r="H99" i="1"/>
  <c r="I99" i="1" s="1"/>
  <c r="K99" i="1" s="1"/>
  <c r="N99" i="1" s="1"/>
  <c r="H307" i="1"/>
  <c r="I307" i="1" s="1"/>
  <c r="K307" i="1" s="1"/>
  <c r="N307" i="1" s="1"/>
  <c r="H292" i="1"/>
  <c r="I292" i="1" s="1"/>
  <c r="K292" i="1" s="1"/>
  <c r="N292" i="1" s="1"/>
  <c r="H394" i="1"/>
  <c r="I394" i="1" s="1"/>
  <c r="K394" i="1" s="1"/>
  <c r="N394" i="1" s="1"/>
  <c r="H375" i="1"/>
  <c r="I375" i="1" s="1"/>
  <c r="K375" i="1" s="1"/>
  <c r="N375" i="1" s="1"/>
  <c r="H52" i="1"/>
  <c r="I52" i="1" s="1"/>
  <c r="K52" i="1" s="1"/>
  <c r="N52" i="1" s="1"/>
  <c r="H348" i="1"/>
  <c r="I348" i="1" s="1"/>
  <c r="K348" i="1" s="1"/>
  <c r="N348" i="1" s="1"/>
  <c r="H330" i="1"/>
  <c r="I330" i="1" s="1"/>
  <c r="K330" i="1" s="1"/>
  <c r="N330" i="1" s="1"/>
  <c r="H363" i="1"/>
  <c r="I363" i="1" s="1"/>
  <c r="K363" i="1" s="1"/>
  <c r="N363" i="1" s="1"/>
  <c r="H484" i="1"/>
  <c r="I484" i="1" s="1"/>
  <c r="K484" i="1" s="1"/>
  <c r="N484" i="1" s="1"/>
  <c r="H487" i="1"/>
  <c r="I487" i="1" s="1"/>
  <c r="K487" i="1" s="1"/>
  <c r="N487" i="1" s="1"/>
  <c r="H34" i="1"/>
  <c r="I34" i="1" s="1"/>
  <c r="K34" i="1" s="1"/>
  <c r="N34" i="1" s="1"/>
  <c r="H41" i="1"/>
  <c r="I41" i="1" s="1"/>
  <c r="K41" i="1" s="1"/>
  <c r="N41" i="1" s="1"/>
  <c r="H20" i="1"/>
  <c r="I20" i="1" s="1"/>
  <c r="K20" i="1" s="1"/>
  <c r="N20" i="1" s="1"/>
  <c r="H267" i="1"/>
  <c r="I267" i="1" s="1"/>
  <c r="K267" i="1" s="1"/>
  <c r="N267" i="1" s="1"/>
  <c r="H357" i="1"/>
  <c r="I357" i="1" s="1"/>
  <c r="K357" i="1" s="1"/>
  <c r="N357" i="1" s="1"/>
  <c r="H98" i="1"/>
  <c r="I98" i="1" s="1"/>
  <c r="K98" i="1" s="1"/>
  <c r="N98" i="1" s="1"/>
  <c r="H413" i="1"/>
  <c r="I413" i="1" s="1"/>
  <c r="K413" i="1" s="1"/>
  <c r="N413" i="1" s="1"/>
  <c r="H51" i="1"/>
  <c r="I51" i="1" s="1"/>
  <c r="K51" i="1" s="1"/>
  <c r="N51" i="1" s="1"/>
  <c r="H28" i="1"/>
  <c r="I28" i="1" s="1"/>
  <c r="K28" i="1" s="1"/>
  <c r="N28" i="1" s="1"/>
  <c r="H168" i="1"/>
  <c r="I168" i="1" s="1"/>
  <c r="K168" i="1" s="1"/>
  <c r="N168" i="1" s="1"/>
  <c r="H27" i="1"/>
  <c r="I27" i="1" s="1"/>
  <c r="K27" i="1" s="1"/>
  <c r="N27" i="1" s="1"/>
  <c r="H116" i="1"/>
  <c r="I116" i="1" s="1"/>
  <c r="K116" i="1" s="1"/>
  <c r="N116" i="1" s="1"/>
  <c r="H127" i="1"/>
  <c r="I127" i="1" s="1"/>
  <c r="K127" i="1" s="1"/>
  <c r="N127" i="1" s="1"/>
  <c r="H186" i="1"/>
  <c r="I186" i="1" s="1"/>
  <c r="K186" i="1" s="1"/>
  <c r="N186" i="1" s="1"/>
  <c r="H301" i="1"/>
  <c r="I301" i="1" s="1"/>
  <c r="K301" i="1" s="1"/>
  <c r="N301" i="1" s="1"/>
  <c r="H364" i="1"/>
  <c r="I364" i="1" s="1"/>
  <c r="K364" i="1" s="1"/>
  <c r="N364" i="1" s="1"/>
  <c r="H227" i="1"/>
  <c r="I227" i="1" s="1"/>
  <c r="K227" i="1" s="1"/>
  <c r="N227" i="1" s="1"/>
  <c r="H406" i="1"/>
  <c r="I406" i="1" s="1"/>
  <c r="K406" i="1" s="1"/>
  <c r="N406" i="1" s="1"/>
  <c r="H293" i="1"/>
  <c r="I293" i="1" s="1"/>
  <c r="K293" i="1" s="1"/>
  <c r="N293" i="1" s="1"/>
  <c r="H71" i="1"/>
  <c r="I71" i="1" s="1"/>
  <c r="K71" i="1" s="1"/>
  <c r="N71" i="1" s="1"/>
  <c r="H396" i="1"/>
  <c r="I396" i="1" s="1"/>
  <c r="K396" i="1" s="1"/>
  <c r="N396" i="1" s="1"/>
  <c r="H459" i="1"/>
  <c r="I459" i="1" s="1"/>
  <c r="K459" i="1" s="1"/>
  <c r="N459" i="1" s="1"/>
  <c r="H109" i="1"/>
  <c r="I109" i="1" s="1"/>
  <c r="K109" i="1" s="1"/>
  <c r="N109" i="1" s="1"/>
  <c r="H202" i="1"/>
  <c r="I202" i="1" s="1"/>
  <c r="K202" i="1" s="1"/>
  <c r="N202" i="1" s="1"/>
  <c r="H189" i="1"/>
  <c r="I189" i="1" s="1"/>
  <c r="K189" i="1" s="1"/>
  <c r="N189" i="1" s="1"/>
  <c r="H417" i="1"/>
  <c r="I417" i="1" s="1"/>
  <c r="K417" i="1" s="1"/>
  <c r="N417" i="1" s="1"/>
  <c r="H443" i="1"/>
  <c r="I443" i="1" s="1"/>
  <c r="K443" i="1" s="1"/>
  <c r="N443" i="1" s="1"/>
  <c r="H11" i="1"/>
  <c r="I11" i="1" s="1"/>
  <c r="K11" i="1" s="1"/>
  <c r="N11" i="1" s="1"/>
  <c r="H431" i="1"/>
  <c r="I431" i="1" s="1"/>
  <c r="K431" i="1" s="1"/>
  <c r="N431" i="1" s="1"/>
  <c r="H442" i="1"/>
  <c r="I442" i="1" s="1"/>
  <c r="K442" i="1" s="1"/>
  <c r="N442" i="1" s="1"/>
  <c r="H58" i="1"/>
  <c r="I58" i="1" s="1"/>
  <c r="K58" i="1" s="1"/>
  <c r="N58" i="1" s="1"/>
  <c r="H427" i="1"/>
  <c r="I427" i="1" s="1"/>
  <c r="K427" i="1" s="1"/>
  <c r="N427" i="1" s="1"/>
  <c r="H170" i="1"/>
  <c r="I170" i="1" s="1"/>
  <c r="K170" i="1" s="1"/>
  <c r="N170" i="1" s="1"/>
  <c r="H408" i="1"/>
  <c r="I408" i="1" s="1"/>
  <c r="K408" i="1" s="1"/>
  <c r="N408" i="1" s="1"/>
  <c r="H391" i="1"/>
  <c r="I391" i="1" s="1"/>
  <c r="K391" i="1" s="1"/>
  <c r="N391" i="1" s="1"/>
  <c r="H414" i="1"/>
  <c r="I414" i="1" s="1"/>
  <c r="K414" i="1" s="1"/>
  <c r="N414" i="1" s="1"/>
  <c r="H128" i="1"/>
  <c r="I128" i="1" s="1"/>
  <c r="K128" i="1" s="1"/>
  <c r="N128" i="1" s="1"/>
  <c r="H269" i="1"/>
  <c r="I269" i="1" s="1"/>
  <c r="K269" i="1" s="1"/>
  <c r="N269" i="1" s="1"/>
  <c r="H2" i="1"/>
  <c r="I2" i="1" s="1"/>
  <c r="K2" i="1" s="1"/>
  <c r="N2" i="1" s="1"/>
  <c r="H40" i="1"/>
  <c r="I40" i="1" s="1"/>
  <c r="K40" i="1" s="1"/>
  <c r="N40" i="1" s="1"/>
  <c r="H103" i="1"/>
  <c r="I103" i="1" s="1"/>
  <c r="K103" i="1" s="1"/>
  <c r="N103" i="1" s="1"/>
  <c r="H64" i="1"/>
  <c r="I64" i="1" s="1"/>
  <c r="K64" i="1" s="1"/>
  <c r="N64" i="1" s="1"/>
  <c r="H257" i="1"/>
  <c r="I257" i="1" s="1"/>
  <c r="K257" i="1" s="1"/>
  <c r="N257" i="1" s="1"/>
  <c r="H78" i="1"/>
  <c r="I78" i="1" s="1"/>
  <c r="K78" i="1" s="1"/>
  <c r="N78" i="1" s="1"/>
  <c r="H407" i="1"/>
  <c r="I407" i="1" s="1"/>
  <c r="K407" i="1" s="1"/>
  <c r="N407" i="1" s="1"/>
  <c r="H388" i="1"/>
  <c r="I388" i="1" s="1"/>
  <c r="K388" i="1" s="1"/>
  <c r="N388" i="1" s="1"/>
  <c r="H272" i="1"/>
  <c r="I272" i="1" s="1"/>
  <c r="K272" i="1" s="1"/>
  <c r="N272" i="1" s="1"/>
  <c r="H308" i="1"/>
  <c r="I308" i="1" s="1"/>
  <c r="K308" i="1" s="1"/>
  <c r="N308" i="1" s="1"/>
  <c r="H470" i="1"/>
  <c r="I470" i="1" s="1"/>
  <c r="K470" i="1" s="1"/>
  <c r="N470" i="1" s="1"/>
  <c r="H399" i="1"/>
  <c r="I399" i="1" s="1"/>
  <c r="K399" i="1" s="1"/>
  <c r="N399" i="1" s="1"/>
  <c r="H191" i="1"/>
  <c r="I191" i="1" s="1"/>
  <c r="K191" i="1" s="1"/>
  <c r="N191" i="1" s="1"/>
  <c r="H279" i="1"/>
  <c r="I279" i="1" s="1"/>
  <c r="K279" i="1" s="1"/>
  <c r="N279" i="1" s="1"/>
  <c r="H117" i="1"/>
  <c r="I117" i="1" s="1"/>
  <c r="K117" i="1" s="1"/>
  <c r="N117" i="1" s="1"/>
  <c r="H234" i="1"/>
  <c r="I234" i="1" s="1"/>
  <c r="K234" i="1" s="1"/>
  <c r="N234" i="1" s="1"/>
  <c r="H193" i="1"/>
  <c r="I193" i="1" s="1"/>
  <c r="K193" i="1" s="1"/>
  <c r="N193" i="1" s="1"/>
  <c r="H368" i="1"/>
  <c r="I368" i="1" s="1"/>
  <c r="K368" i="1" s="1"/>
  <c r="N368" i="1" s="1"/>
  <c r="H43" i="1"/>
  <c r="I43" i="1" s="1"/>
  <c r="K43" i="1" s="1"/>
  <c r="N43" i="1" s="1"/>
  <c r="H490" i="1"/>
  <c r="I490" i="1" s="1"/>
  <c r="K490" i="1" s="1"/>
  <c r="N490" i="1" s="1"/>
  <c r="H86" i="1"/>
  <c r="I86" i="1" s="1"/>
  <c r="K86" i="1" s="1"/>
  <c r="N86" i="1" s="1"/>
  <c r="H300" i="1"/>
  <c r="I300" i="1" s="1"/>
  <c r="K300" i="1" s="1"/>
  <c r="N300" i="1" s="1"/>
  <c r="H61" i="1"/>
  <c r="I61" i="1" s="1"/>
  <c r="K61" i="1" s="1"/>
  <c r="N61" i="1" s="1"/>
  <c r="H360" i="1"/>
  <c r="I360" i="1" s="1"/>
  <c r="K360" i="1" s="1"/>
  <c r="N360" i="1" s="1"/>
  <c r="H452" i="1"/>
  <c r="I452" i="1" s="1"/>
  <c r="K452" i="1" s="1"/>
  <c r="N452" i="1" s="1"/>
  <c r="H142" i="1"/>
  <c r="I142" i="1" s="1"/>
  <c r="K142" i="1" s="1"/>
  <c r="N142" i="1" s="1"/>
  <c r="H26" i="1"/>
  <c r="I26" i="1" s="1"/>
  <c r="K26" i="1" s="1"/>
  <c r="N26" i="1" s="1"/>
  <c r="H409" i="1"/>
  <c r="I409" i="1" s="1"/>
  <c r="K409" i="1" s="1"/>
  <c r="N409" i="1" s="1"/>
  <c r="H197" i="1"/>
  <c r="I197" i="1" s="1"/>
  <c r="K197" i="1" s="1"/>
  <c r="N197" i="1" s="1"/>
  <c r="H105" i="1"/>
  <c r="I105" i="1" s="1"/>
  <c r="K105" i="1" s="1"/>
  <c r="N105" i="1" s="1"/>
  <c r="H119" i="1"/>
  <c r="I119" i="1" s="1"/>
  <c r="K119" i="1" s="1"/>
  <c r="N119" i="1" s="1"/>
  <c r="H369" i="1"/>
  <c r="I369" i="1" s="1"/>
  <c r="K369" i="1" s="1"/>
  <c r="N369" i="1" s="1"/>
  <c r="H389" i="1"/>
  <c r="I389" i="1" s="1"/>
  <c r="K389" i="1" s="1"/>
  <c r="N389" i="1" s="1"/>
  <c r="H352" i="1"/>
  <c r="I352" i="1" s="1"/>
  <c r="K352" i="1" s="1"/>
  <c r="N352" i="1" s="1"/>
  <c r="H385" i="1"/>
  <c r="I385" i="1" s="1"/>
  <c r="K385" i="1" s="1"/>
  <c r="N385" i="1" s="1"/>
  <c r="H242" i="1"/>
  <c r="I242" i="1" s="1"/>
  <c r="K242" i="1" s="1"/>
  <c r="N242" i="1" s="1"/>
  <c r="H12" i="1"/>
  <c r="I12" i="1" s="1"/>
  <c r="K12" i="1" s="1"/>
  <c r="N12" i="1" s="1"/>
  <c r="H54" i="1"/>
  <c r="I54" i="1" s="1"/>
  <c r="K54" i="1" s="1"/>
  <c r="N54" i="1" s="1"/>
  <c r="H306" i="1"/>
  <c r="I306" i="1" s="1"/>
  <c r="K306" i="1" s="1"/>
  <c r="N306" i="1" s="1"/>
  <c r="H479" i="1"/>
  <c r="I479" i="1" s="1"/>
  <c r="K479" i="1" s="1"/>
  <c r="N479" i="1" s="1"/>
  <c r="H50" i="1"/>
  <c r="I50" i="1" s="1"/>
  <c r="K50" i="1" s="1"/>
  <c r="N50" i="1" s="1"/>
  <c r="H6" i="1"/>
  <c r="I6" i="1" s="1"/>
  <c r="K6" i="1" s="1"/>
  <c r="N6" i="1" s="1"/>
  <c r="H341" i="1"/>
  <c r="I341" i="1" s="1"/>
  <c r="K341" i="1" s="1"/>
  <c r="N341" i="1" s="1"/>
  <c r="H156" i="1"/>
  <c r="I156" i="1" s="1"/>
  <c r="K156" i="1" s="1"/>
  <c r="N156" i="1" s="1"/>
  <c r="H415" i="1"/>
  <c r="I415" i="1" s="1"/>
  <c r="K415" i="1" s="1"/>
  <c r="N415" i="1" s="1"/>
  <c r="H243" i="1"/>
  <c r="I243" i="1" s="1"/>
  <c r="K243" i="1" s="1"/>
  <c r="N243" i="1" s="1"/>
  <c r="H298" i="1"/>
  <c r="I298" i="1" s="1"/>
  <c r="K298" i="1" s="1"/>
  <c r="N298" i="1" s="1"/>
  <c r="H419" i="1"/>
  <c r="I419" i="1" s="1"/>
  <c r="K419" i="1" s="1"/>
  <c r="N419" i="1" s="1"/>
  <c r="H386" i="1"/>
  <c r="I386" i="1" s="1"/>
  <c r="K386" i="1" s="1"/>
  <c r="N386" i="1" s="1"/>
  <c r="H25" i="1"/>
  <c r="I25" i="1" s="1"/>
  <c r="K25" i="1" s="1"/>
  <c r="N25" i="1" s="1"/>
  <c r="H72" i="1"/>
  <c r="I72" i="1" s="1"/>
  <c r="K72" i="1" s="1"/>
  <c r="N72" i="1" s="1"/>
  <c r="H82" i="1"/>
  <c r="I82" i="1" s="1"/>
  <c r="K82" i="1" s="1"/>
  <c r="N82" i="1" s="1"/>
  <c r="H439" i="1"/>
  <c r="I439" i="1" s="1"/>
  <c r="K439" i="1" s="1"/>
  <c r="N439" i="1" s="1"/>
  <c r="H112" i="1"/>
  <c r="I112" i="1" s="1"/>
  <c r="K112" i="1" s="1"/>
  <c r="N112" i="1" s="1"/>
  <c r="H286" i="1"/>
  <c r="I286" i="1" s="1"/>
  <c r="K286" i="1" s="1"/>
  <c r="N286" i="1" s="1"/>
  <c r="H4" i="1"/>
  <c r="I4" i="1" s="1"/>
  <c r="K4" i="1" s="1"/>
  <c r="N4" i="1" s="1"/>
  <c r="H494" i="1"/>
  <c r="I494" i="1" s="1"/>
  <c r="K494" i="1" s="1"/>
  <c r="N494" i="1" s="1"/>
  <c r="H329" i="1"/>
  <c r="I329" i="1" s="1"/>
  <c r="K329" i="1" s="1"/>
  <c r="N329" i="1" s="1"/>
  <c r="H450" i="1"/>
  <c r="I450" i="1" s="1"/>
  <c r="K450" i="1" s="1"/>
  <c r="N450" i="1" s="1"/>
  <c r="H85" i="1"/>
  <c r="I85" i="1" s="1"/>
  <c r="K85" i="1" s="1"/>
  <c r="N85" i="1" s="1"/>
  <c r="H210" i="1"/>
  <c r="I210" i="1" s="1"/>
  <c r="K210" i="1" s="1"/>
  <c r="N210" i="1" s="1"/>
  <c r="H62" i="1"/>
  <c r="I62" i="1" s="1"/>
  <c r="K62" i="1" s="1"/>
  <c r="N62" i="1" s="1"/>
  <c r="H344" i="1"/>
  <c r="I344" i="1" s="1"/>
  <c r="K344" i="1" s="1"/>
  <c r="N344" i="1" s="1"/>
  <c r="H333" i="1"/>
  <c r="I333" i="1" s="1"/>
  <c r="K333" i="1" s="1"/>
  <c r="N333" i="1" s="1"/>
  <c r="H47" i="1"/>
  <c r="I47" i="1" s="1"/>
  <c r="K47" i="1" s="1"/>
  <c r="N47" i="1" s="1"/>
  <c r="H24" i="1"/>
  <c r="I24" i="1" s="1"/>
  <c r="K24" i="1" s="1"/>
  <c r="N24" i="1" s="1"/>
  <c r="H107" i="1"/>
  <c r="I107" i="1" s="1"/>
  <c r="K107" i="1" s="1"/>
  <c r="N107" i="1" s="1"/>
  <c r="H182" i="1"/>
  <c r="I182" i="1" s="1"/>
  <c r="K182" i="1" s="1"/>
  <c r="N182" i="1" s="1"/>
  <c r="H148" i="1"/>
  <c r="I148" i="1" s="1"/>
  <c r="K148" i="1" s="1"/>
  <c r="N148" i="1" s="1"/>
  <c r="H250" i="1"/>
  <c r="I250" i="1" s="1"/>
  <c r="K250" i="1" s="1"/>
  <c r="N250" i="1" s="1"/>
  <c r="H133" i="1"/>
  <c r="I133" i="1" s="1"/>
  <c r="K133" i="1" s="1"/>
  <c r="N133" i="1" s="1"/>
  <c r="H49" i="1"/>
  <c r="I49" i="1" s="1"/>
  <c r="K49" i="1" s="1"/>
  <c r="N49" i="1" s="1"/>
  <c r="H412" i="1"/>
  <c r="I412" i="1" s="1"/>
  <c r="K412" i="1" s="1"/>
  <c r="N412" i="1" s="1"/>
  <c r="H79" i="1"/>
  <c r="I79" i="1" s="1"/>
  <c r="K79" i="1" s="1"/>
  <c r="N79" i="1" s="1"/>
  <c r="H113" i="1"/>
  <c r="I113" i="1" s="1"/>
  <c r="K113" i="1" s="1"/>
  <c r="N113" i="1" s="1"/>
  <c r="H162" i="1"/>
  <c r="I162" i="1" s="1"/>
  <c r="K162" i="1" s="1"/>
  <c r="N162" i="1" s="1"/>
  <c r="H447" i="1"/>
  <c r="I447" i="1" s="1"/>
  <c r="K447" i="1" s="1"/>
  <c r="N447" i="1" s="1"/>
  <c r="H288" i="1"/>
  <c r="I288" i="1" s="1"/>
  <c r="K288" i="1" s="1"/>
  <c r="N288" i="1" s="1"/>
  <c r="H246" i="1"/>
  <c r="I246" i="1" s="1"/>
  <c r="K246" i="1" s="1"/>
  <c r="N246" i="1" s="1"/>
  <c r="H403" i="1"/>
  <c r="I403" i="1" s="1"/>
  <c r="K403" i="1" s="1"/>
  <c r="N403" i="1" s="1"/>
  <c r="H496" i="1"/>
  <c r="I496" i="1" s="1"/>
  <c r="K496" i="1" s="1"/>
  <c r="N496" i="1" s="1"/>
  <c r="H259" i="1"/>
  <c r="I259" i="1" s="1"/>
  <c r="K259" i="1" s="1"/>
  <c r="N259" i="1" s="1"/>
  <c r="H472" i="1"/>
  <c r="I472" i="1" s="1"/>
  <c r="K472" i="1" s="1"/>
  <c r="N472" i="1" s="1"/>
  <c r="H284" i="1"/>
  <c r="I284" i="1" s="1"/>
  <c r="K284" i="1" s="1"/>
  <c r="N284" i="1" s="1"/>
  <c r="H21" i="1"/>
  <c r="I21" i="1" s="1"/>
  <c r="K21" i="1" s="1"/>
  <c r="N21" i="1" s="1"/>
  <c r="H283" i="1"/>
  <c r="I283" i="1" s="1"/>
  <c r="K283" i="1" s="1"/>
  <c r="N283" i="1" s="1"/>
  <c r="H179" i="1"/>
  <c r="I179" i="1" s="1"/>
  <c r="K179" i="1" s="1"/>
  <c r="N179" i="1" s="1"/>
  <c r="H115" i="1"/>
  <c r="I115" i="1" s="1"/>
  <c r="K115" i="1" s="1"/>
  <c r="N115" i="1" s="1"/>
  <c r="H337" i="1"/>
  <c r="I337" i="1" s="1"/>
  <c r="K337" i="1" s="1"/>
  <c r="N337" i="1" s="1"/>
  <c r="H434" i="1"/>
  <c r="I434" i="1" s="1"/>
  <c r="K434" i="1" s="1"/>
  <c r="N434" i="1" s="1"/>
  <c r="H334" i="1"/>
  <c r="I334" i="1" s="1"/>
  <c r="K334" i="1" s="1"/>
  <c r="N334" i="1" s="1"/>
  <c r="H96" i="1"/>
  <c r="I96" i="1" s="1"/>
  <c r="K96" i="1" s="1"/>
  <c r="N96" i="1" s="1"/>
  <c r="H351" i="1"/>
  <c r="I351" i="1" s="1"/>
  <c r="K351" i="1" s="1"/>
  <c r="N351" i="1" s="1"/>
  <c r="H169" i="1"/>
  <c r="I169" i="1" s="1"/>
  <c r="K169" i="1" s="1"/>
  <c r="N169" i="1" s="1"/>
  <c r="H294" i="1"/>
  <c r="I294" i="1" s="1"/>
  <c r="K294" i="1" s="1"/>
  <c r="N294" i="1" s="1"/>
  <c r="H454" i="1"/>
  <c r="I454" i="1" s="1"/>
  <c r="K454" i="1" s="1"/>
  <c r="N454" i="1" s="1"/>
  <c r="H253" i="1"/>
  <c r="I253" i="1" s="1"/>
  <c r="K253" i="1" s="1"/>
  <c r="N253" i="1" s="1"/>
  <c r="H343" i="1"/>
  <c r="I343" i="1" s="1"/>
  <c r="K343" i="1" s="1"/>
  <c r="N343" i="1" s="1"/>
  <c r="H59" i="1"/>
  <c r="I59" i="1" s="1"/>
  <c r="K59" i="1" s="1"/>
  <c r="N59" i="1" s="1"/>
  <c r="H211" i="1"/>
  <c r="I211" i="1" s="1"/>
  <c r="K211" i="1" s="1"/>
  <c r="N211" i="1" s="1"/>
  <c r="H67" i="1"/>
  <c r="I67" i="1" s="1"/>
  <c r="K67" i="1" s="1"/>
  <c r="N67" i="1" s="1"/>
  <c r="H441" i="1"/>
  <c r="I441" i="1" s="1"/>
  <c r="K441" i="1" s="1"/>
  <c r="N441" i="1" s="1"/>
  <c r="H451" i="1"/>
  <c r="I451" i="1" s="1"/>
  <c r="K451" i="1" s="1"/>
  <c r="N451" i="1" s="1"/>
  <c r="H150" i="1"/>
  <c r="I150" i="1" s="1"/>
  <c r="K150" i="1" s="1"/>
  <c r="N150" i="1" s="1"/>
  <c r="H404" i="1"/>
  <c r="I404" i="1" s="1"/>
  <c r="K404" i="1" s="1"/>
  <c r="N404" i="1" s="1"/>
  <c r="H88" i="1"/>
  <c r="I88" i="1" s="1"/>
  <c r="K88" i="1" s="1"/>
  <c r="N88" i="1" s="1"/>
  <c r="H126" i="1"/>
  <c r="I126" i="1" s="1"/>
  <c r="K126" i="1" s="1"/>
  <c r="N126" i="1" s="1"/>
  <c r="H208" i="1"/>
  <c r="I208" i="1" s="1"/>
  <c r="K208" i="1" s="1"/>
  <c r="N208" i="1" s="1"/>
  <c r="H74" i="1"/>
  <c r="I74" i="1" s="1"/>
  <c r="K74" i="1" s="1"/>
  <c r="N74" i="1" s="1"/>
  <c r="H217" i="1"/>
  <c r="I217" i="1" s="1"/>
  <c r="K217" i="1" s="1"/>
  <c r="N217" i="1" s="1"/>
  <c r="H68" i="1"/>
  <c r="I68" i="1" s="1"/>
  <c r="K68" i="1" s="1"/>
  <c r="N68" i="1" s="1"/>
  <c r="H141" i="1"/>
  <c r="I141" i="1" s="1"/>
  <c r="K141" i="1" s="1"/>
  <c r="N141" i="1" s="1"/>
  <c r="H120" i="1"/>
  <c r="I120" i="1" s="1"/>
  <c r="K120" i="1" s="1"/>
  <c r="N120" i="1" s="1"/>
  <c r="H480" i="1"/>
  <c r="I480" i="1" s="1"/>
  <c r="K480" i="1" s="1"/>
  <c r="N480" i="1" s="1"/>
  <c r="H42" i="1"/>
  <c r="I42" i="1" s="1"/>
  <c r="K42" i="1" s="1"/>
  <c r="N42" i="1" s="1"/>
  <c r="H361" i="1"/>
  <c r="I361" i="1" s="1"/>
  <c r="K361" i="1" s="1"/>
  <c r="N361" i="1" s="1"/>
  <c r="H39" i="1"/>
  <c r="I39" i="1" s="1"/>
  <c r="K39" i="1" s="1"/>
  <c r="N39" i="1" s="1"/>
  <c r="H287" i="1"/>
  <c r="I287" i="1" s="1"/>
  <c r="K287" i="1" s="1"/>
  <c r="N287" i="1" s="1"/>
  <c r="H177" i="1"/>
  <c r="I177" i="1" s="1"/>
  <c r="K177" i="1" s="1"/>
  <c r="N177" i="1" s="1"/>
  <c r="H309" i="1"/>
  <c r="I309" i="1" s="1"/>
  <c r="K309" i="1" s="1"/>
  <c r="N309" i="1" s="1"/>
  <c r="H456" i="1"/>
  <c r="I456" i="1" s="1"/>
  <c r="K456" i="1" s="1"/>
  <c r="N456" i="1" s="1"/>
  <c r="H445" i="1"/>
  <c r="I445" i="1" s="1"/>
  <c r="K445" i="1" s="1"/>
  <c r="N445" i="1" s="1"/>
  <c r="H131" i="1"/>
  <c r="I131" i="1" s="1"/>
  <c r="K131" i="1" s="1"/>
  <c r="N131" i="1" s="1"/>
  <c r="H411" i="1"/>
  <c r="I411" i="1" s="1"/>
  <c r="K411" i="1" s="1"/>
  <c r="N411" i="1" s="1"/>
  <c r="H184" i="1"/>
  <c r="I184" i="1" s="1"/>
  <c r="K184" i="1" s="1"/>
  <c r="N184" i="1" s="1"/>
  <c r="H423" i="1"/>
  <c r="I423" i="1" s="1"/>
  <c r="K423" i="1" s="1"/>
  <c r="N423" i="1" s="1"/>
  <c r="H465" i="1"/>
  <c r="I465" i="1" s="1"/>
  <c r="K465" i="1" s="1"/>
  <c r="N465" i="1" s="1"/>
  <c r="H489" i="1"/>
  <c r="I489" i="1" s="1"/>
  <c r="K489" i="1" s="1"/>
  <c r="N489" i="1" s="1"/>
  <c r="H395" i="1"/>
  <c r="I395" i="1" s="1"/>
  <c r="K395" i="1" s="1"/>
  <c r="N395" i="1" s="1"/>
  <c r="H321" i="1"/>
  <c r="I321" i="1" s="1"/>
  <c r="K321" i="1" s="1"/>
  <c r="N321" i="1" s="1"/>
  <c r="H432" i="1"/>
  <c r="I432" i="1" s="1"/>
  <c r="K432" i="1" s="1"/>
  <c r="N432" i="1" s="1"/>
  <c r="H201" i="1"/>
  <c r="I201" i="1" s="1"/>
  <c r="K201" i="1" s="1"/>
  <c r="N201" i="1" s="1"/>
  <c r="H93" i="1"/>
  <c r="I93" i="1" s="1"/>
  <c r="K93" i="1" s="1"/>
  <c r="N93" i="1" s="1"/>
  <c r="H57" i="1"/>
  <c r="I57" i="1" s="1"/>
  <c r="K57" i="1" s="1"/>
  <c r="N57" i="1" s="1"/>
  <c r="H200" i="1"/>
  <c r="I200" i="1" s="1"/>
  <c r="K200" i="1" s="1"/>
  <c r="N200" i="1" s="1"/>
  <c r="H271" i="1"/>
  <c r="I271" i="1" s="1"/>
  <c r="K271" i="1" s="1"/>
  <c r="N271" i="1" s="1"/>
  <c r="H255" i="1"/>
  <c r="I255" i="1" s="1"/>
  <c r="K255" i="1" s="1"/>
  <c r="N255" i="1" s="1"/>
  <c r="H125" i="1"/>
  <c r="I125" i="1" s="1"/>
  <c r="K125" i="1" s="1"/>
  <c r="N125" i="1" s="1"/>
  <c r="H108" i="1"/>
  <c r="I108" i="1" s="1"/>
  <c r="K108" i="1" s="1"/>
  <c r="N108" i="1" s="1"/>
  <c r="H45" i="1"/>
  <c r="I45" i="1" s="1"/>
  <c r="K45" i="1" s="1"/>
  <c r="N45" i="1" s="1"/>
  <c r="H249" i="1"/>
  <c r="I249" i="1" s="1"/>
  <c r="K249" i="1" s="1"/>
  <c r="N249" i="1" s="1"/>
  <c r="H183" i="1"/>
  <c r="I183" i="1" s="1"/>
  <c r="K183" i="1" s="1"/>
  <c r="N183" i="1" s="1"/>
  <c r="H245" i="1"/>
  <c r="I245" i="1" s="1"/>
  <c r="K245" i="1" s="1"/>
  <c r="N245" i="1" s="1"/>
  <c r="H241" i="1"/>
  <c r="I241" i="1" s="1"/>
  <c r="K241" i="1" s="1"/>
  <c r="N241" i="1" s="1"/>
  <c r="H497" i="1"/>
  <c r="I497" i="1" s="1"/>
  <c r="K497" i="1" s="1"/>
  <c r="N497" i="1" s="1"/>
  <c r="H485" i="1"/>
  <c r="I485" i="1" s="1"/>
  <c r="K485" i="1" s="1"/>
  <c r="N485" i="1" s="1"/>
  <c r="H342" i="1"/>
  <c r="I342" i="1" s="1"/>
  <c r="K342" i="1" s="1"/>
  <c r="N342" i="1" s="1"/>
  <c r="H313" i="1"/>
  <c r="I313" i="1" s="1"/>
  <c r="K313" i="1" s="1"/>
  <c r="N313" i="1" s="1"/>
  <c r="H235" i="1"/>
  <c r="I235" i="1" s="1"/>
  <c r="K235" i="1" s="1"/>
  <c r="N235" i="1" s="1"/>
  <c r="H315" i="1"/>
  <c r="I315" i="1" s="1"/>
  <c r="K315" i="1" s="1"/>
  <c r="N315" i="1" s="1"/>
  <c r="H73" i="1"/>
  <c r="I73" i="1" s="1"/>
  <c r="K73" i="1" s="1"/>
  <c r="N73" i="1" s="1"/>
  <c r="H13" i="1"/>
  <c r="I13" i="1" s="1"/>
  <c r="K13" i="1" s="1"/>
  <c r="N13" i="1" s="1"/>
  <c r="H289" i="1"/>
  <c r="I289" i="1" s="1"/>
  <c r="K289" i="1" s="1"/>
  <c r="N289" i="1" s="1"/>
  <c r="H252" i="1"/>
  <c r="I252" i="1" s="1"/>
  <c r="K252" i="1" s="1"/>
  <c r="N252" i="1" s="1"/>
  <c r="H402" i="1"/>
  <c r="I402" i="1" s="1"/>
  <c r="K402" i="1" s="1"/>
  <c r="N402" i="1" s="1"/>
  <c r="H299" i="1"/>
  <c r="I299" i="1" s="1"/>
  <c r="K299" i="1" s="1"/>
  <c r="N299" i="1" s="1"/>
  <c r="H347" i="1"/>
  <c r="I347" i="1" s="1"/>
  <c r="K347" i="1" s="1"/>
  <c r="N347" i="1" s="1"/>
  <c r="H221" i="1"/>
  <c r="I221" i="1" s="1"/>
  <c r="K221" i="1" s="1"/>
  <c r="N221" i="1" s="1"/>
  <c r="H203" i="1"/>
  <c r="I203" i="1" s="1"/>
  <c r="K203" i="1" s="1"/>
  <c r="N203" i="1" s="1"/>
  <c r="H102" i="1"/>
  <c r="I102" i="1" s="1"/>
  <c r="K102" i="1" s="1"/>
  <c r="N102" i="1" s="1"/>
  <c r="H420" i="1"/>
  <c r="I420" i="1" s="1"/>
  <c r="K420" i="1" s="1"/>
  <c r="N420" i="1" s="1"/>
  <c r="H366" i="1"/>
  <c r="I366" i="1" s="1"/>
  <c r="K366" i="1" s="1"/>
  <c r="N366" i="1" s="1"/>
  <c r="H81" i="1"/>
  <c r="I81" i="1" s="1"/>
  <c r="K81" i="1" s="1"/>
  <c r="N81" i="1" s="1"/>
  <c r="H486" i="1"/>
  <c r="I486" i="1" s="1"/>
  <c r="K486" i="1" s="1"/>
  <c r="N486" i="1" s="1"/>
  <c r="H15" i="1"/>
  <c r="I15" i="1" s="1"/>
  <c r="K15" i="1" s="1"/>
  <c r="N15" i="1" s="1"/>
  <c r="H393" i="1"/>
  <c r="I393" i="1" s="1"/>
  <c r="K393" i="1" s="1"/>
  <c r="N393" i="1" s="1"/>
  <c r="H151" i="1"/>
  <c r="I151" i="1" s="1"/>
  <c r="K151" i="1" s="1"/>
  <c r="N151" i="1" s="1"/>
  <c r="H483" i="1"/>
  <c r="I483" i="1" s="1"/>
  <c r="K483" i="1" s="1"/>
  <c r="N483" i="1" s="1"/>
  <c r="H229" i="1"/>
  <c r="I229" i="1" s="1"/>
  <c r="K229" i="1" s="1"/>
  <c r="N229" i="1" s="1"/>
  <c r="H146" i="1"/>
  <c r="I146" i="1" s="1"/>
  <c r="K146" i="1" s="1"/>
  <c r="N146" i="1" s="1"/>
  <c r="H312" i="1"/>
  <c r="I312" i="1" s="1"/>
  <c r="K312" i="1" s="1"/>
  <c r="N312" i="1" s="1"/>
  <c r="H213" i="1"/>
  <c r="I213" i="1" s="1"/>
  <c r="K213" i="1" s="1"/>
  <c r="N213" i="1" s="1"/>
  <c r="H418" i="1"/>
  <c r="I418" i="1" s="1"/>
  <c r="K418" i="1" s="1"/>
  <c r="N418" i="1" s="1"/>
  <c r="H124" i="1"/>
  <c r="I124" i="1" s="1"/>
  <c r="K124" i="1" s="1"/>
  <c r="N124" i="1" s="1"/>
  <c r="H350" i="1"/>
  <c r="I350" i="1" s="1"/>
  <c r="K350" i="1" s="1"/>
  <c r="N350" i="1" s="1"/>
  <c r="H207" i="1"/>
  <c r="I207" i="1" s="1"/>
  <c r="K207" i="1" s="1"/>
  <c r="N207" i="1" s="1"/>
  <c r="H147" i="1"/>
  <c r="I147" i="1" s="1"/>
  <c r="K147" i="1" s="1"/>
  <c r="N147" i="1" s="1"/>
  <c r="H23" i="1"/>
  <c r="I23" i="1" s="1"/>
  <c r="K23" i="1" s="1"/>
  <c r="N23" i="1" s="1"/>
  <c r="H295" i="1"/>
  <c r="I295" i="1" s="1"/>
  <c r="K295" i="1" s="1"/>
  <c r="N295" i="1" s="1"/>
  <c r="H424" i="1"/>
  <c r="I424" i="1" s="1"/>
  <c r="K424" i="1" s="1"/>
  <c r="N424" i="1" s="1"/>
  <c r="H331" i="1"/>
  <c r="I331" i="1" s="1"/>
  <c r="K331" i="1" s="1"/>
  <c r="N331" i="1" s="1"/>
  <c r="H377" i="1"/>
  <c r="I377" i="1" s="1"/>
  <c r="K377" i="1" s="1"/>
  <c r="N377" i="1" s="1"/>
  <c r="H475" i="1"/>
  <c r="I475" i="1" s="1"/>
  <c r="K475" i="1" s="1"/>
  <c r="N475" i="1" s="1"/>
  <c r="H340" i="1"/>
  <c r="I340" i="1" s="1"/>
  <c r="K340" i="1" s="1"/>
  <c r="N340" i="1" s="1"/>
  <c r="H143" i="1"/>
  <c r="I143" i="1" s="1"/>
  <c r="K143" i="1" s="1"/>
  <c r="N143" i="1" s="1"/>
  <c r="H70" i="1"/>
  <c r="I70" i="1" s="1"/>
  <c r="K70" i="1" s="1"/>
  <c r="N70" i="1" s="1"/>
  <c r="H248" i="1"/>
  <c r="I248" i="1" s="1"/>
  <c r="K248" i="1" s="1"/>
  <c r="N248" i="1" s="1"/>
  <c r="H495" i="1"/>
  <c r="I495" i="1" s="1"/>
  <c r="K495" i="1" s="1"/>
  <c r="N495" i="1" s="1"/>
  <c r="H130" i="1"/>
  <c r="I130" i="1" s="1"/>
  <c r="K130" i="1" s="1"/>
  <c r="N130" i="1" s="1"/>
  <c r="H310" i="1"/>
  <c r="I310" i="1" s="1"/>
  <c r="K310" i="1" s="1"/>
  <c r="N310" i="1" s="1"/>
  <c r="H481" i="1"/>
  <c r="I481" i="1" s="1"/>
  <c r="K481" i="1" s="1"/>
  <c r="N481" i="1" s="1"/>
  <c r="H254" i="1"/>
  <c r="I254" i="1" s="1"/>
  <c r="K254" i="1" s="1"/>
  <c r="N254" i="1" s="1"/>
  <c r="H160" i="1"/>
  <c r="I160" i="1" s="1"/>
  <c r="K160" i="1" s="1"/>
  <c r="N160" i="1" s="1"/>
  <c r="H437" i="1"/>
  <c r="I437" i="1" s="1"/>
  <c r="K437" i="1" s="1"/>
  <c r="N437" i="1" s="1"/>
  <c r="H187" i="1"/>
  <c r="I187" i="1" s="1"/>
  <c r="K187" i="1" s="1"/>
  <c r="N187" i="1" s="1"/>
  <c r="H356" i="1"/>
  <c r="I356" i="1" s="1"/>
  <c r="K356" i="1" s="1"/>
  <c r="N356" i="1" s="1"/>
  <c r="H55" i="1"/>
  <c r="I55" i="1" s="1"/>
  <c r="K55" i="1" s="1"/>
  <c r="N55" i="1" s="1"/>
  <c r="H100" i="1"/>
  <c r="I100" i="1" s="1"/>
  <c r="K100" i="1" s="1"/>
  <c r="N100" i="1" s="1"/>
  <c r="H3" i="1"/>
  <c r="I3" i="1" s="1"/>
  <c r="K3" i="1" s="1"/>
  <c r="N3" i="1" s="1"/>
  <c r="H258" i="1"/>
  <c r="I258" i="1" s="1"/>
  <c r="K258" i="1" s="1"/>
  <c r="N258" i="1" s="1"/>
  <c r="H476" i="1"/>
  <c r="I476" i="1" s="1"/>
  <c r="K476" i="1" s="1"/>
  <c r="N476" i="1" s="1"/>
  <c r="H196" i="1"/>
  <c r="I196" i="1" s="1"/>
  <c r="K196" i="1" s="1"/>
  <c r="N196" i="1" s="1"/>
  <c r="H231" i="1"/>
  <c r="I231" i="1" s="1"/>
  <c r="K231" i="1" s="1"/>
  <c r="N231" i="1" s="1"/>
  <c r="H291" i="1"/>
  <c r="I291" i="1" s="1"/>
  <c r="K291" i="1" s="1"/>
  <c r="N291" i="1" s="1"/>
  <c r="H46" i="1"/>
  <c r="I46" i="1" s="1"/>
  <c r="K46" i="1" s="1"/>
  <c r="N46" i="1" s="1"/>
  <c r="H374" i="1"/>
  <c r="I374" i="1" s="1"/>
  <c r="K374" i="1" s="1"/>
  <c r="N374" i="1" s="1"/>
  <c r="H22" i="1"/>
  <c r="I22" i="1" s="1"/>
  <c r="K22" i="1" s="1"/>
  <c r="N22" i="1" s="1"/>
  <c r="H144" i="1"/>
  <c r="I144" i="1" s="1"/>
  <c r="K144" i="1" s="1"/>
  <c r="N144" i="1" s="1"/>
  <c r="H35" i="1"/>
  <c r="I35" i="1" s="1"/>
  <c r="K35" i="1" s="1"/>
  <c r="N35" i="1" s="1"/>
  <c r="H260" i="1"/>
  <c r="I260" i="1" s="1"/>
  <c r="K260" i="1" s="1"/>
  <c r="N260" i="1" s="1"/>
  <c r="H338" i="1"/>
  <c r="I338" i="1" s="1"/>
  <c r="K338" i="1" s="1"/>
  <c r="N338" i="1" s="1"/>
  <c r="H438" i="1"/>
  <c r="I438" i="1" s="1"/>
  <c r="K438" i="1" s="1"/>
  <c r="N438" i="1" s="1"/>
  <c r="H16" i="1"/>
  <c r="I16" i="1" s="1"/>
  <c r="K16" i="1" s="1"/>
  <c r="N16" i="1" s="1"/>
  <c r="H76" i="1"/>
  <c r="I76" i="1" s="1"/>
  <c r="K76" i="1" s="1"/>
  <c r="N76" i="1" s="1"/>
  <c r="H304" i="1"/>
  <c r="I304" i="1" s="1"/>
  <c r="K304" i="1" s="1"/>
  <c r="N304" i="1" s="1"/>
  <c r="H8" i="1"/>
  <c r="I8" i="1" s="1"/>
  <c r="K8" i="1" s="1"/>
  <c r="N8" i="1" s="1"/>
  <c r="H238" i="1"/>
  <c r="I238" i="1" s="1"/>
  <c r="K238" i="1" s="1"/>
  <c r="N238" i="1" s="1"/>
  <c r="H171" i="1"/>
  <c r="I171" i="1" s="1"/>
  <c r="K171" i="1" s="1"/>
  <c r="N171" i="1" s="1"/>
  <c r="H94" i="1"/>
  <c r="I94" i="1" s="1"/>
  <c r="K94" i="1" s="1"/>
  <c r="N94" i="1" s="1"/>
  <c r="H387" i="1"/>
  <c r="I387" i="1" s="1"/>
  <c r="K387" i="1" s="1"/>
  <c r="N387" i="1" s="1"/>
  <c r="H282" i="1"/>
  <c r="I282" i="1" s="1"/>
  <c r="K282" i="1" s="1"/>
  <c r="N282" i="1" s="1"/>
  <c r="H401" i="1"/>
  <c r="I401" i="1" s="1"/>
  <c r="K401" i="1" s="1"/>
  <c r="N401" i="1" s="1"/>
  <c r="H32" i="1"/>
  <c r="I32" i="1" s="1"/>
  <c r="K32" i="1" s="1"/>
  <c r="N32" i="1" s="1"/>
  <c r="H19" i="1"/>
  <c r="I19" i="1" s="1"/>
  <c r="K19" i="1" s="1"/>
  <c r="N19" i="1" s="1"/>
  <c r="T496" i="1" l="1"/>
  <c r="T442" i="1"/>
  <c r="T392" i="1"/>
  <c r="T380" i="1"/>
  <c r="T310" i="1"/>
  <c r="T226" i="1"/>
  <c r="R495" i="1"/>
  <c r="R487" i="1"/>
  <c r="R481" i="1"/>
  <c r="R475" i="1"/>
  <c r="R455" i="1"/>
  <c r="R447" i="1"/>
  <c r="R435" i="1"/>
  <c r="R427" i="1"/>
  <c r="R419" i="1"/>
  <c r="R411" i="1"/>
  <c r="R401" i="1"/>
  <c r="R391" i="1"/>
  <c r="R375" i="1"/>
  <c r="R363" i="1"/>
  <c r="R355" i="1"/>
  <c r="R347" i="1"/>
  <c r="R322" i="1"/>
  <c r="R294" i="1"/>
  <c r="R282" i="1"/>
  <c r="R258" i="1"/>
  <c r="R194" i="1"/>
  <c r="T474" i="1"/>
  <c r="T396" i="1"/>
  <c r="T388" i="1"/>
  <c r="T376" i="1"/>
  <c r="T210" i="1"/>
  <c r="R491" i="1"/>
  <c r="R483" i="1"/>
  <c r="R479" i="1"/>
  <c r="R471" i="1"/>
  <c r="R451" i="1"/>
  <c r="R445" i="1"/>
  <c r="R431" i="1"/>
  <c r="R423" i="1"/>
  <c r="R415" i="1"/>
  <c r="R403" i="1"/>
  <c r="R393" i="1"/>
  <c r="R387" i="1"/>
  <c r="R365" i="1"/>
  <c r="R359" i="1"/>
  <c r="R351" i="1"/>
  <c r="R343" i="1"/>
  <c r="R314" i="1"/>
  <c r="R306" i="1"/>
  <c r="R290" i="1"/>
  <c r="R270" i="1"/>
  <c r="R242" i="1"/>
  <c r="R178" i="1"/>
  <c r="T6" i="1"/>
  <c r="R6" i="1"/>
  <c r="T283" i="1"/>
  <c r="R283" i="1"/>
  <c r="T188" i="1"/>
  <c r="R188" i="1"/>
  <c r="T115" i="1"/>
  <c r="R115" i="1"/>
  <c r="R378" i="1"/>
  <c r="T378" i="1"/>
  <c r="T235" i="1"/>
  <c r="R235" i="1"/>
  <c r="R374" i="1"/>
  <c r="T374" i="1"/>
  <c r="T185" i="1"/>
  <c r="R185" i="1"/>
  <c r="R400" i="1"/>
  <c r="T400" i="1"/>
  <c r="R408" i="1"/>
  <c r="T408" i="1"/>
  <c r="T81" i="1"/>
  <c r="R81" i="1"/>
  <c r="T39" i="1"/>
  <c r="R39" i="1"/>
  <c r="T67" i="1"/>
  <c r="R67" i="1"/>
  <c r="T211" i="1"/>
  <c r="R211" i="1"/>
  <c r="R494" i="1"/>
  <c r="T494" i="1"/>
  <c r="T171" i="1"/>
  <c r="R171" i="1"/>
  <c r="T83" i="1"/>
  <c r="R83" i="1"/>
  <c r="T15" i="1"/>
  <c r="R15" i="1"/>
  <c r="T98" i="1"/>
  <c r="R98" i="1"/>
  <c r="T192" i="1"/>
  <c r="R192" i="1"/>
  <c r="T212" i="1"/>
  <c r="R212" i="1"/>
  <c r="T3" i="1"/>
  <c r="R3" i="1"/>
  <c r="T191" i="1"/>
  <c r="R191" i="1"/>
  <c r="T71" i="1"/>
  <c r="R71" i="1"/>
  <c r="T65" i="1"/>
  <c r="R65" i="1"/>
  <c r="R390" i="1"/>
  <c r="T390" i="1"/>
  <c r="T227" i="1"/>
  <c r="R227" i="1"/>
  <c r="T116" i="1"/>
  <c r="R116" i="1"/>
  <c r="T45" i="1"/>
  <c r="R45" i="1"/>
  <c r="T147" i="1"/>
  <c r="R147" i="1"/>
  <c r="T287" i="1"/>
  <c r="R287" i="1"/>
  <c r="R394" i="1"/>
  <c r="T394" i="1"/>
  <c r="T129" i="1"/>
  <c r="R129" i="1"/>
  <c r="T2" i="1"/>
  <c r="R2" i="1"/>
  <c r="T173" i="1"/>
  <c r="R173" i="1"/>
  <c r="T179" i="1"/>
  <c r="R179" i="1"/>
  <c r="T138" i="1"/>
  <c r="R138" i="1"/>
  <c r="T331" i="1"/>
  <c r="R331" i="1"/>
  <c r="T95" i="1"/>
  <c r="R95" i="1"/>
  <c r="T17" i="1"/>
  <c r="R17" i="1"/>
  <c r="T224" i="1"/>
  <c r="R224" i="1"/>
  <c r="T272" i="1"/>
  <c r="R272" i="1"/>
  <c r="T77" i="1"/>
  <c r="R77" i="1"/>
  <c r="T124" i="1"/>
  <c r="R124" i="1"/>
  <c r="R420" i="1"/>
  <c r="T420" i="1"/>
  <c r="R498" i="1"/>
  <c r="T498" i="1"/>
  <c r="T38" i="1"/>
  <c r="R38" i="1"/>
  <c r="T256" i="1"/>
  <c r="R256" i="1"/>
  <c r="T4" i="1"/>
  <c r="R4" i="1"/>
  <c r="T54" i="1"/>
  <c r="R54" i="1"/>
  <c r="T203" i="1"/>
  <c r="R203" i="1"/>
  <c r="T69" i="1"/>
  <c r="R69" i="1"/>
  <c r="T184" i="1"/>
  <c r="R184" i="1"/>
  <c r="T333" i="1"/>
  <c r="R333" i="1"/>
  <c r="T92" i="1"/>
  <c r="R92" i="1"/>
  <c r="T163" i="1"/>
  <c r="R163" i="1"/>
  <c r="R488" i="1"/>
  <c r="T488" i="1"/>
  <c r="T9" i="1"/>
  <c r="R9" i="1"/>
  <c r="T61" i="1"/>
  <c r="R61" i="1"/>
  <c r="T143" i="1"/>
  <c r="R143" i="1"/>
  <c r="T51" i="1"/>
  <c r="R51" i="1"/>
  <c r="T208" i="1"/>
  <c r="R208" i="1"/>
  <c r="T79" i="1"/>
  <c r="R79" i="1"/>
  <c r="T140" i="1"/>
  <c r="R140" i="1"/>
  <c r="T293" i="1"/>
  <c r="R293" i="1"/>
  <c r="T90" i="1"/>
  <c r="R90" i="1"/>
  <c r="T104" i="1"/>
  <c r="R104" i="1"/>
  <c r="T19" i="1"/>
  <c r="R19" i="1"/>
  <c r="T303" i="1"/>
  <c r="R303" i="1"/>
  <c r="T88" i="1"/>
  <c r="R88" i="1"/>
  <c r="T157" i="1"/>
  <c r="R157" i="1"/>
  <c r="T122" i="1"/>
  <c r="R122" i="1"/>
  <c r="T131" i="1"/>
  <c r="R131" i="1"/>
  <c r="T253" i="1"/>
  <c r="R253" i="1"/>
  <c r="T236" i="1"/>
  <c r="R236" i="1"/>
  <c r="T323" i="1"/>
  <c r="R323" i="1"/>
  <c r="R352" i="1"/>
  <c r="T352" i="1"/>
  <c r="T276" i="1"/>
  <c r="R276" i="1"/>
  <c r="R358" i="1"/>
  <c r="T358" i="1"/>
  <c r="T170" i="1"/>
  <c r="R170" i="1"/>
  <c r="T72" i="1"/>
  <c r="R72" i="1"/>
  <c r="T28" i="1"/>
  <c r="R28" i="1"/>
  <c r="T130" i="1"/>
  <c r="R130" i="1"/>
  <c r="T152" i="1"/>
  <c r="R152" i="1"/>
  <c r="R460" i="1"/>
  <c r="T460" i="1"/>
  <c r="T297" i="1"/>
  <c r="R297" i="1"/>
  <c r="T244" i="1"/>
  <c r="R244" i="1"/>
  <c r="T159" i="1"/>
  <c r="R159" i="1"/>
  <c r="T23" i="1"/>
  <c r="R23" i="1"/>
  <c r="T329" i="1"/>
  <c r="R329" i="1"/>
  <c r="R456" i="1"/>
  <c r="T456" i="1"/>
  <c r="T47" i="1"/>
  <c r="R47" i="1"/>
  <c r="T264" i="1"/>
  <c r="R264" i="1"/>
  <c r="T284" i="1"/>
  <c r="R284" i="1"/>
  <c r="T161" i="1"/>
  <c r="R161" i="1"/>
  <c r="T252" i="1"/>
  <c r="R252" i="1"/>
  <c r="T299" i="1"/>
  <c r="R299" i="1"/>
  <c r="T151" i="1"/>
  <c r="R151" i="1"/>
  <c r="T148" i="1"/>
  <c r="R148" i="1"/>
  <c r="T245" i="1"/>
  <c r="R245" i="1"/>
  <c r="T125" i="1"/>
  <c r="R125" i="1"/>
  <c r="T321" i="1"/>
  <c r="R321" i="1"/>
  <c r="T113" i="1"/>
  <c r="R113" i="1"/>
  <c r="T101" i="1"/>
  <c r="R101" i="1"/>
  <c r="T233" i="1"/>
  <c r="R233" i="1"/>
  <c r="T100" i="1"/>
  <c r="R100" i="1"/>
  <c r="R434" i="1"/>
  <c r="T434" i="1"/>
  <c r="T176" i="1"/>
  <c r="R176" i="1"/>
  <c r="T158" i="1"/>
  <c r="R158" i="1"/>
  <c r="T275" i="1"/>
  <c r="R275" i="1"/>
  <c r="T35" i="1"/>
  <c r="R35" i="1"/>
  <c r="T48" i="1"/>
  <c r="R48" i="1"/>
  <c r="T482" i="1"/>
  <c r="T470" i="1"/>
  <c r="T448" i="1"/>
  <c r="T430" i="1"/>
  <c r="T422" i="1"/>
  <c r="T402" i="1"/>
  <c r="T370" i="1"/>
  <c r="T354" i="1"/>
  <c r="T334" i="1"/>
  <c r="T266" i="1"/>
  <c r="T246" i="1"/>
  <c r="T186" i="1"/>
  <c r="R467" i="1"/>
  <c r="R463" i="1"/>
  <c r="R459" i="1"/>
  <c r="R443" i="1"/>
  <c r="R439" i="1"/>
  <c r="R407" i="1"/>
  <c r="R399" i="1"/>
  <c r="R395" i="1"/>
  <c r="R383" i="1"/>
  <c r="R379" i="1"/>
  <c r="R371" i="1"/>
  <c r="R367" i="1"/>
  <c r="R338" i="1"/>
  <c r="R330" i="1"/>
  <c r="R298" i="1"/>
  <c r="R274" i="1"/>
  <c r="R250" i="1"/>
  <c r="R234" i="1"/>
  <c r="R218" i="1"/>
  <c r="R202" i="1"/>
  <c r="T49" i="1"/>
  <c r="R49" i="1"/>
  <c r="T75" i="1"/>
  <c r="R75" i="1"/>
  <c r="T209" i="1"/>
  <c r="R209" i="1"/>
  <c r="T289" i="1"/>
  <c r="R289" i="1"/>
  <c r="T316" i="1"/>
  <c r="R316" i="1"/>
  <c r="T360" i="1"/>
  <c r="R360" i="1"/>
  <c r="T317" i="1"/>
  <c r="R317" i="1"/>
  <c r="T416" i="1"/>
  <c r="R416" i="1"/>
  <c r="T177" i="1"/>
  <c r="R177" i="1"/>
  <c r="T484" i="1"/>
  <c r="R484" i="1"/>
  <c r="T74" i="1"/>
  <c r="R74" i="1"/>
  <c r="T22" i="1"/>
  <c r="R22" i="1"/>
  <c r="T7" i="1"/>
  <c r="R7" i="1"/>
  <c r="T20" i="1"/>
  <c r="R20" i="1"/>
  <c r="T480" i="1"/>
  <c r="R480" i="1"/>
  <c r="T97" i="1"/>
  <c r="R97" i="1"/>
  <c r="T414" i="1"/>
  <c r="R414" i="1"/>
  <c r="T146" i="1"/>
  <c r="R146" i="1"/>
  <c r="T91" i="1"/>
  <c r="R91" i="1"/>
  <c r="T231" i="1"/>
  <c r="R231" i="1"/>
  <c r="T30" i="1"/>
  <c r="R30" i="1"/>
  <c r="T251" i="1"/>
  <c r="R251" i="1"/>
  <c r="T454" i="1"/>
  <c r="R454" i="1"/>
  <c r="T468" i="1"/>
  <c r="R468" i="1"/>
  <c r="T76" i="1"/>
  <c r="R76" i="1"/>
  <c r="T332" i="1"/>
  <c r="R332" i="1"/>
  <c r="T197" i="1"/>
  <c r="R197" i="1"/>
  <c r="T466" i="1"/>
  <c r="R466" i="1"/>
  <c r="T249" i="1"/>
  <c r="R249" i="1"/>
  <c r="T311" i="1"/>
  <c r="R311" i="1"/>
  <c r="T70" i="1"/>
  <c r="R70" i="1"/>
  <c r="T175" i="1"/>
  <c r="R175" i="1"/>
  <c r="T119" i="1"/>
  <c r="R119" i="1"/>
  <c r="T478" i="1"/>
  <c r="R478" i="1"/>
  <c r="T96" i="1"/>
  <c r="R96" i="1"/>
  <c r="T107" i="1"/>
  <c r="R107" i="1"/>
  <c r="T34" i="1"/>
  <c r="R34" i="1"/>
  <c r="T486" i="1"/>
  <c r="R486" i="1"/>
  <c r="T78" i="1"/>
  <c r="R78" i="1"/>
  <c r="T327" i="1"/>
  <c r="R327" i="1"/>
  <c r="T127" i="1"/>
  <c r="R127" i="1"/>
  <c r="T102" i="1"/>
  <c r="R102" i="1"/>
  <c r="T73" i="1"/>
  <c r="R73" i="1"/>
  <c r="T93" i="1"/>
  <c r="R93" i="1"/>
  <c r="T240" i="1"/>
  <c r="R240" i="1"/>
  <c r="T121" i="1"/>
  <c r="R121" i="1"/>
  <c r="T82" i="1"/>
  <c r="R82" i="1"/>
  <c r="T13" i="1"/>
  <c r="R13" i="1"/>
  <c r="T308" i="1"/>
  <c r="R308" i="1"/>
  <c r="T193" i="1"/>
  <c r="R193" i="1"/>
  <c r="T85" i="1"/>
  <c r="R85" i="1"/>
  <c r="T154" i="1"/>
  <c r="R154" i="1"/>
  <c r="T10" i="1"/>
  <c r="R10" i="1"/>
  <c r="T118" i="1"/>
  <c r="R118" i="1"/>
  <c r="T25" i="1"/>
  <c r="R25" i="1"/>
  <c r="T40" i="1"/>
  <c r="R40" i="1"/>
  <c r="T328" i="1"/>
  <c r="R328" i="1"/>
  <c r="T265" i="1"/>
  <c r="R265" i="1"/>
  <c r="T16" i="1"/>
  <c r="R16" i="1"/>
  <c r="T320" i="1"/>
  <c r="R320" i="1"/>
  <c r="T168" i="1"/>
  <c r="R168" i="1"/>
  <c r="T37" i="1"/>
  <c r="R37" i="1"/>
  <c r="T80" i="1"/>
  <c r="R80" i="1"/>
  <c r="T14" i="1"/>
  <c r="R14" i="1"/>
  <c r="T60" i="1"/>
  <c r="R60" i="1"/>
  <c r="T117" i="1"/>
  <c r="R117" i="1"/>
  <c r="T232" i="1"/>
  <c r="R232" i="1"/>
  <c r="T277" i="1"/>
  <c r="R277" i="1"/>
  <c r="T247" i="1"/>
  <c r="R247" i="1"/>
  <c r="T243" i="1"/>
  <c r="R243" i="1"/>
  <c r="T219" i="1"/>
  <c r="R219" i="1"/>
  <c r="T52" i="1"/>
  <c r="R52" i="1"/>
  <c r="T259" i="1"/>
  <c r="R259" i="1"/>
  <c r="T84" i="1"/>
  <c r="R84" i="1"/>
  <c r="T50" i="1"/>
  <c r="R50" i="1"/>
  <c r="T68" i="1"/>
  <c r="R68" i="1"/>
  <c r="T220" i="1"/>
  <c r="R220" i="1"/>
  <c r="T295" i="1"/>
  <c r="R295" i="1"/>
  <c r="T342" i="1"/>
  <c r="R342" i="1"/>
  <c r="T200" i="1"/>
  <c r="R200" i="1"/>
  <c r="T490" i="1"/>
  <c r="R490" i="1"/>
  <c r="T450" i="1"/>
  <c r="R450" i="1"/>
  <c r="T263" i="1"/>
  <c r="R263" i="1"/>
  <c r="T41" i="1"/>
  <c r="R41" i="1"/>
  <c r="T325" i="1"/>
  <c r="R325" i="1"/>
  <c r="T285" i="1"/>
  <c r="R285" i="1"/>
  <c r="T301" i="1"/>
  <c r="R301" i="1"/>
  <c r="T58" i="1"/>
  <c r="R58" i="1"/>
  <c r="T356" i="1"/>
  <c r="R356" i="1"/>
  <c r="T27" i="1"/>
  <c r="R27" i="1"/>
  <c r="T62" i="1"/>
  <c r="R62" i="1"/>
  <c r="T5" i="1"/>
  <c r="R5" i="1"/>
  <c r="T452" i="1"/>
  <c r="R452" i="1"/>
  <c r="T167" i="1"/>
  <c r="R167" i="1"/>
  <c r="T248" i="1"/>
  <c r="R248" i="1"/>
  <c r="T432" i="1"/>
  <c r="R432" i="1"/>
  <c r="T280" i="1"/>
  <c r="R280" i="1"/>
  <c r="T418" i="1"/>
  <c r="R418" i="1"/>
  <c r="T462" i="1"/>
  <c r="R462" i="1"/>
  <c r="T126" i="1"/>
  <c r="R126" i="1"/>
  <c r="T142" i="1"/>
  <c r="R142" i="1"/>
  <c r="T103" i="1"/>
  <c r="R103" i="1"/>
  <c r="T109" i="1"/>
  <c r="R109" i="1"/>
  <c r="T64" i="1"/>
  <c r="R64" i="1"/>
  <c r="T205" i="1"/>
  <c r="R205" i="1"/>
  <c r="T169" i="1"/>
  <c r="R169" i="1"/>
  <c r="T239" i="1"/>
  <c r="R239" i="1"/>
  <c r="T59" i="1"/>
  <c r="R59" i="1"/>
  <c r="T291" i="1"/>
  <c r="R291" i="1"/>
  <c r="T344" i="1"/>
  <c r="R344" i="1"/>
  <c r="T398" i="1"/>
  <c r="R398" i="1"/>
  <c r="T269" i="1"/>
  <c r="R269" i="1"/>
  <c r="T319" i="1"/>
  <c r="R319" i="1"/>
  <c r="T273" i="1"/>
  <c r="R273" i="1"/>
  <c r="T162" i="1"/>
  <c r="R162" i="1"/>
  <c r="T324" i="1"/>
  <c r="R324" i="1"/>
  <c r="T237" i="1"/>
  <c r="R237" i="1"/>
  <c r="T315" i="1"/>
  <c r="R315" i="1"/>
  <c r="T144" i="1"/>
  <c r="R144" i="1"/>
  <c r="T183" i="1"/>
  <c r="R183" i="1"/>
  <c r="T300" i="1"/>
  <c r="R300" i="1"/>
  <c r="T305" i="1"/>
  <c r="R305" i="1"/>
  <c r="T307" i="1"/>
  <c r="R307" i="1"/>
  <c r="T134" i="1"/>
  <c r="R134" i="1"/>
  <c r="T123" i="1"/>
  <c r="R123" i="1"/>
  <c r="T368" i="1"/>
  <c r="R368" i="1"/>
  <c r="T372" i="1"/>
  <c r="R372" i="1"/>
  <c r="T94" i="1"/>
  <c r="R94" i="1"/>
  <c r="T135" i="1"/>
  <c r="R135" i="1"/>
  <c r="T296" i="1"/>
  <c r="R296" i="1"/>
  <c r="T86" i="1"/>
  <c r="R86" i="1"/>
  <c r="T204" i="1"/>
  <c r="R204" i="1"/>
  <c r="T141" i="1"/>
  <c r="R141" i="1"/>
  <c r="T362" i="1"/>
  <c r="R362" i="1"/>
  <c r="T21" i="1"/>
  <c r="R21" i="1"/>
  <c r="T215" i="1"/>
  <c r="R215" i="1"/>
  <c r="T279" i="1"/>
  <c r="R279" i="1"/>
  <c r="T225" i="1"/>
  <c r="R225" i="1"/>
  <c r="T11" i="1"/>
  <c r="R11" i="1"/>
  <c r="T309" i="1"/>
  <c r="R309" i="1"/>
  <c r="T189" i="1"/>
  <c r="R189" i="1"/>
  <c r="T257" i="1"/>
  <c r="R257" i="1"/>
  <c r="T446" i="1"/>
  <c r="R446" i="1"/>
  <c r="T42" i="1"/>
  <c r="R42" i="1"/>
  <c r="T440" i="1"/>
  <c r="R440" i="1"/>
  <c r="T217" i="1"/>
  <c r="R217" i="1"/>
  <c r="T187" i="1"/>
  <c r="R187" i="1"/>
  <c r="T153" i="1"/>
  <c r="R153" i="1"/>
  <c r="T165" i="1"/>
  <c r="R165" i="1"/>
  <c r="T112" i="1"/>
  <c r="R112" i="1"/>
  <c r="T350" i="1"/>
  <c r="R350" i="1"/>
  <c r="T32" i="1"/>
  <c r="R32" i="1"/>
  <c r="T149" i="1"/>
  <c r="R149" i="1"/>
  <c r="T339" i="1"/>
  <c r="R339" i="1"/>
  <c r="T464" i="1"/>
  <c r="R464" i="1"/>
  <c r="T404" i="1"/>
  <c r="R404" i="1"/>
  <c r="T261" i="1"/>
  <c r="R261" i="1"/>
  <c r="T18" i="1"/>
  <c r="R18" i="1"/>
  <c r="T288" i="1"/>
  <c r="R288" i="1"/>
  <c r="T207" i="1"/>
  <c r="R207" i="1"/>
  <c r="T55" i="1"/>
  <c r="R55" i="1"/>
  <c r="T108" i="1"/>
  <c r="R108" i="1"/>
  <c r="T111" i="1"/>
  <c r="R111" i="1"/>
  <c r="T128" i="1"/>
  <c r="R128" i="1"/>
  <c r="T43" i="1"/>
  <c r="R43" i="1"/>
  <c r="T223" i="1"/>
  <c r="R223" i="1"/>
  <c r="T228" i="1"/>
  <c r="R228" i="1"/>
  <c r="T33" i="1"/>
  <c r="R33" i="1"/>
  <c r="T213" i="1"/>
  <c r="R213" i="1"/>
  <c r="T382" i="1"/>
  <c r="R382" i="1"/>
  <c r="T172" i="1"/>
  <c r="R172" i="1"/>
  <c r="T180" i="1"/>
  <c r="R180" i="1"/>
  <c r="T412" i="1"/>
  <c r="R412" i="1"/>
  <c r="T438" i="1"/>
  <c r="R438" i="1"/>
  <c r="T145" i="1"/>
  <c r="R145" i="1"/>
  <c r="T63" i="1"/>
  <c r="R63" i="1"/>
  <c r="T313" i="1"/>
  <c r="R313" i="1"/>
  <c r="T89" i="1"/>
  <c r="R89" i="1"/>
  <c r="T336" i="1"/>
  <c r="R336" i="1"/>
  <c r="T164" i="1"/>
  <c r="R164" i="1"/>
  <c r="T436" i="1"/>
  <c r="R436" i="1"/>
  <c r="T255" i="1"/>
  <c r="R255" i="1"/>
  <c r="T337" i="1"/>
  <c r="R337" i="1"/>
  <c r="T406" i="1"/>
  <c r="R406" i="1"/>
  <c r="T216" i="1"/>
  <c r="R216" i="1"/>
  <c r="T386" i="1"/>
  <c r="R386" i="1"/>
  <c r="T137" i="1"/>
  <c r="R137" i="1"/>
  <c r="T346" i="1"/>
  <c r="R346" i="1"/>
  <c r="T492" i="1"/>
  <c r="T458" i="1"/>
  <c r="T426" i="1"/>
  <c r="T410" i="1"/>
  <c r="T364" i="1"/>
  <c r="T348" i="1"/>
  <c r="T326" i="1"/>
  <c r="T302" i="1"/>
  <c r="T254" i="1"/>
  <c r="R497" i="1"/>
  <c r="R493" i="1"/>
  <c r="R489" i="1"/>
  <c r="R485" i="1"/>
  <c r="R477" i="1"/>
  <c r="R473" i="1"/>
  <c r="R469" i="1"/>
  <c r="R465" i="1"/>
  <c r="R461" i="1"/>
  <c r="R457" i="1"/>
  <c r="R453" i="1"/>
  <c r="R449" i="1"/>
  <c r="R441" i="1"/>
  <c r="R437" i="1"/>
  <c r="R433" i="1"/>
  <c r="R429" i="1"/>
  <c r="R425" i="1"/>
  <c r="R421" i="1"/>
  <c r="R417" i="1"/>
  <c r="R413" i="1"/>
  <c r="R409" i="1"/>
  <c r="R405" i="1"/>
  <c r="R397" i="1"/>
  <c r="R389" i="1"/>
  <c r="R385" i="1"/>
  <c r="R381" i="1"/>
  <c r="R377" i="1"/>
  <c r="R373" i="1"/>
  <c r="R369" i="1"/>
  <c r="R361" i="1"/>
  <c r="R357" i="1"/>
  <c r="R353" i="1"/>
  <c r="R349" i="1"/>
  <c r="R345" i="1"/>
  <c r="R341" i="1"/>
  <c r="R318" i="1"/>
  <c r="R286" i="1"/>
  <c r="R278" i="1"/>
  <c r="R262" i="1"/>
  <c r="R238" i="1"/>
  <c r="R230" i="1"/>
  <c r="R222" i="1"/>
  <c r="R214" i="1"/>
  <c r="R206" i="1"/>
  <c r="R198" i="1"/>
  <c r="R190" i="1"/>
  <c r="R182" i="1"/>
  <c r="R174" i="1"/>
  <c r="T87" i="1"/>
  <c r="R87" i="1"/>
  <c r="T57" i="1"/>
  <c r="R57" i="1"/>
  <c r="T114" i="1"/>
  <c r="R114" i="1"/>
  <c r="T36" i="1"/>
  <c r="R36" i="1"/>
  <c r="T166" i="1"/>
  <c r="R166" i="1"/>
  <c r="T160" i="1"/>
  <c r="R160" i="1"/>
  <c r="T271" i="1"/>
  <c r="R271" i="1"/>
  <c r="T133" i="1"/>
  <c r="R133" i="1"/>
  <c r="T139" i="1"/>
  <c r="R139" i="1"/>
  <c r="T12" i="1"/>
  <c r="R12" i="1"/>
  <c r="T8" i="1"/>
  <c r="R8" i="1"/>
  <c r="T156" i="1"/>
  <c r="R156" i="1"/>
  <c r="T53" i="1"/>
  <c r="R53" i="1"/>
  <c r="T155" i="1"/>
  <c r="R155" i="1"/>
  <c r="T136" i="1"/>
  <c r="R136" i="1"/>
  <c r="T105" i="1"/>
  <c r="R105" i="1"/>
  <c r="T221" i="1"/>
  <c r="R221" i="1"/>
  <c r="T150" i="1"/>
  <c r="R150" i="1"/>
  <c r="T201" i="1"/>
  <c r="R201" i="1"/>
  <c r="T229" i="1"/>
  <c r="R229" i="1"/>
  <c r="T199" i="1"/>
  <c r="R199" i="1"/>
  <c r="T281" i="1"/>
  <c r="R281" i="1"/>
  <c r="T110" i="1"/>
  <c r="R110" i="1"/>
  <c r="T31" i="1"/>
  <c r="R31" i="1"/>
  <c r="T29" i="1"/>
  <c r="R29" i="1"/>
  <c r="T44" i="1"/>
  <c r="R44" i="1"/>
  <c r="T26" i="1"/>
  <c r="R26" i="1"/>
  <c r="T195" i="1"/>
  <c r="R195" i="1"/>
  <c r="T120" i="1"/>
  <c r="R120" i="1"/>
  <c r="T24" i="1"/>
  <c r="R24" i="1"/>
  <c r="T56" i="1"/>
  <c r="R56" i="1"/>
  <c r="T335" i="1"/>
  <c r="R335" i="1"/>
  <c r="T46" i="1"/>
  <c r="R46" i="1"/>
  <c r="T66" i="1"/>
  <c r="R66" i="1"/>
  <c r="T267" i="1"/>
  <c r="R267" i="1"/>
  <c r="T106" i="1"/>
  <c r="R106" i="1"/>
  <c r="T99" i="1"/>
  <c r="R99" i="1"/>
  <c r="T241" i="1"/>
  <c r="R241" i="1"/>
  <c r="T132" i="1"/>
  <c r="R132" i="1"/>
  <c r="T476" i="1"/>
  <c r="T472" i="1"/>
  <c r="T444" i="1"/>
  <c r="T428" i="1"/>
  <c r="T424" i="1"/>
  <c r="T384" i="1"/>
  <c r="T366" i="1"/>
  <c r="R340" i="1"/>
  <c r="R312" i="1"/>
  <c r="R304" i="1"/>
  <c r="R292" i="1"/>
  <c r="R268" i="1"/>
  <c r="R260" i="1"/>
  <c r="R196" i="1"/>
  <c r="T181" i="1"/>
  <c r="M476" i="1"/>
  <c r="O476" i="1"/>
  <c r="Q476" i="1" s="1"/>
  <c r="M294" i="1"/>
  <c r="O294" i="1"/>
  <c r="Q294" i="1" s="1"/>
  <c r="M72" i="1"/>
  <c r="O72" i="1"/>
  <c r="Q72" i="1" s="1"/>
  <c r="M12" i="1"/>
  <c r="O12" i="1"/>
  <c r="Q12" i="1" s="1"/>
  <c r="M470" i="1"/>
  <c r="O470" i="1"/>
  <c r="Q470" i="1" s="1"/>
  <c r="M383" i="1"/>
  <c r="O383" i="1"/>
  <c r="Q383" i="1" s="1"/>
  <c r="M36" i="1"/>
  <c r="O36" i="1"/>
  <c r="Q36" i="1" s="1"/>
  <c r="M237" i="1"/>
  <c r="O237" i="1"/>
  <c r="Q237" i="1" s="1"/>
  <c r="M152" i="1"/>
  <c r="O152" i="1"/>
  <c r="Q152" i="1" s="1"/>
  <c r="M214" i="1"/>
  <c r="O214" i="1"/>
  <c r="Q214" i="1" s="1"/>
  <c r="M153" i="1"/>
  <c r="O153" i="1"/>
  <c r="Q153" i="1" s="1"/>
  <c r="M462" i="1"/>
  <c r="O462" i="1"/>
  <c r="Q462" i="1" s="1"/>
  <c r="M195" i="1"/>
  <c r="M400" i="1"/>
  <c r="M312" i="1"/>
  <c r="M181" i="1"/>
  <c r="M382" i="1"/>
  <c r="M256" i="1"/>
  <c r="M155" i="1"/>
  <c r="O458" i="1"/>
  <c r="Q458" i="1" s="1"/>
  <c r="O188" i="1"/>
  <c r="Q188" i="1" s="1"/>
  <c r="O185" i="1"/>
  <c r="Q185" i="1" s="1"/>
  <c r="O180" i="1"/>
  <c r="Q180" i="1" s="1"/>
  <c r="O412" i="1"/>
  <c r="Q412" i="1" s="1"/>
  <c r="O428" i="1"/>
  <c r="Q428" i="1" s="1"/>
  <c r="O231" i="1"/>
  <c r="Q231" i="1" s="1"/>
  <c r="O3" i="1"/>
  <c r="Q3" i="1" s="1"/>
  <c r="O227" i="1"/>
  <c r="Q227" i="1" s="1"/>
  <c r="O127" i="1"/>
  <c r="Q127" i="1" s="1"/>
  <c r="O33" i="1"/>
  <c r="Q33" i="1" s="1"/>
  <c r="O465" i="1"/>
  <c r="Q465" i="1" s="1"/>
  <c r="O228" i="1"/>
  <c r="Q228" i="1" s="1"/>
  <c r="O10" i="1"/>
  <c r="Q10" i="1" s="1"/>
  <c r="O444" i="1"/>
  <c r="Q444" i="1" s="1"/>
  <c r="O338" i="1"/>
  <c r="Q338" i="1" s="1"/>
  <c r="O404" i="1"/>
  <c r="Q404" i="1" s="1"/>
  <c r="O9" i="1"/>
  <c r="Q9" i="1" s="1"/>
  <c r="O61" i="1"/>
  <c r="Q61" i="1" s="1"/>
  <c r="O114" i="1"/>
  <c r="Q114" i="1" s="1"/>
  <c r="O293" i="1"/>
  <c r="Q293" i="1" s="1"/>
  <c r="O298" i="1"/>
  <c r="Q298" i="1" s="1"/>
  <c r="O301" i="1"/>
  <c r="Q301" i="1" s="1"/>
  <c r="O58" i="1"/>
  <c r="Q58" i="1" s="1"/>
  <c r="O27" i="1"/>
  <c r="Q27" i="1" s="1"/>
  <c r="O323" i="1"/>
  <c r="Q323" i="1" s="1"/>
  <c r="O358" i="1"/>
  <c r="Q358" i="1" s="1"/>
  <c r="M39" i="1"/>
  <c r="M137" i="1"/>
  <c r="M164" i="1"/>
  <c r="M193" i="1"/>
  <c r="M415" i="1"/>
  <c r="M467" i="1"/>
  <c r="O443" i="1"/>
  <c r="Q443" i="1" s="1"/>
  <c r="O378" i="1"/>
  <c r="Q378" i="1" s="1"/>
  <c r="O235" i="1"/>
  <c r="Q235" i="1" s="1"/>
  <c r="O474" i="1"/>
  <c r="Q474" i="1" s="1"/>
  <c r="O120" i="1"/>
  <c r="Q120" i="1" s="1"/>
  <c r="O496" i="1"/>
  <c r="Q496" i="1" s="1"/>
  <c r="O304" i="1"/>
  <c r="Q304" i="1" s="1"/>
  <c r="O20" i="1"/>
  <c r="Q20" i="1" s="1"/>
  <c r="O212" i="1"/>
  <c r="Q212" i="1" s="1"/>
  <c r="O191" i="1"/>
  <c r="Q191" i="1" s="1"/>
  <c r="O173" i="1"/>
  <c r="Q173" i="1" s="1"/>
  <c r="O179" i="1"/>
  <c r="Q179" i="1" s="1"/>
  <c r="O172" i="1"/>
  <c r="Q172" i="1" s="1"/>
  <c r="O451" i="1"/>
  <c r="Q451" i="1" s="1"/>
  <c r="O31" i="1"/>
  <c r="Q31" i="1" s="1"/>
  <c r="O447" i="1"/>
  <c r="Q447" i="1" s="1"/>
  <c r="O203" i="1"/>
  <c r="Q203" i="1" s="1"/>
  <c r="O184" i="1"/>
  <c r="Q184" i="1" s="1"/>
  <c r="O326" i="1"/>
  <c r="Q326" i="1" s="1"/>
  <c r="O50" i="1"/>
  <c r="Q50" i="1" s="1"/>
  <c r="O477" i="1"/>
  <c r="Q477" i="1" s="1"/>
  <c r="O295" i="1"/>
  <c r="Q295" i="1" s="1"/>
  <c r="O370" i="1"/>
  <c r="Q370" i="1" s="1"/>
  <c r="O86" i="1"/>
  <c r="Q86" i="1" s="1"/>
  <c r="O48" i="1"/>
  <c r="Q48" i="1" s="1"/>
  <c r="O290" i="1"/>
  <c r="Q290" i="1" s="1"/>
  <c r="O253" i="1"/>
  <c r="Q253" i="1" s="1"/>
  <c r="O248" i="1"/>
  <c r="Q248" i="1" s="1"/>
  <c r="O170" i="1"/>
  <c r="Q170" i="1" s="1"/>
  <c r="M19" i="1"/>
  <c r="O19" i="1"/>
  <c r="Q19" i="1" s="1"/>
  <c r="M438" i="1"/>
  <c r="O438" i="1"/>
  <c r="Q438" i="1" s="1"/>
  <c r="M260" i="1"/>
  <c r="O260" i="1"/>
  <c r="Q260" i="1" s="1"/>
  <c r="M258" i="1"/>
  <c r="O258" i="1"/>
  <c r="Q258" i="1" s="1"/>
  <c r="M437" i="1"/>
  <c r="O437" i="1"/>
  <c r="Q437" i="1" s="1"/>
  <c r="M310" i="1"/>
  <c r="O310" i="1"/>
  <c r="Q310" i="1" s="1"/>
  <c r="M70" i="1"/>
  <c r="O70" i="1"/>
  <c r="Q70" i="1" s="1"/>
  <c r="M340" i="1"/>
  <c r="O340" i="1"/>
  <c r="Q340" i="1" s="1"/>
  <c r="M424" i="1"/>
  <c r="O424" i="1"/>
  <c r="Q424" i="1" s="1"/>
  <c r="M486" i="1"/>
  <c r="O486" i="1"/>
  <c r="Q486" i="1" s="1"/>
  <c r="M366" i="1"/>
  <c r="O366" i="1"/>
  <c r="Q366" i="1" s="1"/>
  <c r="M221" i="1"/>
  <c r="O221" i="1"/>
  <c r="Q221" i="1" s="1"/>
  <c r="M299" i="1"/>
  <c r="O299" i="1"/>
  <c r="Q299" i="1" s="1"/>
  <c r="M313" i="1"/>
  <c r="O313" i="1"/>
  <c r="Q313" i="1" s="1"/>
  <c r="M241" i="1"/>
  <c r="O241" i="1"/>
  <c r="Q241" i="1" s="1"/>
  <c r="M183" i="1"/>
  <c r="O183" i="1"/>
  <c r="Q183" i="1" s="1"/>
  <c r="M201" i="1"/>
  <c r="O201" i="1"/>
  <c r="Q201" i="1" s="1"/>
  <c r="M321" i="1"/>
  <c r="O321" i="1"/>
  <c r="Q321" i="1" s="1"/>
  <c r="M489" i="1"/>
  <c r="O489" i="1"/>
  <c r="Q489" i="1" s="1"/>
  <c r="M411" i="1"/>
  <c r="O411" i="1"/>
  <c r="Q411" i="1" s="1"/>
  <c r="M361" i="1"/>
  <c r="O361" i="1"/>
  <c r="Q361" i="1" s="1"/>
  <c r="M208" i="1"/>
  <c r="O208" i="1"/>
  <c r="Q208" i="1" s="1"/>
  <c r="M88" i="1"/>
  <c r="O88" i="1"/>
  <c r="Q88" i="1" s="1"/>
  <c r="M441" i="1"/>
  <c r="O441" i="1"/>
  <c r="Q441" i="1" s="1"/>
  <c r="M343" i="1"/>
  <c r="O343" i="1"/>
  <c r="Q343" i="1" s="1"/>
  <c r="M169" i="1"/>
  <c r="O169" i="1"/>
  <c r="Q169" i="1" s="1"/>
  <c r="M434" i="1"/>
  <c r="O434" i="1"/>
  <c r="Q434" i="1" s="1"/>
  <c r="M284" i="1"/>
  <c r="O284" i="1"/>
  <c r="Q284" i="1" s="1"/>
  <c r="M288" i="1"/>
  <c r="O288" i="1"/>
  <c r="Q288" i="1" s="1"/>
  <c r="M162" i="1"/>
  <c r="O162" i="1"/>
  <c r="Q162" i="1" s="1"/>
  <c r="M79" i="1"/>
  <c r="O79" i="1"/>
  <c r="Q79" i="1" s="1"/>
  <c r="M250" i="1"/>
  <c r="O250" i="1"/>
  <c r="Q250" i="1" s="1"/>
  <c r="M333" i="1"/>
  <c r="O333" i="1"/>
  <c r="Q333" i="1" s="1"/>
  <c r="M62" i="1"/>
  <c r="O62" i="1"/>
  <c r="Q62" i="1" s="1"/>
  <c r="M329" i="1"/>
  <c r="O329" i="1"/>
  <c r="Q329" i="1" s="1"/>
  <c r="M82" i="1"/>
  <c r="O82" i="1"/>
  <c r="Q82" i="1" s="1"/>
  <c r="M419" i="1"/>
  <c r="O419" i="1"/>
  <c r="Q419" i="1" s="1"/>
  <c r="M479" i="1"/>
  <c r="O479" i="1"/>
  <c r="Q479" i="1" s="1"/>
  <c r="M54" i="1"/>
  <c r="O54" i="1"/>
  <c r="Q54" i="1" s="1"/>
  <c r="M242" i="1"/>
  <c r="O242" i="1"/>
  <c r="Q242" i="1" s="1"/>
  <c r="M409" i="1"/>
  <c r="O409" i="1"/>
  <c r="Q409" i="1" s="1"/>
  <c r="M300" i="1"/>
  <c r="O300" i="1"/>
  <c r="Q300" i="1" s="1"/>
  <c r="M368" i="1"/>
  <c r="O368" i="1"/>
  <c r="Q368" i="1" s="1"/>
  <c r="M279" i="1"/>
  <c r="O279" i="1"/>
  <c r="Q279" i="1" s="1"/>
  <c r="M78" i="1"/>
  <c r="O78" i="1"/>
  <c r="Q78" i="1" s="1"/>
  <c r="M64" i="1"/>
  <c r="O64" i="1"/>
  <c r="Q64" i="1" s="1"/>
  <c r="M269" i="1"/>
  <c r="O269" i="1"/>
  <c r="Q269" i="1" s="1"/>
  <c r="M414" i="1"/>
  <c r="O414" i="1"/>
  <c r="Q414" i="1" s="1"/>
  <c r="M11" i="1"/>
  <c r="O11" i="1"/>
  <c r="Q11" i="1" s="1"/>
  <c r="M417" i="1"/>
  <c r="O417" i="1"/>
  <c r="Q417" i="1" s="1"/>
  <c r="M406" i="1"/>
  <c r="O406" i="1"/>
  <c r="Q406" i="1" s="1"/>
  <c r="M364" i="1"/>
  <c r="O364" i="1"/>
  <c r="Q364" i="1" s="1"/>
  <c r="M116" i="1"/>
  <c r="O116" i="1"/>
  <c r="Q116" i="1" s="1"/>
  <c r="M51" i="1"/>
  <c r="O51" i="1"/>
  <c r="Q51" i="1" s="1"/>
  <c r="M98" i="1"/>
  <c r="O98" i="1"/>
  <c r="Q98" i="1" s="1"/>
  <c r="M41" i="1"/>
  <c r="O41" i="1"/>
  <c r="Q41" i="1" s="1"/>
  <c r="M487" i="1"/>
  <c r="O487" i="1"/>
  <c r="Q487" i="1" s="1"/>
  <c r="M292" i="1"/>
  <c r="O292" i="1"/>
  <c r="Q292" i="1" s="1"/>
  <c r="M384" i="1"/>
  <c r="O384" i="1"/>
  <c r="Q384" i="1" s="1"/>
  <c r="M174" i="1"/>
  <c r="O174" i="1"/>
  <c r="Q174" i="1" s="1"/>
  <c r="M80" i="1"/>
  <c r="O80" i="1"/>
  <c r="Q80" i="1" s="1"/>
  <c r="M463" i="1"/>
  <c r="O463" i="1"/>
  <c r="Q463" i="1" s="1"/>
  <c r="M244" i="1"/>
  <c r="O244" i="1"/>
  <c r="Q244" i="1" s="1"/>
  <c r="M325" i="1"/>
  <c r="O325" i="1"/>
  <c r="Q325" i="1" s="1"/>
  <c r="M346" i="1"/>
  <c r="O346" i="1"/>
  <c r="Q346" i="1" s="1"/>
  <c r="M277" i="1"/>
  <c r="O277" i="1"/>
  <c r="Q277" i="1" s="1"/>
  <c r="M466" i="1"/>
  <c r="O466" i="1"/>
  <c r="Q466" i="1" s="1"/>
  <c r="M296" i="1"/>
  <c r="O296" i="1"/>
  <c r="Q296" i="1" s="1"/>
  <c r="M460" i="1"/>
  <c r="O460" i="1"/>
  <c r="Q460" i="1" s="1"/>
  <c r="M136" i="1"/>
  <c r="O136" i="1"/>
  <c r="Q136" i="1" s="1"/>
  <c r="M215" i="1"/>
  <c r="O215" i="1"/>
  <c r="Q215" i="1" s="1"/>
  <c r="M355" i="1"/>
  <c r="O355" i="1"/>
  <c r="Q355" i="1" s="1"/>
  <c r="M433" i="1"/>
  <c r="O433" i="1"/>
  <c r="Q433" i="1" s="1"/>
  <c r="M89" i="1"/>
  <c r="O89" i="1"/>
  <c r="Q89" i="1" s="1"/>
  <c r="M324" i="1"/>
  <c r="O324" i="1"/>
  <c r="Q324" i="1" s="1"/>
  <c r="M91" i="1"/>
  <c r="O91" i="1"/>
  <c r="Q91" i="1" s="1"/>
  <c r="M95" i="1"/>
  <c r="O95" i="1"/>
  <c r="Q95" i="1" s="1"/>
  <c r="M392" i="1"/>
  <c r="O392" i="1"/>
  <c r="Q392" i="1" s="1"/>
  <c r="M398" i="1"/>
  <c r="O398" i="1"/>
  <c r="Q398" i="1" s="1"/>
  <c r="M123" i="1"/>
  <c r="O123" i="1"/>
  <c r="Q123" i="1" s="1"/>
  <c r="M339" i="1"/>
  <c r="O339" i="1"/>
  <c r="Q339" i="1" s="1"/>
  <c r="M430" i="1"/>
  <c r="O430" i="1"/>
  <c r="Q430" i="1" s="1"/>
  <c r="M429" i="1"/>
  <c r="O429" i="1"/>
  <c r="Q429" i="1" s="1"/>
  <c r="M135" i="1"/>
  <c r="O135" i="1"/>
  <c r="Q135" i="1" s="1"/>
  <c r="M376" i="1"/>
  <c r="O376" i="1"/>
  <c r="Q376" i="1" s="1"/>
  <c r="M265" i="1"/>
  <c r="O265" i="1"/>
  <c r="Q265" i="1" s="1"/>
  <c r="M166" i="1"/>
  <c r="O166" i="1"/>
  <c r="Q166" i="1" s="1"/>
  <c r="M372" i="1"/>
  <c r="O372" i="1"/>
  <c r="Q372" i="1" s="1"/>
  <c r="M138" i="1"/>
  <c r="O138" i="1"/>
  <c r="Q138" i="1" s="1"/>
  <c r="M359" i="1"/>
  <c r="O359" i="1"/>
  <c r="Q359" i="1" s="1"/>
  <c r="M224" i="1"/>
  <c r="O224" i="1"/>
  <c r="Q224" i="1" s="1"/>
  <c r="M498" i="1"/>
  <c r="O498" i="1"/>
  <c r="Q498" i="1" s="1"/>
  <c r="M379" i="1"/>
  <c r="O379" i="1"/>
  <c r="Q379" i="1" s="1"/>
  <c r="M5" i="1"/>
  <c r="O5" i="1"/>
  <c r="Q5" i="1" s="1"/>
  <c r="M478" i="1"/>
  <c r="O478" i="1"/>
  <c r="Q478" i="1" s="1"/>
  <c r="M262" i="1"/>
  <c r="O262" i="1"/>
  <c r="Q262" i="1" s="1"/>
  <c r="M163" i="1"/>
  <c r="O163" i="1"/>
  <c r="Q163" i="1" s="1"/>
  <c r="M106" i="1"/>
  <c r="O106" i="1"/>
  <c r="Q106" i="1" s="1"/>
  <c r="M421" i="1"/>
  <c r="O421" i="1"/>
  <c r="Q421" i="1" s="1"/>
  <c r="M457" i="1"/>
  <c r="O457" i="1"/>
  <c r="Q457" i="1" s="1"/>
  <c r="M373" i="1"/>
  <c r="O373" i="1"/>
  <c r="Q373" i="1" s="1"/>
  <c r="M219" i="1"/>
  <c r="O219" i="1"/>
  <c r="Q219" i="1" s="1"/>
  <c r="M275" i="1"/>
  <c r="O275" i="1"/>
  <c r="Q275" i="1" s="1"/>
  <c r="M448" i="1"/>
  <c r="O448" i="1"/>
  <c r="Q448" i="1" s="1"/>
  <c r="M111" i="1"/>
  <c r="O111" i="1"/>
  <c r="Q111" i="1" s="1"/>
  <c r="M264" i="1"/>
  <c r="O264" i="1"/>
  <c r="Q264" i="1" s="1"/>
  <c r="M303" i="1"/>
  <c r="O303" i="1"/>
  <c r="Q303" i="1" s="1"/>
  <c r="M362" i="1"/>
  <c r="O362" i="1"/>
  <c r="Q362" i="1" s="1"/>
  <c r="M104" i="1"/>
  <c r="O104" i="1"/>
  <c r="Q104" i="1" s="1"/>
  <c r="M199" i="1"/>
  <c r="O199" i="1"/>
  <c r="Q199" i="1" s="1"/>
  <c r="M332" i="1"/>
  <c r="O332" i="1"/>
  <c r="Q332" i="1" s="1"/>
  <c r="O6" i="1"/>
  <c r="Q6" i="1" s="1"/>
  <c r="O75" i="1"/>
  <c r="Q75" i="1" s="1"/>
  <c r="O209" i="1"/>
  <c r="Q209" i="1" s="1"/>
  <c r="O213" i="1"/>
  <c r="Q213" i="1" s="1"/>
  <c r="O196" i="1"/>
  <c r="Q196" i="1" s="1"/>
  <c r="O115" i="1"/>
  <c r="Q115" i="1" s="1"/>
  <c r="O375" i="1"/>
  <c r="Q375" i="1" s="1"/>
  <c r="O399" i="1"/>
  <c r="Q399" i="1" s="1"/>
  <c r="O374" i="1"/>
  <c r="Q374" i="1" s="1"/>
  <c r="O145" i="1"/>
  <c r="Q145" i="1" s="1"/>
  <c r="O408" i="1"/>
  <c r="Q408" i="1" s="1"/>
  <c r="O445" i="1"/>
  <c r="Q445" i="1" s="1"/>
  <c r="O267" i="1"/>
  <c r="Q267" i="1" s="1"/>
  <c r="O480" i="1"/>
  <c r="Q480" i="1" s="1"/>
  <c r="O369" i="1"/>
  <c r="Q369" i="1" s="1"/>
  <c r="O211" i="1"/>
  <c r="Q211" i="1" s="1"/>
  <c r="O146" i="1"/>
  <c r="Q146" i="1" s="1"/>
  <c r="O171" i="1"/>
  <c r="Q171" i="1" s="1"/>
  <c r="O251" i="1"/>
  <c r="Q251" i="1" s="1"/>
  <c r="O454" i="1"/>
  <c r="Q454" i="1" s="1"/>
  <c r="O423" i="1"/>
  <c r="Q423" i="1" s="1"/>
  <c r="O24" i="1"/>
  <c r="Q24" i="1" s="1"/>
  <c r="O311" i="1"/>
  <c r="Q311" i="1" s="1"/>
  <c r="O65" i="1"/>
  <c r="Q65" i="1" s="1"/>
  <c r="O390" i="1"/>
  <c r="Q390" i="1" s="1"/>
  <c r="O380" i="1"/>
  <c r="Q380" i="1" s="1"/>
  <c r="O45" i="1"/>
  <c r="Q45" i="1" s="1"/>
  <c r="O96" i="1"/>
  <c r="Q96" i="1" s="1"/>
  <c r="O287" i="1"/>
  <c r="Q287" i="1" s="1"/>
  <c r="O206" i="1"/>
  <c r="Q206" i="1" s="1"/>
  <c r="O348" i="1"/>
  <c r="Q348" i="1" s="1"/>
  <c r="O129" i="1"/>
  <c r="Q129" i="1" s="1"/>
  <c r="O336" i="1"/>
  <c r="Q336" i="1" s="1"/>
  <c r="O121" i="1"/>
  <c r="Q121" i="1" s="1"/>
  <c r="O13" i="1"/>
  <c r="Q13" i="1" s="1"/>
  <c r="O403" i="1"/>
  <c r="Q403" i="1" s="1"/>
  <c r="O124" i="1"/>
  <c r="Q124" i="1" s="1"/>
  <c r="O85" i="1"/>
  <c r="Q85" i="1" s="1"/>
  <c r="O25" i="1"/>
  <c r="Q25" i="1" s="1"/>
  <c r="O207" i="1"/>
  <c r="Q207" i="1" s="1"/>
  <c r="O328" i="1"/>
  <c r="Q328" i="1" s="1"/>
  <c r="O4" i="1"/>
  <c r="Q4" i="1" s="1"/>
  <c r="O168" i="1"/>
  <c r="Q168" i="1" s="1"/>
  <c r="O482" i="1"/>
  <c r="Q482" i="1" s="1"/>
  <c r="O493" i="1"/>
  <c r="Q493" i="1" s="1"/>
  <c r="O150" i="1"/>
  <c r="Q150" i="1" s="1"/>
  <c r="O243" i="1"/>
  <c r="Q243" i="1" s="1"/>
  <c r="O488" i="1"/>
  <c r="Q488" i="1" s="1"/>
  <c r="O259" i="1"/>
  <c r="Q259" i="1" s="1"/>
  <c r="O469" i="1"/>
  <c r="Q469" i="1" s="1"/>
  <c r="O271" i="1"/>
  <c r="Q271" i="1" s="1"/>
  <c r="O401" i="1"/>
  <c r="Q401" i="1" s="1"/>
  <c r="O377" i="1"/>
  <c r="Q377" i="1" s="1"/>
  <c r="O57" i="1"/>
  <c r="Q57" i="1" s="1"/>
  <c r="O461" i="1"/>
  <c r="Q461" i="1" s="1"/>
  <c r="O427" i="1"/>
  <c r="Q427" i="1" s="1"/>
  <c r="O182" i="1"/>
  <c r="Q182" i="1" s="1"/>
  <c r="O167" i="1"/>
  <c r="Q167" i="1" s="1"/>
  <c r="O186" i="1"/>
  <c r="Q186" i="1" s="1"/>
  <c r="O254" i="1"/>
  <c r="Q254" i="1" s="1"/>
  <c r="O305" i="1"/>
  <c r="Q305" i="1" s="1"/>
  <c r="O142" i="1"/>
  <c r="Q142" i="1" s="1"/>
  <c r="O230" i="1"/>
  <c r="Q230" i="1" s="1"/>
  <c r="O455" i="1"/>
  <c r="Q455" i="1" s="1"/>
  <c r="O226" i="1"/>
  <c r="Q226" i="1" s="1"/>
  <c r="O309" i="1"/>
  <c r="Q309" i="1" s="1"/>
  <c r="O159" i="1"/>
  <c r="Q159" i="1" s="1"/>
  <c r="O217" i="1"/>
  <c r="Q217" i="1" s="1"/>
  <c r="O156" i="1"/>
  <c r="Q156" i="1" s="1"/>
  <c r="M282" i="1"/>
  <c r="O282" i="1"/>
  <c r="Q282" i="1" s="1"/>
  <c r="M94" i="1"/>
  <c r="O94" i="1"/>
  <c r="Q94" i="1" s="1"/>
  <c r="M16" i="1"/>
  <c r="O16" i="1"/>
  <c r="Q16" i="1" s="1"/>
  <c r="M35" i="1"/>
  <c r="O35" i="1"/>
  <c r="Q35" i="1" s="1"/>
  <c r="M46" i="1"/>
  <c r="O46" i="1"/>
  <c r="Q46" i="1" s="1"/>
  <c r="M55" i="1"/>
  <c r="O55" i="1"/>
  <c r="Q55" i="1" s="1"/>
  <c r="M187" i="1"/>
  <c r="O187" i="1"/>
  <c r="Q187" i="1" s="1"/>
  <c r="M160" i="1"/>
  <c r="O160" i="1"/>
  <c r="Q160" i="1" s="1"/>
  <c r="M143" i="1"/>
  <c r="O143" i="1"/>
  <c r="Q143" i="1" s="1"/>
  <c r="M331" i="1"/>
  <c r="O331" i="1"/>
  <c r="Q331" i="1" s="1"/>
  <c r="M350" i="1"/>
  <c r="O350" i="1"/>
  <c r="Q350" i="1" s="1"/>
  <c r="M229" i="1"/>
  <c r="O229" i="1"/>
  <c r="Q229" i="1" s="1"/>
  <c r="M151" i="1"/>
  <c r="O151" i="1"/>
  <c r="Q151" i="1" s="1"/>
  <c r="M15" i="1"/>
  <c r="O15" i="1"/>
  <c r="Q15" i="1" s="1"/>
  <c r="M402" i="1"/>
  <c r="O402" i="1"/>
  <c r="Q402" i="1" s="1"/>
  <c r="M73" i="1"/>
  <c r="O73" i="1"/>
  <c r="Q73" i="1" s="1"/>
  <c r="M497" i="1"/>
  <c r="O497" i="1"/>
  <c r="Q497" i="1" s="1"/>
  <c r="M245" i="1"/>
  <c r="O245" i="1"/>
  <c r="Q245" i="1" s="1"/>
  <c r="M249" i="1"/>
  <c r="O249" i="1"/>
  <c r="Q249" i="1" s="1"/>
  <c r="M108" i="1"/>
  <c r="O108" i="1"/>
  <c r="Q108" i="1" s="1"/>
  <c r="M432" i="1"/>
  <c r="O432" i="1"/>
  <c r="Q432" i="1" s="1"/>
  <c r="M395" i="1"/>
  <c r="O395" i="1"/>
  <c r="Q395" i="1" s="1"/>
  <c r="M456" i="1"/>
  <c r="O456" i="1"/>
  <c r="Q456" i="1" s="1"/>
  <c r="M42" i="1"/>
  <c r="O42" i="1"/>
  <c r="Q42" i="1" s="1"/>
  <c r="M68" i="1"/>
  <c r="O68" i="1"/>
  <c r="Q68" i="1" s="1"/>
  <c r="M67" i="1"/>
  <c r="O67" i="1"/>
  <c r="Q67" i="1" s="1"/>
  <c r="M59" i="1"/>
  <c r="O59" i="1"/>
  <c r="Q59" i="1" s="1"/>
  <c r="M21" i="1"/>
  <c r="O21" i="1"/>
  <c r="Q21" i="1" s="1"/>
  <c r="M472" i="1"/>
  <c r="O472" i="1"/>
  <c r="Q472" i="1" s="1"/>
  <c r="M246" i="1"/>
  <c r="O246" i="1"/>
  <c r="Q246" i="1" s="1"/>
  <c r="M113" i="1"/>
  <c r="O113" i="1"/>
  <c r="Q113" i="1" s="1"/>
  <c r="M148" i="1"/>
  <c r="O148" i="1"/>
  <c r="Q148" i="1" s="1"/>
  <c r="M344" i="1"/>
  <c r="O344" i="1"/>
  <c r="Q344" i="1" s="1"/>
  <c r="M210" i="1"/>
  <c r="O210" i="1"/>
  <c r="Q210" i="1" s="1"/>
  <c r="M450" i="1"/>
  <c r="O450" i="1"/>
  <c r="Q450" i="1" s="1"/>
  <c r="M386" i="1"/>
  <c r="O386" i="1"/>
  <c r="Q386" i="1" s="1"/>
  <c r="M341" i="1"/>
  <c r="O341" i="1"/>
  <c r="Q341" i="1" s="1"/>
  <c r="M385" i="1"/>
  <c r="O385" i="1"/>
  <c r="Q385" i="1" s="1"/>
  <c r="M389" i="1"/>
  <c r="O389" i="1"/>
  <c r="Q389" i="1" s="1"/>
  <c r="M452" i="1"/>
  <c r="O452" i="1"/>
  <c r="Q452" i="1" s="1"/>
  <c r="M117" i="1"/>
  <c r="O117" i="1"/>
  <c r="Q117" i="1" s="1"/>
  <c r="M407" i="1"/>
  <c r="O407" i="1"/>
  <c r="Q407" i="1" s="1"/>
  <c r="M257" i="1"/>
  <c r="O257" i="1"/>
  <c r="Q257" i="1" s="1"/>
  <c r="M103" i="1"/>
  <c r="O103" i="1"/>
  <c r="Q103" i="1" s="1"/>
  <c r="M391" i="1"/>
  <c r="O391" i="1"/>
  <c r="Q391" i="1" s="1"/>
  <c r="M396" i="1"/>
  <c r="O396" i="1"/>
  <c r="Q396" i="1" s="1"/>
  <c r="M28" i="1"/>
  <c r="O28" i="1"/>
  <c r="Q28" i="1" s="1"/>
  <c r="M357" i="1"/>
  <c r="O357" i="1"/>
  <c r="Q357" i="1" s="1"/>
  <c r="M307" i="1"/>
  <c r="O307" i="1"/>
  <c r="Q307" i="1" s="1"/>
  <c r="M157" i="1"/>
  <c r="O157" i="1"/>
  <c r="Q157" i="1" s="1"/>
  <c r="M132" i="1"/>
  <c r="O132" i="1"/>
  <c r="Q132" i="1" s="1"/>
  <c r="M426" i="1"/>
  <c r="O426" i="1"/>
  <c r="Q426" i="1" s="1"/>
  <c r="M247" i="1"/>
  <c r="O247" i="1"/>
  <c r="Q247" i="1" s="1"/>
  <c r="M449" i="1"/>
  <c r="O449" i="1"/>
  <c r="Q449" i="1" s="1"/>
  <c r="M297" i="1"/>
  <c r="O297" i="1"/>
  <c r="Q297" i="1" s="1"/>
  <c r="M175" i="1"/>
  <c r="O175" i="1"/>
  <c r="Q175" i="1" s="1"/>
  <c r="M371" i="1"/>
  <c r="O371" i="1"/>
  <c r="Q371" i="1" s="1"/>
  <c r="M225" i="1"/>
  <c r="O225" i="1"/>
  <c r="Q225" i="1" s="1"/>
  <c r="M77" i="1"/>
  <c r="O77" i="1"/>
  <c r="Q77" i="1" s="1"/>
  <c r="M327" i="1"/>
  <c r="O327" i="1"/>
  <c r="Q327" i="1" s="1"/>
  <c r="M53" i="1"/>
  <c r="O53" i="1"/>
  <c r="Q53" i="1" s="1"/>
  <c r="M239" i="1"/>
  <c r="O239" i="1"/>
  <c r="Q239" i="1" s="1"/>
  <c r="M335" i="1"/>
  <c r="O335" i="1"/>
  <c r="Q335" i="1" s="1"/>
  <c r="M122" i="1"/>
  <c r="O122" i="1"/>
  <c r="Q122" i="1" s="1"/>
  <c r="M318" i="1"/>
  <c r="O318" i="1"/>
  <c r="Q318" i="1" s="1"/>
  <c r="M165" i="1"/>
  <c r="O165" i="1"/>
  <c r="Q165" i="1" s="1"/>
  <c r="M410" i="1"/>
  <c r="O410" i="1"/>
  <c r="Q410" i="1" s="1"/>
  <c r="M87" i="1"/>
  <c r="O87" i="1"/>
  <c r="Q87" i="1" s="1"/>
  <c r="M158" i="1"/>
  <c r="O158" i="1"/>
  <c r="Q158" i="1" s="1"/>
  <c r="M154" i="1"/>
  <c r="O154" i="1"/>
  <c r="Q154" i="1" s="1"/>
  <c r="M349" i="1"/>
  <c r="O349" i="1"/>
  <c r="Q349" i="1" s="1"/>
  <c r="M223" i="1"/>
  <c r="O223" i="1"/>
  <c r="Q223" i="1" s="1"/>
  <c r="M60" i="1"/>
  <c r="O60" i="1"/>
  <c r="Q60" i="1" s="1"/>
  <c r="M397" i="1"/>
  <c r="O397" i="1"/>
  <c r="Q397" i="1" s="1"/>
  <c r="M110" i="1"/>
  <c r="O110" i="1"/>
  <c r="Q110" i="1" s="1"/>
  <c r="M220" i="1"/>
  <c r="O220" i="1"/>
  <c r="Q220" i="1" s="1"/>
  <c r="M422" i="1"/>
  <c r="O422" i="1"/>
  <c r="Q422" i="1" s="1"/>
  <c r="M90" i="1"/>
  <c r="O90" i="1"/>
  <c r="Q90" i="1" s="1"/>
  <c r="M471" i="1"/>
  <c r="O471" i="1"/>
  <c r="Q471" i="1" s="1"/>
  <c r="M205" i="1"/>
  <c r="O205" i="1"/>
  <c r="Q205" i="1" s="1"/>
  <c r="M222" i="1"/>
  <c r="O222" i="1"/>
  <c r="Q222" i="1" s="1"/>
  <c r="M101" i="1"/>
  <c r="O101" i="1"/>
  <c r="Q101" i="1" s="1"/>
  <c r="M18" i="1"/>
  <c r="O18" i="1"/>
  <c r="Q18" i="1" s="1"/>
  <c r="M319" i="1"/>
  <c r="O319" i="1"/>
  <c r="Q319" i="1" s="1"/>
  <c r="M216" i="1"/>
  <c r="O216" i="1"/>
  <c r="Q216" i="1" s="1"/>
  <c r="M491" i="1"/>
  <c r="O491" i="1"/>
  <c r="Q491" i="1" s="1"/>
  <c r="M190" i="1"/>
  <c r="O190" i="1"/>
  <c r="Q190" i="1" s="1"/>
  <c r="M302" i="1"/>
  <c r="O302" i="1"/>
  <c r="Q302" i="1" s="1"/>
  <c r="M330" i="1"/>
  <c r="M354" i="1"/>
  <c r="M431" i="1"/>
  <c r="M63" i="1"/>
  <c r="M353" i="1"/>
  <c r="M17" i="1"/>
  <c r="M345" i="1"/>
  <c r="M351" i="1"/>
  <c r="M435" i="1"/>
  <c r="M133" i="1"/>
  <c r="M418" i="1"/>
  <c r="O49" i="1"/>
  <c r="Q49" i="1" s="1"/>
  <c r="O43" i="1"/>
  <c r="Q43" i="1" s="1"/>
  <c r="O29" i="1"/>
  <c r="Q29" i="1" s="1"/>
  <c r="O473" i="1"/>
  <c r="Q473" i="1" s="1"/>
  <c r="O283" i="1"/>
  <c r="Q283" i="1" s="1"/>
  <c r="O322" i="1"/>
  <c r="Q322" i="1" s="1"/>
  <c r="O289" i="1"/>
  <c r="Q289" i="1" s="1"/>
  <c r="O495" i="1"/>
  <c r="Q495" i="1" s="1"/>
  <c r="O316" i="1"/>
  <c r="Q316" i="1" s="1"/>
  <c r="O360" i="1"/>
  <c r="Q360" i="1" s="1"/>
  <c r="O202" i="1"/>
  <c r="Q202" i="1" s="1"/>
  <c r="O317" i="1"/>
  <c r="Q317" i="1" s="1"/>
  <c r="O425" i="1"/>
  <c r="Q425" i="1" s="1"/>
  <c r="O194" i="1"/>
  <c r="Q194" i="1" s="1"/>
  <c r="O485" i="1"/>
  <c r="Q485" i="1" s="1"/>
  <c r="O416" i="1"/>
  <c r="Q416" i="1" s="1"/>
  <c r="O44" i="1"/>
  <c r="Q44" i="1" s="1"/>
  <c r="O266" i="1"/>
  <c r="Q266" i="1" s="1"/>
  <c r="O387" i="1"/>
  <c r="Q387" i="1" s="1"/>
  <c r="O177" i="1"/>
  <c r="Q177" i="1" s="1"/>
  <c r="O334" i="1"/>
  <c r="Q334" i="1" s="1"/>
  <c r="O484" i="1"/>
  <c r="Q484" i="1" s="1"/>
  <c r="O74" i="1"/>
  <c r="Q74" i="1" s="1"/>
  <c r="O22" i="1"/>
  <c r="Q22" i="1" s="1"/>
  <c r="O278" i="1"/>
  <c r="Q278" i="1" s="1"/>
  <c r="O7" i="1"/>
  <c r="Q7" i="1" s="1"/>
  <c r="O255" i="1"/>
  <c r="Q255" i="1" s="1"/>
  <c r="O81" i="1"/>
  <c r="Q81" i="1" s="1"/>
  <c r="O481" i="1"/>
  <c r="Q481" i="1" s="1"/>
  <c r="O97" i="1"/>
  <c r="Q97" i="1" s="1"/>
  <c r="O56" i="1"/>
  <c r="Q56" i="1" s="1"/>
  <c r="O494" i="1"/>
  <c r="Q494" i="1" s="1"/>
  <c r="O439" i="1"/>
  <c r="Q439" i="1" s="1"/>
  <c r="O83" i="1"/>
  <c r="Q83" i="1" s="1"/>
  <c r="O30" i="1"/>
  <c r="Q30" i="1" s="1"/>
  <c r="O192" i="1"/>
  <c r="Q192" i="1" s="1"/>
  <c r="O468" i="1"/>
  <c r="Q468" i="1" s="1"/>
  <c r="O76" i="1"/>
  <c r="Q76" i="1" s="1"/>
  <c r="O66" i="1"/>
  <c r="Q66" i="1" s="1"/>
  <c r="O197" i="1"/>
  <c r="Q197" i="1" s="1"/>
  <c r="O459" i="1"/>
  <c r="Q459" i="1" s="1"/>
  <c r="O274" i="1"/>
  <c r="Q274" i="1" s="1"/>
  <c r="O71" i="1"/>
  <c r="Q71" i="1" s="1"/>
  <c r="O99" i="1"/>
  <c r="Q99" i="1" s="1"/>
  <c r="O436" i="1"/>
  <c r="Q436" i="1" s="1"/>
  <c r="O367" i="1"/>
  <c r="Q367" i="1" s="1"/>
  <c r="O119" i="1"/>
  <c r="Q119" i="1" s="1"/>
  <c r="O147" i="1"/>
  <c r="Q147" i="1" s="1"/>
  <c r="O337" i="1"/>
  <c r="Q337" i="1" s="1"/>
  <c r="O107" i="1"/>
  <c r="Q107" i="1" s="1"/>
  <c r="O34" i="1"/>
  <c r="Q34" i="1" s="1"/>
  <c r="O394" i="1"/>
  <c r="Q394" i="1" s="1"/>
  <c r="O442" i="1"/>
  <c r="Q442" i="1" s="1"/>
  <c r="O2" i="1"/>
  <c r="Q2" i="1" s="1"/>
  <c r="O365" i="1"/>
  <c r="Q365" i="1" s="1"/>
  <c r="O26" i="1"/>
  <c r="Q26" i="1" s="1"/>
  <c r="O102" i="1"/>
  <c r="Q102" i="1" s="1"/>
  <c r="O475" i="1"/>
  <c r="Q475" i="1" s="1"/>
  <c r="O93" i="1"/>
  <c r="Q93" i="1" s="1"/>
  <c r="O240" i="1"/>
  <c r="Q240" i="1" s="1"/>
  <c r="O268" i="1"/>
  <c r="Q268" i="1" s="1"/>
  <c r="O388" i="1"/>
  <c r="Q388" i="1" s="1"/>
  <c r="O272" i="1"/>
  <c r="Q272" i="1" s="1"/>
  <c r="O128" i="1"/>
  <c r="Q128" i="1" s="1"/>
  <c r="O308" i="1"/>
  <c r="Q308" i="1" s="1"/>
  <c r="O492" i="1"/>
  <c r="Q492" i="1" s="1"/>
  <c r="O420" i="1"/>
  <c r="Q420" i="1" s="1"/>
  <c r="O238" i="1"/>
  <c r="Q238" i="1" s="1"/>
  <c r="O118" i="1"/>
  <c r="Q118" i="1" s="1"/>
  <c r="O40" i="1"/>
  <c r="Q40" i="1" s="1"/>
  <c r="O306" i="1"/>
  <c r="Q306" i="1" s="1"/>
  <c r="O38" i="1"/>
  <c r="Q38" i="1" s="1"/>
  <c r="O281" i="1"/>
  <c r="Q281" i="1" s="1"/>
  <c r="O320" i="1"/>
  <c r="Q320" i="1" s="1"/>
  <c r="O37" i="1"/>
  <c r="Q37" i="1" s="1"/>
  <c r="O234" i="1"/>
  <c r="Q234" i="1" s="1"/>
  <c r="O261" i="1"/>
  <c r="Q261" i="1" s="1"/>
  <c r="O14" i="1"/>
  <c r="Q14" i="1" s="1"/>
  <c r="O178" i="1"/>
  <c r="Q178" i="1" s="1"/>
  <c r="O69" i="1"/>
  <c r="Q69" i="1" s="1"/>
  <c r="O232" i="1"/>
  <c r="Q232" i="1" s="1"/>
  <c r="O92" i="1"/>
  <c r="Q92" i="1" s="1"/>
  <c r="O105" i="1"/>
  <c r="Q105" i="1" s="1"/>
  <c r="O464" i="1"/>
  <c r="Q464" i="1" s="1"/>
  <c r="O149" i="1"/>
  <c r="Q149" i="1" s="1"/>
  <c r="O52" i="1"/>
  <c r="Q52" i="1" s="1"/>
  <c r="O112" i="1"/>
  <c r="Q112" i="1" s="1"/>
  <c r="O32" i="1"/>
  <c r="Q32" i="1" s="1"/>
  <c r="O139" i="1"/>
  <c r="Q139" i="1" s="1"/>
  <c r="O84" i="1"/>
  <c r="Q84" i="1" s="1"/>
  <c r="O8" i="1"/>
  <c r="Q8" i="1" s="1"/>
  <c r="O189" i="1"/>
  <c r="Q189" i="1" s="1"/>
  <c r="O446" i="1"/>
  <c r="Q446" i="1" s="1"/>
  <c r="O393" i="1"/>
  <c r="Q393" i="1" s="1"/>
  <c r="O342" i="1"/>
  <c r="Q342" i="1" s="1"/>
  <c r="O200" i="1"/>
  <c r="Q200" i="1" s="1"/>
  <c r="O490" i="1"/>
  <c r="Q490" i="1" s="1"/>
  <c r="O140" i="1"/>
  <c r="Q140" i="1" s="1"/>
  <c r="O263" i="1"/>
  <c r="Q263" i="1" s="1"/>
  <c r="O176" i="1"/>
  <c r="Q176" i="1" s="1"/>
  <c r="O453" i="1"/>
  <c r="Q453" i="1" s="1"/>
  <c r="O285" i="1"/>
  <c r="Q285" i="1" s="1"/>
  <c r="O483" i="1"/>
  <c r="Q483" i="1" s="1"/>
  <c r="O198" i="1"/>
  <c r="Q198" i="1" s="1"/>
  <c r="O218" i="1"/>
  <c r="Q218" i="1" s="1"/>
  <c r="O315" i="1"/>
  <c r="Q315" i="1" s="1"/>
  <c r="O100" i="1"/>
  <c r="Q100" i="1" s="1"/>
  <c r="O356" i="1"/>
  <c r="Q356" i="1" s="1"/>
  <c r="O131" i="1"/>
  <c r="Q131" i="1" s="1"/>
  <c r="O161" i="1"/>
  <c r="Q161" i="1" s="1"/>
  <c r="O236" i="1"/>
  <c r="Q236" i="1" s="1"/>
  <c r="O352" i="1"/>
  <c r="Q352" i="1" s="1"/>
  <c r="O276" i="1"/>
  <c r="Q276" i="1" s="1"/>
  <c r="O125" i="1"/>
  <c r="Q125" i="1" s="1"/>
  <c r="O144" i="1"/>
  <c r="Q144" i="1" s="1"/>
  <c r="O280" i="1"/>
  <c r="Q280" i="1" s="1"/>
  <c r="O134" i="1"/>
  <c r="Q134" i="1" s="1"/>
  <c r="O273" i="1"/>
  <c r="Q273" i="1" s="1"/>
  <c r="O363" i="1"/>
  <c r="Q363" i="1" s="1"/>
  <c r="O252" i="1"/>
  <c r="Q252" i="1" s="1"/>
  <c r="O126" i="1"/>
  <c r="Q126" i="1" s="1"/>
  <c r="O381" i="1"/>
  <c r="Q381" i="1" s="1"/>
  <c r="O130" i="1"/>
  <c r="Q130" i="1" s="1"/>
  <c r="O233" i="1"/>
  <c r="Q233" i="1" s="1"/>
  <c r="O141" i="1"/>
  <c r="Q141" i="1" s="1"/>
  <c r="O204" i="1"/>
  <c r="Q204" i="1" s="1"/>
  <c r="O109" i="1"/>
  <c r="Q109" i="1" s="1"/>
  <c r="O413" i="1"/>
  <c r="Q413" i="1" s="1"/>
  <c r="O286" i="1"/>
  <c r="Q286" i="1" s="1"/>
  <c r="O314" i="1"/>
  <c r="Q314" i="1" s="1"/>
  <c r="O347" i="1"/>
  <c r="Q347" i="1" s="1"/>
  <c r="O270" i="1"/>
  <c r="Q270" i="1" s="1"/>
  <c r="O440" i="1"/>
  <c r="Q440" i="1" s="1"/>
  <c r="O23" i="1"/>
  <c r="Q23" i="1" s="1"/>
  <c r="O405" i="1"/>
  <c r="Q405" i="1" s="1"/>
  <c r="O291" i="1"/>
  <c r="Q291" i="1" s="1"/>
  <c r="O47" i="1"/>
  <c r="Q47" i="1" s="1"/>
  <c r="I398" i="1"/>
  <c r="K398" i="1" s="1"/>
  <c r="N398" i="1" s="1"/>
</calcChain>
</file>

<file path=xl/sharedStrings.xml><?xml version="1.0" encoding="utf-8"?>
<sst xmlns="http://schemas.openxmlformats.org/spreadsheetml/2006/main" count="1014" uniqueCount="519">
  <si>
    <t>rlng</t>
  </si>
  <si>
    <t>rlat</t>
  </si>
  <si>
    <t>UTME</t>
  </si>
  <si>
    <t>UTMN</t>
  </si>
  <si>
    <t>z</t>
  </si>
  <si>
    <t>h</t>
  </si>
  <si>
    <t>mgrs</t>
  </si>
  <si>
    <t>N</t>
  </si>
  <si>
    <t>23TNN7187234495</t>
  </si>
  <si>
    <t>13QFE5565655739</t>
  </si>
  <si>
    <t>58XEH2392041203</t>
  </si>
  <si>
    <t>33QTC0408787108</t>
  </si>
  <si>
    <t>S</t>
  </si>
  <si>
    <t>38MMD3103231984</t>
  </si>
  <si>
    <t>53JNG6565793209</t>
  </si>
  <si>
    <t>11HLA3856120116</t>
  </si>
  <si>
    <t>55HDT3780775084</t>
  </si>
  <si>
    <t>46WDU4318582913</t>
  </si>
  <si>
    <t>36RTM3206691090</t>
  </si>
  <si>
    <t>51KYA7698151052</t>
  </si>
  <si>
    <t>15SYT6804059292</t>
  </si>
  <si>
    <t>14MRD0488115201</t>
  </si>
  <si>
    <t>26SME5853582937</t>
  </si>
  <si>
    <t>04WDE7685854481</t>
  </si>
  <si>
    <t>40FEL6098797779</t>
  </si>
  <si>
    <t>21JUF7279609771</t>
  </si>
  <si>
    <t>33FWD2728935646</t>
  </si>
  <si>
    <t>54DWP6251249970</t>
  </si>
  <si>
    <t>60QVJ8856011084</t>
  </si>
  <si>
    <t>58HDC6501961932</t>
  </si>
  <si>
    <t>50JNK2174870625</t>
  </si>
  <si>
    <t>13HEU5998532799</t>
  </si>
  <si>
    <t>20SPK1728506457</t>
  </si>
  <si>
    <t>59LRG0771226474</t>
  </si>
  <si>
    <t>22GEQ6279991187</t>
  </si>
  <si>
    <t>46FEK1642542442</t>
  </si>
  <si>
    <t>03MST8639314482</t>
  </si>
  <si>
    <t>38PLV1809883095</t>
  </si>
  <si>
    <t>32FPF6743540186</t>
  </si>
  <si>
    <t>02EPA3593801003</t>
  </si>
  <si>
    <t>51NWA8902217686</t>
  </si>
  <si>
    <t>60QUH3545089748</t>
  </si>
  <si>
    <t>48JYP5552292314</t>
  </si>
  <si>
    <t>09UUS1379184348</t>
  </si>
  <si>
    <t>06HTC8130893478</t>
  </si>
  <si>
    <t>26MNC2111907091</t>
  </si>
  <si>
    <t>44HPG2764183743</t>
  </si>
  <si>
    <t>55DEH1553285932</t>
  </si>
  <si>
    <t>08FLJ6689895191</t>
  </si>
  <si>
    <t>03LVF5990542929</t>
  </si>
  <si>
    <t>18XWF6819743626</t>
  </si>
  <si>
    <t>01KFB5256266363</t>
  </si>
  <si>
    <t>05DMC8704030745</t>
  </si>
  <si>
    <t>52EFC5286224365</t>
  </si>
  <si>
    <t>49FEE8977329477</t>
  </si>
  <si>
    <t>11KQA1239568443</t>
  </si>
  <si>
    <t>35XMB7985469752</t>
  </si>
  <si>
    <t>20RLA6073811448</t>
  </si>
  <si>
    <t>19XEE2285204102</t>
  </si>
  <si>
    <t>02DMN7213695873</t>
  </si>
  <si>
    <t>16NAN7943053707</t>
  </si>
  <si>
    <t>08RNU9677391249</t>
  </si>
  <si>
    <t>18DVF7953458931</t>
  </si>
  <si>
    <t>14ULG8656712929</t>
  </si>
  <si>
    <t>39MTN5573150014</t>
  </si>
  <si>
    <t>13FDG8819919219</t>
  </si>
  <si>
    <t>23WNR1017506092</t>
  </si>
  <si>
    <t>53LLH8006120763</t>
  </si>
  <si>
    <t>09WVS6568088057</t>
  </si>
  <si>
    <t>31HGE3982051200</t>
  </si>
  <si>
    <t>14FMG0617820138</t>
  </si>
  <si>
    <t>24EVS8950033601</t>
  </si>
  <si>
    <t>54KUD5802183133</t>
  </si>
  <si>
    <t>27CWV7765075010</t>
  </si>
  <si>
    <t>40VCQ5076758888</t>
  </si>
  <si>
    <t>07GEP1729611341</t>
  </si>
  <si>
    <t>31CDQ6991350687</t>
  </si>
  <si>
    <t>47SQB3344082494</t>
  </si>
  <si>
    <t>45RVP0439004791</t>
  </si>
  <si>
    <t>34FBM8264709473</t>
  </si>
  <si>
    <t>16CEB7341630144</t>
  </si>
  <si>
    <t>19TFM1518605126</t>
  </si>
  <si>
    <t>55NEB1001245900</t>
  </si>
  <si>
    <t>45NZF3140595480</t>
  </si>
  <si>
    <t>03LWE9070749900</t>
  </si>
  <si>
    <t>19QDA6840287576</t>
  </si>
  <si>
    <t>25JGL3126669068</t>
  </si>
  <si>
    <t>16TCP1720945500</t>
  </si>
  <si>
    <t>24HUG1882649567</t>
  </si>
  <si>
    <t>29SPC3040186773</t>
  </si>
  <si>
    <t>07SDE2554108141</t>
  </si>
  <si>
    <t>51NXA4132926533</t>
  </si>
  <si>
    <t>38MKD0844543988</t>
  </si>
  <si>
    <t>45XVF8623524518</t>
  </si>
  <si>
    <t>22KBB8935947723</t>
  </si>
  <si>
    <t>34QCL5972558569</t>
  </si>
  <si>
    <t>59DND7953518686</t>
  </si>
  <si>
    <t>56ENB8709892834</t>
  </si>
  <si>
    <t>30NTH0976887680</t>
  </si>
  <si>
    <t>30EVT8650829389</t>
  </si>
  <si>
    <t>11UMQ6289957596</t>
  </si>
  <si>
    <t>36RXT3125529790</t>
  </si>
  <si>
    <t>20UNA8510804832</t>
  </si>
  <si>
    <t>23XNA2680548229</t>
  </si>
  <si>
    <t>20JMR6325425694</t>
  </si>
  <si>
    <t>27DVA6307711855</t>
  </si>
  <si>
    <t>30NUH0878696356</t>
  </si>
  <si>
    <t>25XDF3414073936</t>
  </si>
  <si>
    <t>45FXB1293906372</t>
  </si>
  <si>
    <t>07UFR8775000740</t>
  </si>
  <si>
    <t>60MTT4355652170</t>
  </si>
  <si>
    <t>18NWH2668078539</t>
  </si>
  <si>
    <t>28DDL7923447358</t>
  </si>
  <si>
    <t>16MHA2662593812</t>
  </si>
  <si>
    <t>15LYL4126190721</t>
  </si>
  <si>
    <t>46DFK0154602688</t>
  </si>
  <si>
    <t>58JCR3510026883</t>
  </si>
  <si>
    <t>55UCU6348287564</t>
  </si>
  <si>
    <t>44QME6703500600</t>
  </si>
  <si>
    <t>23LML7579839413</t>
  </si>
  <si>
    <t>20NNG4561422691</t>
  </si>
  <si>
    <t>43DDA5939241908</t>
  </si>
  <si>
    <t>08XNN5263390080</t>
  </si>
  <si>
    <t>53QNC2717326995</t>
  </si>
  <si>
    <t>13UDS5084946722</t>
  </si>
  <si>
    <t>32NNJ9776761480</t>
  </si>
  <si>
    <t>50VLJ5706714277</t>
  </si>
  <si>
    <t>13UEU9822761032</t>
  </si>
  <si>
    <t>59MQT5798222338</t>
  </si>
  <si>
    <t>36DVJ8970521084</t>
  </si>
  <si>
    <t>15TUM9385836083</t>
  </si>
  <si>
    <t>47HLV7634664143</t>
  </si>
  <si>
    <t>34DEF0924675739</t>
  </si>
  <si>
    <t>60TWQ6053115471</t>
  </si>
  <si>
    <t>26UNE7528907351</t>
  </si>
  <si>
    <t>52RGS0327572087</t>
  </si>
  <si>
    <t>59HMU4515456134</t>
  </si>
  <si>
    <t>38NLM2407885576</t>
  </si>
  <si>
    <t>55PCL6830758100</t>
  </si>
  <si>
    <t>52JGS0961449232</t>
  </si>
  <si>
    <t>47HLE8954353423</t>
  </si>
  <si>
    <t>26LPM1328590927</t>
  </si>
  <si>
    <t>37JCE1072476664</t>
  </si>
  <si>
    <t>47LLG6530008992</t>
  </si>
  <si>
    <t>57STU9190174309</t>
  </si>
  <si>
    <t>49VEL1785353606</t>
  </si>
  <si>
    <t>05KPB9211573792</t>
  </si>
  <si>
    <t>03XWF6641128159</t>
  </si>
  <si>
    <t>05WNU9697029292</t>
  </si>
  <si>
    <t>11HQB2267724236</t>
  </si>
  <si>
    <t>20EMQ3867289315</t>
  </si>
  <si>
    <t>03FUC9286172302</t>
  </si>
  <si>
    <t>09FVU8993132861</t>
  </si>
  <si>
    <t>33FWF2454801338</t>
  </si>
  <si>
    <t>40QDF7357016756</t>
  </si>
  <si>
    <t>26DNH3019297499</t>
  </si>
  <si>
    <t>30CVT7720218654</t>
  </si>
  <si>
    <t>48SVC4848598888</t>
  </si>
  <si>
    <t>23KNR8240934855</t>
  </si>
  <si>
    <t>43VCG9382384140</t>
  </si>
  <si>
    <t>11GLN7238419110</t>
  </si>
  <si>
    <t>42CWS3301620164</t>
  </si>
  <si>
    <t>01VFJ0882479267</t>
  </si>
  <si>
    <t>03SXA4404149488</t>
  </si>
  <si>
    <t>60RXP1618366230</t>
  </si>
  <si>
    <t>55XDG4981144778</t>
  </si>
  <si>
    <t>19PBL0780633543</t>
  </si>
  <si>
    <t>03UWS0140156497</t>
  </si>
  <si>
    <t>06TUT2876327644</t>
  </si>
  <si>
    <t>40QBJ9910900107</t>
  </si>
  <si>
    <t>53GNQ4503500044</t>
  </si>
  <si>
    <t>31UCU6768294124</t>
  </si>
  <si>
    <t>43REP9622644694</t>
  </si>
  <si>
    <t>45FWA1897708651</t>
  </si>
  <si>
    <t>11TNK2605471894</t>
  </si>
  <si>
    <t>59FMF2295137541</t>
  </si>
  <si>
    <t>18CVC9610241100</t>
  </si>
  <si>
    <t>12FWG5570127407</t>
  </si>
  <si>
    <t>09KTA4373509248</t>
  </si>
  <si>
    <t>50SLD1948583707</t>
  </si>
  <si>
    <t>20RNU8401105806</t>
  </si>
  <si>
    <t>42NYK4198765677</t>
  </si>
  <si>
    <t>14PKB7284230633</t>
  </si>
  <si>
    <t>25MAP8307891307</t>
  </si>
  <si>
    <t>59DMB8962566075</t>
  </si>
  <si>
    <t>40TET9266411442</t>
  </si>
  <si>
    <t>50RPN4033060129</t>
  </si>
  <si>
    <t>31DDE8003743679</t>
  </si>
  <si>
    <t>16JGS6673094762</t>
  </si>
  <si>
    <t>43LCG4998029932</t>
  </si>
  <si>
    <t>37WEM8203092858</t>
  </si>
  <si>
    <t>12EWB4175866818</t>
  </si>
  <si>
    <t>45LUD7177794429</t>
  </si>
  <si>
    <t>05EPK2456221689</t>
  </si>
  <si>
    <t>03WVU6979747488</t>
  </si>
  <si>
    <t>25WEU7123731681</t>
  </si>
  <si>
    <t>51TVH2109503518</t>
  </si>
  <si>
    <t>52EES3073665786</t>
  </si>
  <si>
    <t>27XVD7892748284</t>
  </si>
  <si>
    <t>04TGR0094485087</t>
  </si>
  <si>
    <t>07HEV4401185992</t>
  </si>
  <si>
    <t>26TPM8117292092</t>
  </si>
  <si>
    <t>23LJC8768690894</t>
  </si>
  <si>
    <t>27LWL3847510657</t>
  </si>
  <si>
    <t>48LYM8099577664</t>
  </si>
  <si>
    <t>22CEB4854007613</t>
  </si>
  <si>
    <t>15DWF2637846194</t>
  </si>
  <si>
    <t>14HMK1345018179</t>
  </si>
  <si>
    <t>34RCA9669506591</t>
  </si>
  <si>
    <t>32TPN3165439862</t>
  </si>
  <si>
    <t>14XNH4539218180</t>
  </si>
  <si>
    <t>36UWB7682827038</t>
  </si>
  <si>
    <t>48PYR5827410065</t>
  </si>
  <si>
    <t>28GDP1415543120</t>
  </si>
  <si>
    <t>17LMK9561404537</t>
  </si>
  <si>
    <t>29HNB7658618871</t>
  </si>
  <si>
    <t>59NPH1935646244</t>
  </si>
  <si>
    <t>33LTL8450408995</t>
  </si>
  <si>
    <t>23QLE9808976330</t>
  </si>
  <si>
    <t>13DDA9714483565</t>
  </si>
  <si>
    <t>19PHP1640574726</t>
  </si>
  <si>
    <t>22NGM8445676043</t>
  </si>
  <si>
    <t>45DUH7916713229</t>
  </si>
  <si>
    <t>41MKT6982624597</t>
  </si>
  <si>
    <t>15MYU2811266172</t>
  </si>
  <si>
    <t>44RMT0579341614</t>
  </si>
  <si>
    <t>42MUU9932712389</t>
  </si>
  <si>
    <t>48WVC0414584591</t>
  </si>
  <si>
    <t>43TCL8760801719</t>
  </si>
  <si>
    <t>17PPQ6827608885</t>
  </si>
  <si>
    <t>40FEE9784303025</t>
  </si>
  <si>
    <t>39EWR8932573631</t>
  </si>
  <si>
    <t>36GVU0248395083</t>
  </si>
  <si>
    <t>33TUH4498155903</t>
  </si>
  <si>
    <t>58EEB4351461234</t>
  </si>
  <si>
    <t>12NWL6210520633</t>
  </si>
  <si>
    <t>37SFR5612085986</t>
  </si>
  <si>
    <t>16XEG4570780244</t>
  </si>
  <si>
    <t>11LKD3670924718</t>
  </si>
  <si>
    <t>53SPS0528777354</t>
  </si>
  <si>
    <t>07VEG5045632821</t>
  </si>
  <si>
    <t>23FNV8518678970</t>
  </si>
  <si>
    <t>17WPN3059111316</t>
  </si>
  <si>
    <t>21RYL7860344984</t>
  </si>
  <si>
    <t>05SKT5582651987</t>
  </si>
  <si>
    <t>06HTH6259373710</t>
  </si>
  <si>
    <t>59VLJ5232140584</t>
  </si>
  <si>
    <t>20VNQ1235931019</t>
  </si>
  <si>
    <t>17JPK2153962012</t>
  </si>
  <si>
    <t>31UCS6670279359</t>
  </si>
  <si>
    <t>19DEF7830302798</t>
  </si>
  <si>
    <t>10JBN6225645200</t>
  </si>
  <si>
    <t>47FLV2567495382</t>
  </si>
  <si>
    <t>47MLV8204455780</t>
  </si>
  <si>
    <t>02GKS8193273453</t>
  </si>
  <si>
    <t>05SLC5794166991</t>
  </si>
  <si>
    <t>38RLS5195032468</t>
  </si>
  <si>
    <t>40FDH4772148698</t>
  </si>
  <si>
    <t>57HWU5941877183</t>
  </si>
  <si>
    <t>30DWL5752866895</t>
  </si>
  <si>
    <t>20TMM7923428711</t>
  </si>
  <si>
    <t>26UPB2271354618</t>
  </si>
  <si>
    <t>12JWK5302684921</t>
  </si>
  <si>
    <t>55TCJ2370477557</t>
  </si>
  <si>
    <t>26PPC8010327613</t>
  </si>
  <si>
    <t>30TXR9581950448</t>
  </si>
  <si>
    <t>01DDG2235815465</t>
  </si>
  <si>
    <t>19XDB8151678660</t>
  </si>
  <si>
    <t>05KMP2564066617</t>
  </si>
  <si>
    <t>01MGP1360428676</t>
  </si>
  <si>
    <t>16XEL5748054593</t>
  </si>
  <si>
    <t>55ECN4387542693</t>
  </si>
  <si>
    <t>52TFN7498973052</t>
  </si>
  <si>
    <t>45RYQ1887220766</t>
  </si>
  <si>
    <t>52HBC9648115024</t>
  </si>
  <si>
    <t>11GPP7042140398</t>
  </si>
  <si>
    <t>28FDJ2906854137</t>
  </si>
  <si>
    <t>15WWM8493373984</t>
  </si>
  <si>
    <t>02RPA5249313853</t>
  </si>
  <si>
    <t>27VXC1351876617</t>
  </si>
  <si>
    <t>49PCS4179535617</t>
  </si>
  <si>
    <t>05GNM2095663635</t>
  </si>
  <si>
    <t>43RBP1038714814</t>
  </si>
  <si>
    <t>57NTF1280356549</t>
  </si>
  <si>
    <t>22EDQ0930178590</t>
  </si>
  <si>
    <t>51DVC1117291581</t>
  </si>
  <si>
    <t>47KNQ1129687471</t>
  </si>
  <si>
    <t>51RTQ9825115992</t>
  </si>
  <si>
    <t>56DNJ7038144628</t>
  </si>
  <si>
    <t>44QPG6711229254</t>
  </si>
  <si>
    <t>34QEE3070884677</t>
  </si>
  <si>
    <t>22PEV8016764901</t>
  </si>
  <si>
    <t>23DPC0169781022</t>
  </si>
  <si>
    <t>37XEA5732247751</t>
  </si>
  <si>
    <t>17TMM4575075405</t>
  </si>
  <si>
    <t>50DNJ1473735557</t>
  </si>
  <si>
    <t>42MUS2118686130</t>
  </si>
  <si>
    <t>16MDC7887168989</t>
  </si>
  <si>
    <t>56PMU2394684156</t>
  </si>
  <si>
    <t>49FEU8770175407</t>
  </si>
  <si>
    <t>23XMG4129659637</t>
  </si>
  <si>
    <t>21JYG7492501236</t>
  </si>
  <si>
    <t>18HUE2178115462</t>
  </si>
  <si>
    <t>44HNC5763850706</t>
  </si>
  <si>
    <t>54KTV6613000372</t>
  </si>
  <si>
    <t>25XEB4021787929</t>
  </si>
  <si>
    <t>09FXF7896085236</t>
  </si>
  <si>
    <t>24EVV2350363641</t>
  </si>
  <si>
    <t>43RBM3381014572</t>
  </si>
  <si>
    <t>49KFC9134908107</t>
  </si>
  <si>
    <t>43TDM5219920900</t>
  </si>
  <si>
    <t>12LUN0466543613</t>
  </si>
  <si>
    <t>40SCH6123655832</t>
  </si>
  <si>
    <t>33VWG7791906561</t>
  </si>
  <si>
    <t>45EWQ9199862187</t>
  </si>
  <si>
    <t>15FWF8503184123</t>
  </si>
  <si>
    <t>19FFB0681493311</t>
  </si>
  <si>
    <t>54JVL9047546011</t>
  </si>
  <si>
    <t>02CMC1083098080</t>
  </si>
  <si>
    <t>20MKE3174974555</t>
  </si>
  <si>
    <t>28NEK7880554321</t>
  </si>
  <si>
    <t>41EPL3757356119</t>
  </si>
  <si>
    <t>07KBR4436939620</t>
  </si>
  <si>
    <t>25XDJ4296874087</t>
  </si>
  <si>
    <t>04FEE6898082581</t>
  </si>
  <si>
    <t>60CVS7667340500</t>
  </si>
  <si>
    <t>31MGP1272797254</t>
  </si>
  <si>
    <t>41LMG9019499983</t>
  </si>
  <si>
    <t>20HNF5713771324</t>
  </si>
  <si>
    <t>21TXH6167650501</t>
  </si>
  <si>
    <t>09UXQ1547033104</t>
  </si>
  <si>
    <t>28NAM9987342920</t>
  </si>
  <si>
    <t>17FLB5110988878</t>
  </si>
  <si>
    <t>28QBH8650307245</t>
  </si>
  <si>
    <t>33UXA4893801500</t>
  </si>
  <si>
    <t>10KCG2166286084</t>
  </si>
  <si>
    <t>03DWD1959645559</t>
  </si>
  <si>
    <t>29NJA6713932097</t>
  </si>
  <si>
    <t>39UXB8592748799</t>
  </si>
  <si>
    <t>23CNR2387836736</t>
  </si>
  <si>
    <t>43JGE2855296944</t>
  </si>
  <si>
    <t>39PTM7892762511</t>
  </si>
  <si>
    <t>25VDF7034168005</t>
  </si>
  <si>
    <t>46GCM2976286741</t>
  </si>
  <si>
    <t>42CWV2687239588</t>
  </si>
  <si>
    <t>39LXL0887927115</t>
  </si>
  <si>
    <t>22CDT4386591320</t>
  </si>
  <si>
    <t>32TKR8685723209</t>
  </si>
  <si>
    <t>22SCD3784938982</t>
  </si>
  <si>
    <t>22GDQ3175386687</t>
  </si>
  <si>
    <t>47FMC1495033787</t>
  </si>
  <si>
    <t>17DMG9955241077</t>
  </si>
  <si>
    <t>55KCT5183742506</t>
  </si>
  <si>
    <t>24XVP5074159200</t>
  </si>
  <si>
    <t>34WEU8240027794</t>
  </si>
  <si>
    <t>27JTG9935927276</t>
  </si>
  <si>
    <t>30FUF8998638548</t>
  </si>
  <si>
    <t>22GDP1581234252</t>
  </si>
  <si>
    <t>08NQH5911068813</t>
  </si>
  <si>
    <t>26NNK5550636617</t>
  </si>
  <si>
    <t>33GVJ9616645950</t>
  </si>
  <si>
    <t>42PXA8818613012</t>
  </si>
  <si>
    <t>59WPN3838946264</t>
  </si>
  <si>
    <t>55KEB1386868008</t>
  </si>
  <si>
    <t>31SGC2782456752</t>
  </si>
  <si>
    <t>34GEV3958171127</t>
  </si>
  <si>
    <t>42FUK0100171031</t>
  </si>
  <si>
    <t>45XWE1230515147</t>
  </si>
  <si>
    <t>41RMK1035136909</t>
  </si>
  <si>
    <t>21XVC5042666281</t>
  </si>
  <si>
    <t>57SWV9164624525</t>
  </si>
  <si>
    <t>42FXK5749777969</t>
  </si>
  <si>
    <t>39WWP4512408005</t>
  </si>
  <si>
    <t>37SCV2630798983</t>
  </si>
  <si>
    <t>01MFT2790184421</t>
  </si>
  <si>
    <t>55CDT6778565362</t>
  </si>
  <si>
    <t>13CET1651512018</t>
  </si>
  <si>
    <t>22UFA7500780440</t>
  </si>
  <si>
    <t>31GEH0374203704</t>
  </si>
  <si>
    <t>56VNH6673206596</t>
  </si>
  <si>
    <t>07CDR3731964699</t>
  </si>
  <si>
    <t>12VVH6838932908</t>
  </si>
  <si>
    <t>26VLN7656713662</t>
  </si>
  <si>
    <t>51KYS3725821883</t>
  </si>
  <si>
    <t>03QYC5315416633</t>
  </si>
  <si>
    <t>43LCL6477710449</t>
  </si>
  <si>
    <t>25LFK9090729479</t>
  </si>
  <si>
    <t>50HLB2779675790</t>
  </si>
  <si>
    <t>30EVC0677721653</t>
  </si>
  <si>
    <t>15JVG4604868893</t>
  </si>
  <si>
    <t>55WCM9705477890</t>
  </si>
  <si>
    <t>30CVA8924358083</t>
  </si>
  <si>
    <t>33KTP7331598269</t>
  </si>
  <si>
    <t>28EDQ3378234606</t>
  </si>
  <si>
    <t>05WMQ3100127796</t>
  </si>
  <si>
    <t>04VFP4492704781</t>
  </si>
  <si>
    <t>13JBL4790063132</t>
  </si>
  <si>
    <t>39UWQ9399491634</t>
  </si>
  <si>
    <t>39VUJ6122024602</t>
  </si>
  <si>
    <t>02SND4562074266</t>
  </si>
  <si>
    <t>01WDP5837629132</t>
  </si>
  <si>
    <t>06DWG2661500134</t>
  </si>
  <si>
    <t>09CWQ6453999846</t>
  </si>
  <si>
    <t>59VPL1620623346</t>
  </si>
  <si>
    <t>59GLM8496649346</t>
  </si>
  <si>
    <t>21TXJ4470092347</t>
  </si>
  <si>
    <t>32LMR0636696809</t>
  </si>
  <si>
    <t>28TFR5575091567</t>
  </si>
  <si>
    <t>06QYJ6815290785</t>
  </si>
  <si>
    <t>20SQJ4447967235</t>
  </si>
  <si>
    <t>14JPK5781862780</t>
  </si>
  <si>
    <t>36HWD7264468203</t>
  </si>
  <si>
    <t>29FPE5402107972</t>
  </si>
  <si>
    <t>29MMN3368262690</t>
  </si>
  <si>
    <t>56QKK9897456257</t>
  </si>
  <si>
    <t>30JTL7548474679</t>
  </si>
  <si>
    <t>04JDM4116082166</t>
  </si>
  <si>
    <t>07KEU2935327224</t>
  </si>
  <si>
    <t>28VEQ0465814288</t>
  </si>
  <si>
    <t>25FCE8954364680</t>
  </si>
  <si>
    <t>15PUP0863866991</t>
  </si>
  <si>
    <t>21STB7813386616</t>
  </si>
  <si>
    <t>06TVR9843428498</t>
  </si>
  <si>
    <t>53FMU4642839222</t>
  </si>
  <si>
    <t>39HVV9376415109</t>
  </si>
  <si>
    <t>47SMU8988805405</t>
  </si>
  <si>
    <t>35TQK3631226146</t>
  </si>
  <si>
    <t>54WXD0067994215</t>
  </si>
  <si>
    <t>44JPN0396963841</t>
  </si>
  <si>
    <t>19REM7552027352</t>
  </si>
  <si>
    <t>50XMF9456420171</t>
  </si>
  <si>
    <t>54HWA6586187497</t>
  </si>
  <si>
    <t>11RKG7764983651</t>
  </si>
  <si>
    <t>12PSC9268761091</t>
  </si>
  <si>
    <t>30XWJ1537748223</t>
  </si>
  <si>
    <t>58FED0189651792</t>
  </si>
  <si>
    <t>41QPE7871622764</t>
  </si>
  <si>
    <t>13FEV4124438403</t>
  </si>
  <si>
    <t>25DEC4266729274</t>
  </si>
  <si>
    <t>55LDK6048353164</t>
  </si>
  <si>
    <t>40MDU3470237865</t>
  </si>
  <si>
    <t>18RUP1422833791</t>
  </si>
  <si>
    <t>29PQM1806218239</t>
  </si>
  <si>
    <t>38MPB5218316345</t>
  </si>
  <si>
    <t>05VLJ9102458092</t>
  </si>
  <si>
    <t>53SQS6298538157</t>
  </si>
  <si>
    <t>57UUU0872358251</t>
  </si>
  <si>
    <t>43JFK6008161570</t>
  </si>
  <si>
    <t>41FMD1459737234</t>
  </si>
  <si>
    <t>25HGV4467800482</t>
  </si>
  <si>
    <t>56MMU7231966635</t>
  </si>
  <si>
    <t>02UMG1984319997</t>
  </si>
  <si>
    <t>16UEG4881335122</t>
  </si>
  <si>
    <t>41XME8653607345</t>
  </si>
  <si>
    <t>41FPC3311509364</t>
  </si>
  <si>
    <t>37PCP3159286761</t>
  </si>
  <si>
    <t>54LXJ2244518127</t>
  </si>
  <si>
    <t>43NDE3785468678</t>
  </si>
  <si>
    <t>52SCG8962859951</t>
  </si>
  <si>
    <t>23CMT1802742570</t>
  </si>
  <si>
    <t>26JNQ5629055838</t>
  </si>
  <si>
    <t>57PYM2224550349</t>
  </si>
  <si>
    <t>52QEJ9762434610</t>
  </si>
  <si>
    <t>37JFG4224641502</t>
  </si>
  <si>
    <t>29RQG6818477795</t>
  </si>
  <si>
    <t>27QXC0975625106</t>
  </si>
  <si>
    <t>53JLN6867248820</t>
  </si>
  <si>
    <t>19TCJ2251663140</t>
  </si>
  <si>
    <t>36FVK9712576934</t>
  </si>
  <si>
    <t>26XNJ8470946929</t>
  </si>
  <si>
    <t>57EVP1941759963</t>
  </si>
  <si>
    <t>19TEG6211350048</t>
  </si>
  <si>
    <t>14VPP4506427090</t>
  </si>
  <si>
    <t>12FWE0522196448</t>
  </si>
  <si>
    <t>51CVU6326657891</t>
  </si>
  <si>
    <t>47QQA3806506023</t>
  </si>
  <si>
    <t>54KVD2117971340</t>
  </si>
  <si>
    <t>34GFT0009327346</t>
  </si>
  <si>
    <t>48NTN3929179935</t>
  </si>
  <si>
    <t>25GCP4200477346</t>
  </si>
  <si>
    <t>07UBP7787743964</t>
  </si>
  <si>
    <t>24FWL0872439186</t>
  </si>
  <si>
    <t>24DXP2750050178</t>
  </si>
  <si>
    <t>54XVK8237804037</t>
  </si>
  <si>
    <t>24UVD8519157831</t>
  </si>
  <si>
    <t>02CNA1423526810</t>
  </si>
  <si>
    <t>21UUP1414383833</t>
  </si>
  <si>
    <t>60WWE5209502557</t>
  </si>
  <si>
    <t>23WLM6773939982</t>
  </si>
  <si>
    <t>15FVE0859000532</t>
  </si>
  <si>
    <t>30GTU8129675747</t>
  </si>
  <si>
    <t>37LEG1412824787</t>
  </si>
  <si>
    <t>34MFT1162858194</t>
  </si>
  <si>
    <t>38SQC1038431206</t>
  </si>
  <si>
    <t>32NJG8389509560</t>
  </si>
  <si>
    <t>11ULP4404497387</t>
  </si>
  <si>
    <t>04WES3350719482</t>
  </si>
  <si>
    <t>55KBQ0103286757</t>
  </si>
  <si>
    <t>13PDK8350986010</t>
  </si>
  <si>
    <t>08UMD3253394995</t>
  </si>
  <si>
    <t>26FLL6039909610</t>
  </si>
  <si>
    <t>29WNP7037391030</t>
  </si>
  <si>
    <t>15JWG3926303573</t>
  </si>
  <si>
    <t>35JPH6764832044</t>
  </si>
  <si>
    <t>47KKB1806701927</t>
  </si>
  <si>
    <t>10HBD5248075964</t>
  </si>
  <si>
    <t>Lat Cir m</t>
  </si>
  <si>
    <t>Sph East</t>
  </si>
  <si>
    <t>Lat2</t>
  </si>
  <si>
    <t>lng Er</t>
  </si>
  <si>
    <t>Sph North</t>
  </si>
  <si>
    <t>CD</t>
  </si>
  <si>
    <t>lng Er2</t>
  </si>
  <si>
    <t>lat3</t>
  </si>
  <si>
    <t>Dev2</t>
  </si>
  <si>
    <t>adj</t>
  </si>
  <si>
    <t>lat4</t>
  </si>
  <si>
    <t>Mod</t>
  </si>
  <si>
    <t>adj2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</si>
</sst>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sample!$R$1</c:f>
              <c:strCache>
                <c:ptCount val="1"/>
                <c:pt idx="0">
                  <c:v>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sample!$Q$2:$Q$498</c:f>
              <c:numCache>
                <c:formatCode>General</c:formatCode>
                <c:ptCount val="497"/>
                <c:pt idx="0">
                  <c:v>29.93</c:v>
                </c:pt>
                <c:pt idx="1">
                  <c:v>48.21</c:v>
                </c:pt>
                <c:pt idx="2">
                  <c:v>0.29000000000000598</c:v>
                </c:pt>
                <c:pt idx="3">
                  <c:v>-48.63</c:v>
                </c:pt>
                <c:pt idx="4">
                  <c:v>79.92</c:v>
                </c:pt>
                <c:pt idx="5">
                  <c:v>62.73</c:v>
                </c:pt>
                <c:pt idx="6">
                  <c:v>-22.7</c:v>
                </c:pt>
                <c:pt idx="7">
                  <c:v>-15.44</c:v>
                </c:pt>
                <c:pt idx="8">
                  <c:v>6.81</c:v>
                </c:pt>
                <c:pt idx="9">
                  <c:v>-60.92</c:v>
                </c:pt>
                <c:pt idx="10">
                  <c:v>-73.89</c:v>
                </c:pt>
                <c:pt idx="11">
                  <c:v>15.91</c:v>
                </c:pt>
                <c:pt idx="12">
                  <c:v>-5.5</c:v>
                </c:pt>
                <c:pt idx="13">
                  <c:v>52.84</c:v>
                </c:pt>
                <c:pt idx="14">
                  <c:v>0.989999999999995</c:v>
                </c:pt>
                <c:pt idx="15">
                  <c:v>20.66</c:v>
                </c:pt>
                <c:pt idx="16">
                  <c:v>-2.58</c:v>
                </c:pt>
                <c:pt idx="17">
                  <c:v>-37.229999999999997</c:v>
                </c:pt>
                <c:pt idx="18">
                  <c:v>61.67</c:v>
                </c:pt>
                <c:pt idx="19">
                  <c:v>-49.88</c:v>
                </c:pt>
                <c:pt idx="20">
                  <c:v>64.36</c:v>
                </c:pt>
                <c:pt idx="21">
                  <c:v>-74.39</c:v>
                </c:pt>
                <c:pt idx="22">
                  <c:v>45.33</c:v>
                </c:pt>
                <c:pt idx="23">
                  <c:v>5.81</c:v>
                </c:pt>
                <c:pt idx="24">
                  <c:v>28.13</c:v>
                </c:pt>
                <c:pt idx="25">
                  <c:v>-43.56</c:v>
                </c:pt>
                <c:pt idx="26">
                  <c:v>-54.16</c:v>
                </c:pt>
                <c:pt idx="27">
                  <c:v>77.23</c:v>
                </c:pt>
                <c:pt idx="28">
                  <c:v>51.28</c:v>
                </c:pt>
                <c:pt idx="29">
                  <c:v>9.34</c:v>
                </c:pt>
                <c:pt idx="30">
                  <c:v>-17.149999999999999</c:v>
                </c:pt>
                <c:pt idx="31">
                  <c:v>24.31</c:v>
                </c:pt>
                <c:pt idx="32">
                  <c:v>33.880000000000003</c:v>
                </c:pt>
                <c:pt idx="33">
                  <c:v>-41.74</c:v>
                </c:pt>
                <c:pt idx="34">
                  <c:v>-65.680000000000007</c:v>
                </c:pt>
                <c:pt idx="35">
                  <c:v>-1.41</c:v>
                </c:pt>
                <c:pt idx="36">
                  <c:v>2.5999999999999899</c:v>
                </c:pt>
                <c:pt idx="37">
                  <c:v>61.53</c:v>
                </c:pt>
                <c:pt idx="38">
                  <c:v>5.03</c:v>
                </c:pt>
                <c:pt idx="39">
                  <c:v>-33.65</c:v>
                </c:pt>
                <c:pt idx="40">
                  <c:v>-26.53</c:v>
                </c:pt>
                <c:pt idx="41">
                  <c:v>78</c:v>
                </c:pt>
                <c:pt idx="42">
                  <c:v>70.150000000000006</c:v>
                </c:pt>
                <c:pt idx="43">
                  <c:v>37.799999999999997</c:v>
                </c:pt>
                <c:pt idx="44">
                  <c:v>48.58</c:v>
                </c:pt>
                <c:pt idx="45">
                  <c:v>-78.44</c:v>
                </c:pt>
                <c:pt idx="46">
                  <c:v>-37.979999999999997</c:v>
                </c:pt>
                <c:pt idx="47">
                  <c:v>79.790000000000006</c:v>
                </c:pt>
                <c:pt idx="48">
                  <c:v>-22.23</c:v>
                </c:pt>
                <c:pt idx="49">
                  <c:v>-29.4</c:v>
                </c:pt>
                <c:pt idx="50">
                  <c:v>-15.14</c:v>
                </c:pt>
                <c:pt idx="51">
                  <c:v>-17.989999999999998</c:v>
                </c:pt>
                <c:pt idx="52">
                  <c:v>-0.23000000000000401</c:v>
                </c:pt>
                <c:pt idx="53">
                  <c:v>7.05</c:v>
                </c:pt>
                <c:pt idx="54">
                  <c:v>56.95</c:v>
                </c:pt>
                <c:pt idx="55">
                  <c:v>-30.94</c:v>
                </c:pt>
                <c:pt idx="56">
                  <c:v>-38.69</c:v>
                </c:pt>
                <c:pt idx="57">
                  <c:v>-75.989999999999995</c:v>
                </c:pt>
                <c:pt idx="58">
                  <c:v>-6.7600000000000096</c:v>
                </c:pt>
                <c:pt idx="59">
                  <c:v>-23.49</c:v>
                </c:pt>
                <c:pt idx="60">
                  <c:v>-47.95</c:v>
                </c:pt>
                <c:pt idx="61">
                  <c:v>34.99</c:v>
                </c:pt>
                <c:pt idx="62">
                  <c:v>-69.47</c:v>
                </c:pt>
                <c:pt idx="63">
                  <c:v>43.74</c:v>
                </c:pt>
                <c:pt idx="64">
                  <c:v>47.18</c:v>
                </c:pt>
                <c:pt idx="65">
                  <c:v>60.54</c:v>
                </c:pt>
                <c:pt idx="66">
                  <c:v>-23.51</c:v>
                </c:pt>
                <c:pt idx="67">
                  <c:v>-6.78</c:v>
                </c:pt>
                <c:pt idx="68">
                  <c:v>43.9</c:v>
                </c:pt>
                <c:pt idx="69">
                  <c:v>44.03</c:v>
                </c:pt>
                <c:pt idx="70">
                  <c:v>-52.43</c:v>
                </c:pt>
                <c:pt idx="71">
                  <c:v>24.25</c:v>
                </c:pt>
                <c:pt idx="72">
                  <c:v>64.709999999999994</c:v>
                </c:pt>
                <c:pt idx="73">
                  <c:v>77.87</c:v>
                </c:pt>
                <c:pt idx="74">
                  <c:v>48.71</c:v>
                </c:pt>
                <c:pt idx="75">
                  <c:v>14.74</c:v>
                </c:pt>
                <c:pt idx="76">
                  <c:v>30.86</c:v>
                </c:pt>
                <c:pt idx="77">
                  <c:v>-30.47</c:v>
                </c:pt>
                <c:pt idx="78">
                  <c:v>-2.48999999999999</c:v>
                </c:pt>
                <c:pt idx="79">
                  <c:v>61.84</c:v>
                </c:pt>
                <c:pt idx="80">
                  <c:v>19.95</c:v>
                </c:pt>
                <c:pt idx="81">
                  <c:v>53.12</c:v>
                </c:pt>
                <c:pt idx="82">
                  <c:v>-21.26</c:v>
                </c:pt>
                <c:pt idx="83">
                  <c:v>10.51</c:v>
                </c:pt>
                <c:pt idx="84">
                  <c:v>-36.89</c:v>
                </c:pt>
                <c:pt idx="85">
                  <c:v>-31.83</c:v>
                </c:pt>
                <c:pt idx="86">
                  <c:v>-39.049999999999997</c:v>
                </c:pt>
                <c:pt idx="87">
                  <c:v>35.08</c:v>
                </c:pt>
                <c:pt idx="88">
                  <c:v>-34.78</c:v>
                </c:pt>
                <c:pt idx="89">
                  <c:v>53.18</c:v>
                </c:pt>
                <c:pt idx="90">
                  <c:v>-8.9599999999999902</c:v>
                </c:pt>
                <c:pt idx="91">
                  <c:v>22.2</c:v>
                </c:pt>
                <c:pt idx="92">
                  <c:v>-49.55</c:v>
                </c:pt>
                <c:pt idx="93">
                  <c:v>20.79</c:v>
                </c:pt>
                <c:pt idx="94">
                  <c:v>36.119999999999997</c:v>
                </c:pt>
                <c:pt idx="95">
                  <c:v>60.28</c:v>
                </c:pt>
                <c:pt idx="96">
                  <c:v>51.25</c:v>
                </c:pt>
                <c:pt idx="97">
                  <c:v>42.94</c:v>
                </c:pt>
                <c:pt idx="98">
                  <c:v>-41.74</c:v>
                </c:pt>
                <c:pt idx="99">
                  <c:v>-50.58</c:v>
                </c:pt>
                <c:pt idx="100">
                  <c:v>25.61</c:v>
                </c:pt>
                <c:pt idx="101">
                  <c:v>-63.31</c:v>
                </c:pt>
                <c:pt idx="102">
                  <c:v>-35.950000000000003</c:v>
                </c:pt>
                <c:pt idx="103">
                  <c:v>-11.36</c:v>
                </c:pt>
                <c:pt idx="104">
                  <c:v>55.15</c:v>
                </c:pt>
                <c:pt idx="105">
                  <c:v>34.68</c:v>
                </c:pt>
                <c:pt idx="106">
                  <c:v>12.36</c:v>
                </c:pt>
                <c:pt idx="107">
                  <c:v>-66.569999999999993</c:v>
                </c:pt>
                <c:pt idx="108">
                  <c:v>2.6800000000000099</c:v>
                </c:pt>
                <c:pt idx="109">
                  <c:v>13.41</c:v>
                </c:pt>
                <c:pt idx="110">
                  <c:v>-16.399999999999999</c:v>
                </c:pt>
                <c:pt idx="111">
                  <c:v>-53.79</c:v>
                </c:pt>
                <c:pt idx="112">
                  <c:v>-26.87</c:v>
                </c:pt>
                <c:pt idx="113">
                  <c:v>74.48</c:v>
                </c:pt>
                <c:pt idx="114">
                  <c:v>38.54</c:v>
                </c:pt>
                <c:pt idx="115">
                  <c:v>-7.36</c:v>
                </c:pt>
                <c:pt idx="116">
                  <c:v>6.2</c:v>
                </c:pt>
                <c:pt idx="117">
                  <c:v>38.44</c:v>
                </c:pt>
                <c:pt idx="118">
                  <c:v>66.959999999999994</c:v>
                </c:pt>
                <c:pt idx="119">
                  <c:v>20.7</c:v>
                </c:pt>
                <c:pt idx="120">
                  <c:v>-43.17</c:v>
                </c:pt>
                <c:pt idx="121">
                  <c:v>-51.69</c:v>
                </c:pt>
                <c:pt idx="122">
                  <c:v>12.54</c:v>
                </c:pt>
                <c:pt idx="123">
                  <c:v>-49.96</c:v>
                </c:pt>
                <c:pt idx="124">
                  <c:v>-56.64</c:v>
                </c:pt>
                <c:pt idx="125">
                  <c:v>28.31</c:v>
                </c:pt>
                <c:pt idx="126">
                  <c:v>14.79</c:v>
                </c:pt>
                <c:pt idx="127">
                  <c:v>31.73</c:v>
                </c:pt>
                <c:pt idx="128">
                  <c:v>-59.89</c:v>
                </c:pt>
                <c:pt idx="129">
                  <c:v>-43.8</c:v>
                </c:pt>
                <c:pt idx="130">
                  <c:v>45.16</c:v>
                </c:pt>
                <c:pt idx="131">
                  <c:v>-20.41</c:v>
                </c:pt>
                <c:pt idx="132">
                  <c:v>-53.06</c:v>
                </c:pt>
                <c:pt idx="133">
                  <c:v>-36.46</c:v>
                </c:pt>
                <c:pt idx="134">
                  <c:v>-12.39</c:v>
                </c:pt>
                <c:pt idx="135">
                  <c:v>46.37</c:v>
                </c:pt>
                <c:pt idx="136">
                  <c:v>23.13</c:v>
                </c:pt>
                <c:pt idx="137">
                  <c:v>-19.14</c:v>
                </c:pt>
                <c:pt idx="138">
                  <c:v>-31.54</c:v>
                </c:pt>
                <c:pt idx="139">
                  <c:v>-63.71</c:v>
                </c:pt>
                <c:pt idx="140">
                  <c:v>-58.96</c:v>
                </c:pt>
                <c:pt idx="141">
                  <c:v>-24.87</c:v>
                </c:pt>
                <c:pt idx="142">
                  <c:v>-50.54</c:v>
                </c:pt>
                <c:pt idx="143">
                  <c:v>66.56</c:v>
                </c:pt>
                <c:pt idx="144">
                  <c:v>55.22</c:v>
                </c:pt>
                <c:pt idx="145">
                  <c:v>37.58</c:v>
                </c:pt>
                <c:pt idx="146">
                  <c:v>-52.04</c:v>
                </c:pt>
                <c:pt idx="147">
                  <c:v>-12.58</c:v>
                </c:pt>
                <c:pt idx="148">
                  <c:v>-8.9499999999999993</c:v>
                </c:pt>
                <c:pt idx="149">
                  <c:v>-51.11</c:v>
                </c:pt>
                <c:pt idx="150">
                  <c:v>-63.22</c:v>
                </c:pt>
                <c:pt idx="151">
                  <c:v>-77.02</c:v>
                </c:pt>
                <c:pt idx="152">
                  <c:v>9.5699999999999896</c:v>
                </c:pt>
                <c:pt idx="153">
                  <c:v>-14.52</c:v>
                </c:pt>
                <c:pt idx="154">
                  <c:v>-79.8</c:v>
                </c:pt>
                <c:pt idx="155">
                  <c:v>-41.59</c:v>
                </c:pt>
                <c:pt idx="156">
                  <c:v>-32.049999999999997</c:v>
                </c:pt>
                <c:pt idx="157">
                  <c:v>-71.72</c:v>
                </c:pt>
                <c:pt idx="158">
                  <c:v>-73.37</c:v>
                </c:pt>
                <c:pt idx="159">
                  <c:v>-46.56</c:v>
                </c:pt>
                <c:pt idx="160">
                  <c:v>-46.64</c:v>
                </c:pt>
                <c:pt idx="161">
                  <c:v>-11.57</c:v>
                </c:pt>
                <c:pt idx="162">
                  <c:v>31.69</c:v>
                </c:pt>
                <c:pt idx="163">
                  <c:v>-79.099999999999994</c:v>
                </c:pt>
                <c:pt idx="164">
                  <c:v>-71.989999999999995</c:v>
                </c:pt>
                <c:pt idx="165">
                  <c:v>-49.31</c:v>
                </c:pt>
                <c:pt idx="166">
                  <c:v>-0.40000000000000602</c:v>
                </c:pt>
                <c:pt idx="167">
                  <c:v>-74.2</c:v>
                </c:pt>
                <c:pt idx="168">
                  <c:v>-50.96</c:v>
                </c:pt>
                <c:pt idx="169">
                  <c:v>53.2</c:v>
                </c:pt>
                <c:pt idx="170">
                  <c:v>22.39</c:v>
                </c:pt>
                <c:pt idx="171">
                  <c:v>29.87</c:v>
                </c:pt>
                <c:pt idx="172">
                  <c:v>29.3</c:v>
                </c:pt>
                <c:pt idx="173">
                  <c:v>42.48</c:v>
                </c:pt>
                <c:pt idx="174">
                  <c:v>-32.369999999999997</c:v>
                </c:pt>
                <c:pt idx="175">
                  <c:v>66.08</c:v>
                </c:pt>
                <c:pt idx="176">
                  <c:v>-6.22</c:v>
                </c:pt>
                <c:pt idx="177">
                  <c:v>26.55</c:v>
                </c:pt>
                <c:pt idx="178">
                  <c:v>69.3</c:v>
                </c:pt>
                <c:pt idx="179">
                  <c:v>39.82</c:v>
                </c:pt>
                <c:pt idx="180">
                  <c:v>-45.27</c:v>
                </c:pt>
                <c:pt idx="181">
                  <c:v>-55.59</c:v>
                </c:pt>
                <c:pt idx="182">
                  <c:v>-8.17</c:v>
                </c:pt>
                <c:pt idx="183">
                  <c:v>70.73</c:v>
                </c:pt>
                <c:pt idx="184">
                  <c:v>-51.91</c:v>
                </c:pt>
                <c:pt idx="185">
                  <c:v>-19.25</c:v>
                </c:pt>
                <c:pt idx="186">
                  <c:v>75.22</c:v>
                </c:pt>
                <c:pt idx="187">
                  <c:v>-23.81</c:v>
                </c:pt>
                <c:pt idx="188">
                  <c:v>-38.17</c:v>
                </c:pt>
                <c:pt idx="189">
                  <c:v>46.73</c:v>
                </c:pt>
                <c:pt idx="190">
                  <c:v>50.97</c:v>
                </c:pt>
                <c:pt idx="191">
                  <c:v>12.52</c:v>
                </c:pt>
                <c:pt idx="192">
                  <c:v>71.69</c:v>
                </c:pt>
                <c:pt idx="193">
                  <c:v>73.62</c:v>
                </c:pt>
                <c:pt idx="194">
                  <c:v>75.72</c:v>
                </c:pt>
                <c:pt idx="195">
                  <c:v>46.24</c:v>
                </c:pt>
                <c:pt idx="196">
                  <c:v>-37.44</c:v>
                </c:pt>
                <c:pt idx="197">
                  <c:v>-1.52</c:v>
                </c:pt>
                <c:pt idx="198">
                  <c:v>-29.99</c:v>
                </c:pt>
                <c:pt idx="199">
                  <c:v>-6.67</c:v>
                </c:pt>
                <c:pt idx="200">
                  <c:v>73.7</c:v>
                </c:pt>
                <c:pt idx="201">
                  <c:v>-5.9899999999999904</c:v>
                </c:pt>
                <c:pt idx="202">
                  <c:v>-64.959999999999994</c:v>
                </c:pt>
                <c:pt idx="203">
                  <c:v>-71.569999999999993</c:v>
                </c:pt>
                <c:pt idx="204">
                  <c:v>34.33</c:v>
                </c:pt>
                <c:pt idx="205">
                  <c:v>4.2399999999999904</c:v>
                </c:pt>
                <c:pt idx="206">
                  <c:v>-30.11</c:v>
                </c:pt>
                <c:pt idx="207">
                  <c:v>76.8</c:v>
                </c:pt>
                <c:pt idx="208">
                  <c:v>59.25</c:v>
                </c:pt>
                <c:pt idx="209">
                  <c:v>56.24</c:v>
                </c:pt>
                <c:pt idx="210">
                  <c:v>49.27</c:v>
                </c:pt>
                <c:pt idx="211">
                  <c:v>75.75</c:v>
                </c:pt>
                <c:pt idx="212">
                  <c:v>-67.19</c:v>
                </c:pt>
                <c:pt idx="213">
                  <c:v>-68.12</c:v>
                </c:pt>
                <c:pt idx="214">
                  <c:v>35.99</c:v>
                </c:pt>
                <c:pt idx="215">
                  <c:v>-76.06</c:v>
                </c:pt>
                <c:pt idx="216">
                  <c:v>-38.29</c:v>
                </c:pt>
                <c:pt idx="217">
                  <c:v>-13.18</c:v>
                </c:pt>
                <c:pt idx="218">
                  <c:v>-26.89</c:v>
                </c:pt>
                <c:pt idx="219">
                  <c:v>-9.4700000000000006</c:v>
                </c:pt>
                <c:pt idx="220">
                  <c:v>-70.03</c:v>
                </c:pt>
                <c:pt idx="221">
                  <c:v>17.190000000000001</c:v>
                </c:pt>
                <c:pt idx="222">
                  <c:v>18.88</c:v>
                </c:pt>
                <c:pt idx="223">
                  <c:v>-70.61</c:v>
                </c:pt>
                <c:pt idx="224">
                  <c:v>-69.22</c:v>
                </c:pt>
                <c:pt idx="225">
                  <c:v>41.81</c:v>
                </c:pt>
                <c:pt idx="226">
                  <c:v>18.239999999999998</c:v>
                </c:pt>
                <c:pt idx="227">
                  <c:v>-5.73</c:v>
                </c:pt>
                <c:pt idx="228">
                  <c:v>-61.07</c:v>
                </c:pt>
                <c:pt idx="229">
                  <c:v>52.87</c:v>
                </c:pt>
                <c:pt idx="230">
                  <c:v>-8.69</c:v>
                </c:pt>
                <c:pt idx="231">
                  <c:v>-61.93</c:v>
                </c:pt>
                <c:pt idx="232">
                  <c:v>-2.09</c:v>
                </c:pt>
                <c:pt idx="233">
                  <c:v>72.28</c:v>
                </c:pt>
                <c:pt idx="234">
                  <c:v>-48.58</c:v>
                </c:pt>
                <c:pt idx="235">
                  <c:v>-55.65</c:v>
                </c:pt>
                <c:pt idx="236">
                  <c:v>8.92</c:v>
                </c:pt>
                <c:pt idx="237">
                  <c:v>-74.42</c:v>
                </c:pt>
                <c:pt idx="238">
                  <c:v>20.9</c:v>
                </c:pt>
                <c:pt idx="239">
                  <c:v>34.39</c:v>
                </c:pt>
                <c:pt idx="240">
                  <c:v>-31.22</c:v>
                </c:pt>
                <c:pt idx="241">
                  <c:v>-11.76</c:v>
                </c:pt>
                <c:pt idx="242">
                  <c:v>-71.349999999999994</c:v>
                </c:pt>
                <c:pt idx="243">
                  <c:v>-36.909999999999997</c:v>
                </c:pt>
                <c:pt idx="244">
                  <c:v>-46.54</c:v>
                </c:pt>
                <c:pt idx="245">
                  <c:v>-9.91</c:v>
                </c:pt>
                <c:pt idx="246">
                  <c:v>-49.86</c:v>
                </c:pt>
                <c:pt idx="247">
                  <c:v>45.41</c:v>
                </c:pt>
                <c:pt idx="248">
                  <c:v>-66.349999999999994</c:v>
                </c:pt>
                <c:pt idx="249">
                  <c:v>51.06</c:v>
                </c:pt>
                <c:pt idx="250">
                  <c:v>-55.48</c:v>
                </c:pt>
                <c:pt idx="251">
                  <c:v>-47.82</c:v>
                </c:pt>
                <c:pt idx="252">
                  <c:v>-54.18</c:v>
                </c:pt>
                <c:pt idx="253">
                  <c:v>62.36</c:v>
                </c:pt>
                <c:pt idx="254">
                  <c:v>1.3199999999999901</c:v>
                </c:pt>
                <c:pt idx="255">
                  <c:v>-22.72</c:v>
                </c:pt>
                <c:pt idx="256">
                  <c:v>-49.3</c:v>
                </c:pt>
                <c:pt idx="257">
                  <c:v>-16.57</c:v>
                </c:pt>
                <c:pt idx="258">
                  <c:v>-12.44</c:v>
                </c:pt>
                <c:pt idx="259">
                  <c:v>-2.6500000000000101</c:v>
                </c:pt>
                <c:pt idx="260">
                  <c:v>-42.35</c:v>
                </c:pt>
                <c:pt idx="261">
                  <c:v>-31.9</c:v>
                </c:pt>
                <c:pt idx="262">
                  <c:v>-50.17</c:v>
                </c:pt>
                <c:pt idx="263">
                  <c:v>2.52</c:v>
                </c:pt>
                <c:pt idx="264">
                  <c:v>67.67</c:v>
                </c:pt>
                <c:pt idx="265">
                  <c:v>62.51</c:v>
                </c:pt>
                <c:pt idx="266">
                  <c:v>20.14</c:v>
                </c:pt>
                <c:pt idx="267">
                  <c:v>-43.68</c:v>
                </c:pt>
                <c:pt idx="268">
                  <c:v>-71.42</c:v>
                </c:pt>
                <c:pt idx="269">
                  <c:v>-19.649999999999999</c:v>
                </c:pt>
                <c:pt idx="270">
                  <c:v>17.95</c:v>
                </c:pt>
                <c:pt idx="271">
                  <c:v>-54.07</c:v>
                </c:pt>
                <c:pt idx="272">
                  <c:v>44.9</c:v>
                </c:pt>
                <c:pt idx="273">
                  <c:v>-65.05</c:v>
                </c:pt>
                <c:pt idx="274">
                  <c:v>-49.64</c:v>
                </c:pt>
                <c:pt idx="275">
                  <c:v>-8.9499999999999993</c:v>
                </c:pt>
                <c:pt idx="276">
                  <c:v>63.61</c:v>
                </c:pt>
                <c:pt idx="277">
                  <c:v>-69.09</c:v>
                </c:pt>
                <c:pt idx="278">
                  <c:v>-51.13</c:v>
                </c:pt>
                <c:pt idx="279">
                  <c:v>1.1100000000000001</c:v>
                </c:pt>
                <c:pt idx="280">
                  <c:v>-30.7</c:v>
                </c:pt>
                <c:pt idx="281">
                  <c:v>75.819999999999993</c:v>
                </c:pt>
                <c:pt idx="282">
                  <c:v>-40.909999999999997</c:v>
                </c:pt>
                <c:pt idx="283">
                  <c:v>-36.270000000000003</c:v>
                </c:pt>
                <c:pt idx="284">
                  <c:v>-69</c:v>
                </c:pt>
                <c:pt idx="285">
                  <c:v>35.01</c:v>
                </c:pt>
                <c:pt idx="286">
                  <c:v>3.95</c:v>
                </c:pt>
                <c:pt idx="287">
                  <c:v>75.22</c:v>
                </c:pt>
                <c:pt idx="288">
                  <c:v>-41.55</c:v>
                </c:pt>
                <c:pt idx="289">
                  <c:v>-76.34</c:v>
                </c:pt>
                <c:pt idx="290">
                  <c:v>4.7099999999999902</c:v>
                </c:pt>
                <c:pt idx="291">
                  <c:v>-31.77</c:v>
                </c:pt>
                <c:pt idx="292">
                  <c:v>-74.680000000000007</c:v>
                </c:pt>
                <c:pt idx="293">
                  <c:v>-27.52</c:v>
                </c:pt>
                <c:pt idx="294">
                  <c:v>-61.64</c:v>
                </c:pt>
                <c:pt idx="295">
                  <c:v>-67.2</c:v>
                </c:pt>
                <c:pt idx="296">
                  <c:v>-35.5</c:v>
                </c:pt>
                <c:pt idx="297">
                  <c:v>-54.7</c:v>
                </c:pt>
                <c:pt idx="298">
                  <c:v>-38.39</c:v>
                </c:pt>
                <c:pt idx="299">
                  <c:v>-37.25</c:v>
                </c:pt>
                <c:pt idx="300">
                  <c:v>-29.89</c:v>
                </c:pt>
                <c:pt idx="301">
                  <c:v>-37.65</c:v>
                </c:pt>
                <c:pt idx="302">
                  <c:v>64.2</c:v>
                </c:pt>
                <c:pt idx="303">
                  <c:v>-57.14</c:v>
                </c:pt>
                <c:pt idx="304">
                  <c:v>4.1100000000000003</c:v>
                </c:pt>
                <c:pt idx="305">
                  <c:v>-57.19</c:v>
                </c:pt>
                <c:pt idx="306">
                  <c:v>13.25</c:v>
                </c:pt>
                <c:pt idx="307">
                  <c:v>-71.2</c:v>
                </c:pt>
                <c:pt idx="308">
                  <c:v>42</c:v>
                </c:pt>
                <c:pt idx="309">
                  <c:v>44.39</c:v>
                </c:pt>
                <c:pt idx="310">
                  <c:v>55.36</c:v>
                </c:pt>
                <c:pt idx="311">
                  <c:v>28.27</c:v>
                </c:pt>
                <c:pt idx="312">
                  <c:v>-69.430000000000007</c:v>
                </c:pt>
                <c:pt idx="313">
                  <c:v>-39.86</c:v>
                </c:pt>
                <c:pt idx="314">
                  <c:v>74.260000000000005</c:v>
                </c:pt>
                <c:pt idx="315">
                  <c:v>72.53</c:v>
                </c:pt>
                <c:pt idx="316">
                  <c:v>-22.29</c:v>
                </c:pt>
                <c:pt idx="317">
                  <c:v>-45.23</c:v>
                </c:pt>
                <c:pt idx="318">
                  <c:v>0.15999999999999701</c:v>
                </c:pt>
                <c:pt idx="319">
                  <c:v>-37.33</c:v>
                </c:pt>
                <c:pt idx="320">
                  <c:v>75.72</c:v>
                </c:pt>
                <c:pt idx="321">
                  <c:v>-48.77</c:v>
                </c:pt>
                <c:pt idx="322">
                  <c:v>-53</c:v>
                </c:pt>
                <c:pt idx="323">
                  <c:v>-35.07</c:v>
                </c:pt>
                <c:pt idx="324">
                  <c:v>-14.02</c:v>
                </c:pt>
                <c:pt idx="325">
                  <c:v>29.88</c:v>
                </c:pt>
                <c:pt idx="326">
                  <c:v>3.27</c:v>
                </c:pt>
                <c:pt idx="327">
                  <c:v>-76.25</c:v>
                </c:pt>
                <c:pt idx="328">
                  <c:v>59.83</c:v>
                </c:pt>
                <c:pt idx="329">
                  <c:v>21.11</c:v>
                </c:pt>
                <c:pt idx="330">
                  <c:v>47.26</c:v>
                </c:pt>
                <c:pt idx="331">
                  <c:v>-8.8000000000000007</c:v>
                </c:pt>
                <c:pt idx="332">
                  <c:v>65.89</c:v>
                </c:pt>
                <c:pt idx="333">
                  <c:v>30.23</c:v>
                </c:pt>
                <c:pt idx="334">
                  <c:v>30.65</c:v>
                </c:pt>
                <c:pt idx="335">
                  <c:v>35.46</c:v>
                </c:pt>
                <c:pt idx="336">
                  <c:v>-6.7099999999999902</c:v>
                </c:pt>
                <c:pt idx="337">
                  <c:v>-11.84</c:v>
                </c:pt>
                <c:pt idx="338">
                  <c:v>20.12</c:v>
                </c:pt>
                <c:pt idx="339">
                  <c:v>-54.3</c:v>
                </c:pt>
                <c:pt idx="340">
                  <c:v>-29.25</c:v>
                </c:pt>
                <c:pt idx="341">
                  <c:v>56</c:v>
                </c:pt>
                <c:pt idx="342">
                  <c:v>-77.12</c:v>
                </c:pt>
                <c:pt idx="343">
                  <c:v>6.75</c:v>
                </c:pt>
                <c:pt idx="344">
                  <c:v>50.79</c:v>
                </c:pt>
                <c:pt idx="345">
                  <c:v>-70.040000000000006</c:v>
                </c:pt>
                <c:pt idx="346">
                  <c:v>33.229999999999997</c:v>
                </c:pt>
                <c:pt idx="347">
                  <c:v>53.31</c:v>
                </c:pt>
                <c:pt idx="348">
                  <c:v>-15.21</c:v>
                </c:pt>
                <c:pt idx="349">
                  <c:v>-1.95</c:v>
                </c:pt>
                <c:pt idx="350">
                  <c:v>-48.89</c:v>
                </c:pt>
                <c:pt idx="351">
                  <c:v>25.91</c:v>
                </c:pt>
                <c:pt idx="352">
                  <c:v>49.69</c:v>
                </c:pt>
                <c:pt idx="353">
                  <c:v>47.05</c:v>
                </c:pt>
                <c:pt idx="354">
                  <c:v>-43.1</c:v>
                </c:pt>
                <c:pt idx="355">
                  <c:v>-27.46</c:v>
                </c:pt>
                <c:pt idx="356">
                  <c:v>-50.28</c:v>
                </c:pt>
                <c:pt idx="357">
                  <c:v>0.239999999999995</c:v>
                </c:pt>
                <c:pt idx="358">
                  <c:v>73.78</c:v>
                </c:pt>
                <c:pt idx="359">
                  <c:v>49.57</c:v>
                </c:pt>
                <c:pt idx="360">
                  <c:v>-64.47</c:v>
                </c:pt>
                <c:pt idx="361">
                  <c:v>-54.33</c:v>
                </c:pt>
                <c:pt idx="362">
                  <c:v>-67.010000000000005</c:v>
                </c:pt>
                <c:pt idx="363">
                  <c:v>29.19</c:v>
                </c:pt>
                <c:pt idx="364">
                  <c:v>-3.47</c:v>
                </c:pt>
                <c:pt idx="365">
                  <c:v>39.799999999999997</c:v>
                </c:pt>
                <c:pt idx="366">
                  <c:v>-55.26</c:v>
                </c:pt>
                <c:pt idx="367">
                  <c:v>59.59</c:v>
                </c:pt>
                <c:pt idx="368">
                  <c:v>-34.479999999999997</c:v>
                </c:pt>
                <c:pt idx="369">
                  <c:v>24.95</c:v>
                </c:pt>
                <c:pt idx="370">
                  <c:v>-56.9</c:v>
                </c:pt>
                <c:pt idx="371">
                  <c:v>-16.579999999999998</c:v>
                </c:pt>
                <c:pt idx="372">
                  <c:v>71.22</c:v>
                </c:pt>
                <c:pt idx="373">
                  <c:v>73.709999999999994</c:v>
                </c:pt>
                <c:pt idx="374">
                  <c:v>52.89</c:v>
                </c:pt>
                <c:pt idx="375">
                  <c:v>-30.35</c:v>
                </c:pt>
                <c:pt idx="376">
                  <c:v>74.05</c:v>
                </c:pt>
                <c:pt idx="377">
                  <c:v>46.09</c:v>
                </c:pt>
                <c:pt idx="378">
                  <c:v>38.72</c:v>
                </c:pt>
                <c:pt idx="379">
                  <c:v>-57.97</c:v>
                </c:pt>
                <c:pt idx="380">
                  <c:v>22.2</c:v>
                </c:pt>
                <c:pt idx="381">
                  <c:v>-55.01</c:v>
                </c:pt>
                <c:pt idx="382">
                  <c:v>12.74</c:v>
                </c:pt>
                <c:pt idx="383">
                  <c:v>-52.4</c:v>
                </c:pt>
                <c:pt idx="384">
                  <c:v>49.04</c:v>
                </c:pt>
                <c:pt idx="385">
                  <c:v>66.63</c:v>
                </c:pt>
                <c:pt idx="386">
                  <c:v>19.25</c:v>
                </c:pt>
                <c:pt idx="387">
                  <c:v>-58.97</c:v>
                </c:pt>
                <c:pt idx="388">
                  <c:v>42.8</c:v>
                </c:pt>
                <c:pt idx="389">
                  <c:v>31.75</c:v>
                </c:pt>
                <c:pt idx="390">
                  <c:v>36.58</c:v>
                </c:pt>
                <c:pt idx="391">
                  <c:v>-27.46</c:v>
                </c:pt>
                <c:pt idx="392">
                  <c:v>32.4</c:v>
                </c:pt>
                <c:pt idx="393">
                  <c:v>-31.96</c:v>
                </c:pt>
                <c:pt idx="394">
                  <c:v>15.62</c:v>
                </c:pt>
                <c:pt idx="395">
                  <c:v>-53.18</c:v>
                </c:pt>
                <c:pt idx="396">
                  <c:v>-79.98</c:v>
                </c:pt>
                <c:pt idx="397">
                  <c:v>72.52</c:v>
                </c:pt>
                <c:pt idx="398">
                  <c:v>64.849999999999994</c:v>
                </c:pt>
                <c:pt idx="399">
                  <c:v>-29.53</c:v>
                </c:pt>
                <c:pt idx="400">
                  <c:v>21.9</c:v>
                </c:pt>
                <c:pt idx="401">
                  <c:v>13.68</c:v>
                </c:pt>
                <c:pt idx="402">
                  <c:v>-9.6800000000000104</c:v>
                </c:pt>
                <c:pt idx="403">
                  <c:v>-75.61</c:v>
                </c:pt>
                <c:pt idx="404">
                  <c:v>51.03</c:v>
                </c:pt>
                <c:pt idx="405">
                  <c:v>-69</c:v>
                </c:pt>
                <c:pt idx="406">
                  <c:v>64.680000000000007</c:v>
                </c:pt>
                <c:pt idx="407">
                  <c:v>-16.2</c:v>
                </c:pt>
                <c:pt idx="408">
                  <c:v>-16.510000000000002</c:v>
                </c:pt>
                <c:pt idx="409">
                  <c:v>44.17</c:v>
                </c:pt>
                <c:pt idx="410">
                  <c:v>66.06</c:v>
                </c:pt>
                <c:pt idx="411">
                  <c:v>-67.58</c:v>
                </c:pt>
                <c:pt idx="412">
                  <c:v>56.62</c:v>
                </c:pt>
                <c:pt idx="413">
                  <c:v>-5.45</c:v>
                </c:pt>
                <c:pt idx="414">
                  <c:v>70.58</c:v>
                </c:pt>
                <c:pt idx="415">
                  <c:v>-6.0699999999999896</c:v>
                </c:pt>
                <c:pt idx="416">
                  <c:v>-52.25</c:v>
                </c:pt>
                <c:pt idx="417">
                  <c:v>42.89</c:v>
                </c:pt>
                <c:pt idx="418">
                  <c:v>10.11</c:v>
                </c:pt>
                <c:pt idx="419">
                  <c:v>-17.46</c:v>
                </c:pt>
                <c:pt idx="420">
                  <c:v>-69.23</c:v>
                </c:pt>
                <c:pt idx="421">
                  <c:v>45.96</c:v>
                </c:pt>
                <c:pt idx="422">
                  <c:v>10.4</c:v>
                </c:pt>
                <c:pt idx="423">
                  <c:v>72.48</c:v>
                </c:pt>
                <c:pt idx="424">
                  <c:v>-1.20999999999999</c:v>
                </c:pt>
                <c:pt idx="425">
                  <c:v>-42.07</c:v>
                </c:pt>
                <c:pt idx="426">
                  <c:v>62.03</c:v>
                </c:pt>
                <c:pt idx="427">
                  <c:v>28.66</c:v>
                </c:pt>
                <c:pt idx="428">
                  <c:v>-25.76</c:v>
                </c:pt>
                <c:pt idx="429">
                  <c:v>43.09</c:v>
                </c:pt>
                <c:pt idx="430">
                  <c:v>-50.46</c:v>
                </c:pt>
                <c:pt idx="431">
                  <c:v>4.2099999999999902</c:v>
                </c:pt>
                <c:pt idx="432">
                  <c:v>-49.83</c:v>
                </c:pt>
                <c:pt idx="433">
                  <c:v>-8.2200000000000006</c:v>
                </c:pt>
                <c:pt idx="434">
                  <c:v>42.36</c:v>
                </c:pt>
                <c:pt idx="435">
                  <c:v>18.13</c:v>
                </c:pt>
                <c:pt idx="436">
                  <c:v>33.700000000000003</c:v>
                </c:pt>
                <c:pt idx="437">
                  <c:v>54.14</c:v>
                </c:pt>
                <c:pt idx="438">
                  <c:v>-72.31</c:v>
                </c:pt>
                <c:pt idx="439">
                  <c:v>-21.49</c:v>
                </c:pt>
                <c:pt idx="440">
                  <c:v>30.9</c:v>
                </c:pt>
                <c:pt idx="441">
                  <c:v>77.06</c:v>
                </c:pt>
                <c:pt idx="442">
                  <c:v>-2.51000000000001</c:v>
                </c:pt>
                <c:pt idx="443">
                  <c:v>63.32</c:v>
                </c:pt>
                <c:pt idx="444">
                  <c:v>-26.48</c:v>
                </c:pt>
                <c:pt idx="445">
                  <c:v>2.4300000000000099</c:v>
                </c:pt>
                <c:pt idx="446">
                  <c:v>-58.61</c:v>
                </c:pt>
                <c:pt idx="447">
                  <c:v>9.1300000000000008</c:v>
                </c:pt>
                <c:pt idx="448">
                  <c:v>-31.64</c:v>
                </c:pt>
                <c:pt idx="449">
                  <c:v>20.03</c:v>
                </c:pt>
                <c:pt idx="450">
                  <c:v>-48.86</c:v>
                </c:pt>
                <c:pt idx="451">
                  <c:v>-35</c:v>
                </c:pt>
                <c:pt idx="452">
                  <c:v>50.35</c:v>
                </c:pt>
                <c:pt idx="453">
                  <c:v>-68.47</c:v>
                </c:pt>
                <c:pt idx="454">
                  <c:v>-76.569999999999993</c:v>
                </c:pt>
                <c:pt idx="455">
                  <c:v>-56.6</c:v>
                </c:pt>
                <c:pt idx="456">
                  <c:v>79.17</c:v>
                </c:pt>
                <c:pt idx="457">
                  <c:v>45.58</c:v>
                </c:pt>
                <c:pt idx="458">
                  <c:v>-63.81</c:v>
                </c:pt>
                <c:pt idx="459">
                  <c:v>-32.049999999999997</c:v>
                </c:pt>
                <c:pt idx="460">
                  <c:v>-53.76</c:v>
                </c:pt>
                <c:pt idx="461">
                  <c:v>6.11</c:v>
                </c:pt>
                <c:pt idx="462">
                  <c:v>-11.95</c:v>
                </c:pt>
                <c:pt idx="463">
                  <c:v>21.6</c:v>
                </c:pt>
                <c:pt idx="464">
                  <c:v>45.89</c:v>
                </c:pt>
                <c:pt idx="465">
                  <c:v>-28.07</c:v>
                </c:pt>
                <c:pt idx="466">
                  <c:v>49.63</c:v>
                </c:pt>
                <c:pt idx="467">
                  <c:v>-17.61</c:v>
                </c:pt>
                <c:pt idx="468">
                  <c:v>-69.56</c:v>
                </c:pt>
                <c:pt idx="469">
                  <c:v>-75.400000000000006</c:v>
                </c:pt>
                <c:pt idx="470">
                  <c:v>38.43</c:v>
                </c:pt>
                <c:pt idx="471">
                  <c:v>76.819999999999993</c:v>
                </c:pt>
                <c:pt idx="472">
                  <c:v>70.55</c:v>
                </c:pt>
                <c:pt idx="473">
                  <c:v>24.19</c:v>
                </c:pt>
                <c:pt idx="474">
                  <c:v>-64.45</c:v>
                </c:pt>
                <c:pt idx="475">
                  <c:v>-25.34</c:v>
                </c:pt>
                <c:pt idx="476">
                  <c:v>37.76</c:v>
                </c:pt>
                <c:pt idx="477">
                  <c:v>-62.6</c:v>
                </c:pt>
                <c:pt idx="478">
                  <c:v>61.35</c:v>
                </c:pt>
                <c:pt idx="479">
                  <c:v>61.55</c:v>
                </c:pt>
                <c:pt idx="480">
                  <c:v>-1.67</c:v>
                </c:pt>
                <c:pt idx="481">
                  <c:v>-37.01</c:v>
                </c:pt>
                <c:pt idx="482">
                  <c:v>65</c:v>
                </c:pt>
                <c:pt idx="483">
                  <c:v>71.13</c:v>
                </c:pt>
                <c:pt idx="484">
                  <c:v>32.85</c:v>
                </c:pt>
                <c:pt idx="485">
                  <c:v>27.5</c:v>
                </c:pt>
                <c:pt idx="486">
                  <c:v>-12.41</c:v>
                </c:pt>
                <c:pt idx="487">
                  <c:v>39.42</c:v>
                </c:pt>
                <c:pt idx="488">
                  <c:v>-30.69</c:v>
                </c:pt>
                <c:pt idx="489">
                  <c:v>33.94</c:v>
                </c:pt>
                <c:pt idx="490">
                  <c:v>12.42</c:v>
                </c:pt>
                <c:pt idx="491">
                  <c:v>-3.67</c:v>
                </c:pt>
                <c:pt idx="492">
                  <c:v>55.45</c:v>
                </c:pt>
                <c:pt idx="493">
                  <c:v>75.19</c:v>
                </c:pt>
                <c:pt idx="494">
                  <c:v>65.31</c:v>
                </c:pt>
                <c:pt idx="495">
                  <c:v>44.45</c:v>
                </c:pt>
                <c:pt idx="496">
                  <c:v>5.38</c:v>
                </c:pt>
              </c:numCache>
            </c:numRef>
          </c:xVal>
          <c:yVal>
            <c:numRef>
              <c:f>sample!$R$2:$R$498</c:f>
              <c:numCache>
                <c:formatCode>General</c:formatCode>
                <c:ptCount val="497"/>
                <c:pt idx="0">
                  <c:v>-3594.0952053315432</c:v>
                </c:pt>
                <c:pt idx="1">
                  <c:v>-4000.4965112525369</c:v>
                </c:pt>
                <c:pt idx="2">
                  <c:v>-41.574899501805206</c:v>
                </c:pt>
                <c:pt idx="3">
                  <c:v>3875.8932057947695</c:v>
                </c:pt>
                <c:pt idx="4">
                  <c:v>-933.28677079227418</c:v>
                </c:pt>
                <c:pt idx="5">
                  <c:v>-2965.831633128153</c:v>
                </c:pt>
                <c:pt idx="6">
                  <c:v>2791.5278469669502</c:v>
                </c:pt>
                <c:pt idx="7">
                  <c:v>2019.6449717222567</c:v>
                </c:pt>
                <c:pt idx="8">
                  <c:v>-921.53536794528964</c:v>
                </c:pt>
                <c:pt idx="9">
                  <c:v>3025.8380661609153</c:v>
                </c:pt>
                <c:pt idx="10">
                  <c:v>1682.2459317950215</c:v>
                </c:pt>
                <c:pt idx="11">
                  <c:v>-2014.4277993257183</c:v>
                </c:pt>
                <c:pt idx="12">
                  <c:v>726.49948158068628</c:v>
                </c:pt>
                <c:pt idx="13">
                  <c:v>-3425.1338779361395</c:v>
                </c:pt>
                <c:pt idx="14">
                  <c:v>-129.31026199210532</c:v>
                </c:pt>
                <c:pt idx="15">
                  <c:v>-2460.9996721723237</c:v>
                </c:pt>
                <c:pt idx="16">
                  <c:v>333.33012851225703</c:v>
                </c:pt>
                <c:pt idx="17">
                  <c:v>3404.9317463080315</c:v>
                </c:pt>
                <c:pt idx="18">
                  <c:v>-2756.3929908633654</c:v>
                </c:pt>
                <c:pt idx="19">
                  <c:v>3346.5349028400124</c:v>
                </c:pt>
                <c:pt idx="20">
                  <c:v>-2426.9492985429042</c:v>
                </c:pt>
                <c:pt idx="21">
                  <c:v>1407.4866779368749</c:v>
                </c:pt>
                <c:pt idx="22">
                  <c:v>-3296.7718142864942</c:v>
                </c:pt>
                <c:pt idx="23">
                  <c:v>-683.99530027681794</c:v>
                </c:pt>
                <c:pt idx="24">
                  <c:v>-2790.3428167534912</c:v>
                </c:pt>
                <c:pt idx="25">
                  <c:v>3252.7913056962789</c:v>
                </c:pt>
                <c:pt idx="26">
                  <c:v>2931.9419410195751</c:v>
                </c:pt>
                <c:pt idx="27">
                  <c:v>-1010.3133994575401</c:v>
                </c:pt>
                <c:pt idx="28">
                  <c:v>-3041.9899579053617</c:v>
                </c:pt>
                <c:pt idx="29">
                  <c:v>-1045.4062056636385</c:v>
                </c:pt>
                <c:pt idx="30">
                  <c:v>1819.6945607791272</c:v>
                </c:pt>
                <c:pt idx="31">
                  <c:v>-2389.5254005961506</c:v>
                </c:pt>
                <c:pt idx="32">
                  <c:v>-2916.9274473620508</c:v>
                </c:pt>
                <c:pt idx="33">
                  <c:v>3067.4053652001894</c:v>
                </c:pt>
                <c:pt idx="34">
                  <c:v>2097.0500020509917</c:v>
                </c:pt>
                <c:pt idx="35">
                  <c:v>156.00798815234646</c:v>
                </c:pt>
                <c:pt idx="36">
                  <c:v>-284.56572761001848</c:v>
                </c:pt>
                <c:pt idx="37">
                  <c:v>-2370.4295498667561</c:v>
                </c:pt>
                <c:pt idx="38">
                  <c:v>-538.81437296507465</c:v>
                </c:pt>
                <c:pt idx="39">
                  <c:v>2722.5538757439717</c:v>
                </c:pt>
                <c:pt idx="40">
                  <c:v>2320.6335488849345</c:v>
                </c:pt>
                <c:pt idx="41">
                  <c:v>-778.11962254676109</c:v>
                </c:pt>
                <c:pt idx="42">
                  <c:v>-1536.0073024715748</c:v>
                </c:pt>
                <c:pt idx="43">
                  <c:v>-2743.3305780580977</c:v>
                </c:pt>
                <c:pt idx="44">
                  <c:v>-2740.1202271059246</c:v>
                </c:pt>
                <c:pt idx="45">
                  <c:v>714.30851326078482</c:v>
                </c:pt>
                <c:pt idx="46">
                  <c:v>2677.0255438426248</c:v>
                </c:pt>
                <c:pt idx="47">
                  <c:v>-556.66496519489738</c:v>
                </c:pt>
                <c:pt idx="48">
                  <c:v>1957.0784125409009</c:v>
                </c:pt>
                <c:pt idx="49">
                  <c:v>2309.161495902059</c:v>
                </c:pt>
                <c:pt idx="50">
                  <c:v>1379.7304900143081</c:v>
                </c:pt>
                <c:pt idx="51">
                  <c:v>1562.9895049754318</c:v>
                </c:pt>
                <c:pt idx="52">
                  <c:v>21.732630744331395</c:v>
                </c:pt>
                <c:pt idx="53">
                  <c:v>-617.00685524298797</c:v>
                </c:pt>
                <c:pt idx="54">
                  <c:v>-2076.4521726372132</c:v>
                </c:pt>
                <c:pt idx="55">
                  <c:v>2170.2872587433849</c:v>
                </c:pt>
                <c:pt idx="56">
                  <c:v>2345.3933424916831</c:v>
                </c:pt>
                <c:pt idx="57">
                  <c:v>750.64252314841542</c:v>
                </c:pt>
                <c:pt idx="58">
                  <c:v>572.11188771209186</c:v>
                </c:pt>
                <c:pt idx="59">
                  <c:v>1717.3495156778245</c:v>
                </c:pt>
                <c:pt idx="60">
                  <c:v>2195.6339627637808</c:v>
                </c:pt>
                <c:pt idx="61">
                  <c:v>-2147.5597046778184</c:v>
                </c:pt>
                <c:pt idx="62">
                  <c:v>1197.5284307760212</c:v>
                </c:pt>
                <c:pt idx="63">
                  <c:v>-2213.5269548499946</c:v>
                </c:pt>
                <c:pt idx="64">
                  <c:v>-2161.8082188303633</c:v>
                </c:pt>
                <c:pt idx="65">
                  <c:v>-1707.4907185425163</c:v>
                </c:pt>
                <c:pt idx="66">
                  <c:v>1606.0786214349555</c:v>
                </c:pt>
                <c:pt idx="67">
                  <c:v>517.08265176304394</c:v>
                </c:pt>
                <c:pt idx="68">
                  <c:v>-2082.0955514589314</c:v>
                </c:pt>
                <c:pt idx="69">
                  <c:v>-2059.440322352797</c:v>
                </c:pt>
                <c:pt idx="70">
                  <c:v>1905.1634795537047</c:v>
                </c:pt>
                <c:pt idx="71">
                  <c:v>-1594.013754846048</c:v>
                </c:pt>
                <c:pt idx="72">
                  <c:v>-1328.6914188467617</c:v>
                </c:pt>
                <c:pt idx="73">
                  <c:v>-427.65877276977699</c:v>
                </c:pt>
                <c:pt idx="74">
                  <c:v>-1842.6294122869258</c:v>
                </c:pt>
                <c:pt idx="75">
                  <c:v>-974.80438742220031</c:v>
                </c:pt>
                <c:pt idx="76">
                  <c:v>-1707.7290503310414</c:v>
                </c:pt>
                <c:pt idx="77">
                  <c:v>1662.0623573171033</c:v>
                </c:pt>
                <c:pt idx="78">
                  <c:v>166.76133166092677</c:v>
                </c:pt>
                <c:pt idx="79">
                  <c:v>-1325.9195344825675</c:v>
                </c:pt>
                <c:pt idx="80">
                  <c:v>-1174.0274384400127</c:v>
                </c:pt>
                <c:pt idx="81">
                  <c:v>-1588.6899773455643</c:v>
                </c:pt>
                <c:pt idx="82">
                  <c:v>1222.6715077778645</c:v>
                </c:pt>
                <c:pt idx="83">
                  <c:v>-647.48982890738353</c:v>
                </c:pt>
                <c:pt idx="84">
                  <c:v>1627.0842989528483</c:v>
                </c:pt>
                <c:pt idx="85">
                  <c:v>1538.663571673871</c:v>
                </c:pt>
                <c:pt idx="86">
                  <c:v>1628.0882060724834</c:v>
                </c:pt>
                <c:pt idx="87">
                  <c:v>-1564.1937849869337</c:v>
                </c:pt>
                <c:pt idx="88">
                  <c:v>1560.8368127097583</c:v>
                </c:pt>
                <c:pt idx="89">
                  <c:v>-1473.6180807084893</c:v>
                </c:pt>
                <c:pt idx="90">
                  <c:v>521.7980686222495</c:v>
                </c:pt>
                <c:pt idx="91">
                  <c:v>-1154.9467815473363</c:v>
                </c:pt>
                <c:pt idx="92">
                  <c:v>1458.8986857925684</c:v>
                </c:pt>
                <c:pt idx="93">
                  <c:v>-1072.1422629193348</c:v>
                </c:pt>
                <c:pt idx="94">
                  <c:v>-1489.1478871438349</c:v>
                </c:pt>
                <c:pt idx="95">
                  <c:v>-1144.4440115582129</c:v>
                </c:pt>
                <c:pt idx="96">
                  <c:v>-1389.4583361409495</c:v>
                </c:pt>
                <c:pt idx="97">
                  <c:v>-1466.2077931187923</c:v>
                </c:pt>
                <c:pt idx="98">
                  <c:v>1468.4053652001894</c:v>
                </c:pt>
                <c:pt idx="99">
                  <c:v>1349.4482790933453</c:v>
                </c:pt>
                <c:pt idx="100">
                  <c:v>-1135.1840728071984</c:v>
                </c:pt>
                <c:pt idx="101">
                  <c:v>862.47109489233662</c:v>
                </c:pt>
                <c:pt idx="102">
                  <c:v>1246.973928266555</c:v>
                </c:pt>
                <c:pt idx="103">
                  <c:v>533.75983670809819</c:v>
                </c:pt>
                <c:pt idx="104">
                  <c:v>-1076.6118426793564</c:v>
                </c:pt>
                <c:pt idx="105">
                  <c:v>-1199.6854800823658</c:v>
                </c:pt>
                <c:pt idx="106">
                  <c:v>-554.61350692756878</c:v>
                </c:pt>
                <c:pt idx="107">
                  <c:v>652.79467160142849</c:v>
                </c:pt>
                <c:pt idx="108">
                  <c:v>-117.50100206778689</c:v>
                </c:pt>
                <c:pt idx="109">
                  <c:v>-537.52535106952018</c:v>
                </c:pt>
                <c:pt idx="110">
                  <c:v>634.44247563484305</c:v>
                </c:pt>
                <c:pt idx="111">
                  <c:v>934.57184088754548</c:v>
                </c:pt>
                <c:pt idx="112">
                  <c:v>910.74000149838866</c:v>
                </c:pt>
                <c:pt idx="113">
                  <c:v>-216.95961802280362</c:v>
                </c:pt>
                <c:pt idx="114">
                  <c:v>-1006.0424041567676</c:v>
                </c:pt>
                <c:pt idx="115">
                  <c:v>280.41799702913477</c:v>
                </c:pt>
                <c:pt idx="116">
                  <c:v>-226.20967911750722</c:v>
                </c:pt>
                <c:pt idx="117">
                  <c:v>-943.90422293637312</c:v>
                </c:pt>
                <c:pt idx="118">
                  <c:v>-436.94439820744265</c:v>
                </c:pt>
                <c:pt idx="119">
                  <c:v>-673.98984517842837</c:v>
                </c:pt>
                <c:pt idx="120">
                  <c:v>910.20016745560861</c:v>
                </c:pt>
                <c:pt idx="121">
                  <c:v>791.87409421689881</c:v>
                </c:pt>
                <c:pt idx="122">
                  <c:v>-418.7993669096486</c:v>
                </c:pt>
                <c:pt idx="123">
                  <c:v>802.34358054963013</c:v>
                </c:pt>
                <c:pt idx="124">
                  <c:v>655.01701566784322</c:v>
                </c:pt>
                <c:pt idx="125">
                  <c:v>-744.91724058326872</c:v>
                </c:pt>
                <c:pt idx="126">
                  <c:v>-428.37987483874895</c:v>
                </c:pt>
                <c:pt idx="127">
                  <c:v>-735.2399969636208</c:v>
                </c:pt>
                <c:pt idx="128">
                  <c:v>477.74425640511254</c:v>
                </c:pt>
                <c:pt idx="129">
                  <c:v>703.2986149147564</c:v>
                </c:pt>
                <c:pt idx="130">
                  <c:v>-693.6393469482955</c:v>
                </c:pt>
                <c:pt idx="131">
                  <c:v>515.34577367185375</c:v>
                </c:pt>
                <c:pt idx="132">
                  <c:v>561.69449058221107</c:v>
                </c:pt>
                <c:pt idx="133">
                  <c:v>647.88509159092609</c:v>
                </c:pt>
                <c:pt idx="134">
                  <c:v>313.99625782376461</c:v>
                </c:pt>
                <c:pt idx="135">
                  <c:v>-615.31903166610573</c:v>
                </c:pt>
                <c:pt idx="136">
                  <c:v>-514.25428565359834</c:v>
                </c:pt>
                <c:pt idx="137">
                  <c:v>431.41421990119852</c:v>
                </c:pt>
                <c:pt idx="138">
                  <c:v>576.45495454927004</c:v>
                </c:pt>
                <c:pt idx="139">
                  <c:v>274.18537207944064</c:v>
                </c:pt>
                <c:pt idx="140">
                  <c:v>368.19136245817754</c:v>
                </c:pt>
                <c:pt idx="141">
                  <c:v>471.08167866920485</c:v>
                </c:pt>
                <c:pt idx="142">
                  <c:v>456.53469059524832</c:v>
                </c:pt>
                <c:pt idx="143">
                  <c:v>-145.55737138920813</c:v>
                </c:pt>
                <c:pt idx="144">
                  <c:v>-354.3923682657296</c:v>
                </c:pt>
                <c:pt idx="145">
                  <c:v>-488.09486943413322</c:v>
                </c:pt>
                <c:pt idx="146">
                  <c:v>377.4230131317654</c:v>
                </c:pt>
                <c:pt idx="147">
                  <c:v>242.24887940794088</c:v>
                </c:pt>
                <c:pt idx="148">
                  <c:v>173.4281070189279</c:v>
                </c:pt>
                <c:pt idx="149">
                  <c:v>366.41753996767693</c:v>
                </c:pt>
                <c:pt idx="150">
                  <c:v>165.8912895059766</c:v>
                </c:pt>
                <c:pt idx="151">
                  <c:v>-177.2140967846899</c:v>
                </c:pt>
                <c:pt idx="152">
                  <c:v>-172.20695427930559</c:v>
                </c:pt>
                <c:pt idx="153">
                  <c:v>246.38829539135986</c:v>
                </c:pt>
                <c:pt idx="154">
                  <c:v>-259.51390951700159</c:v>
                </c:pt>
                <c:pt idx="155">
                  <c:v>385.84142484417862</c:v>
                </c:pt>
                <c:pt idx="156">
                  <c:v>392.98001883885354</c:v>
                </c:pt>
                <c:pt idx="157">
                  <c:v>-70.92743738991885</c:v>
                </c:pt>
                <c:pt idx="158">
                  <c:v>-115.36199869262055</c:v>
                </c:pt>
                <c:pt idx="159">
                  <c:v>298.95038547369404</c:v>
                </c:pt>
                <c:pt idx="160">
                  <c:v>276.90070194592408</c:v>
                </c:pt>
                <c:pt idx="161">
                  <c:v>161.94461757929002</c:v>
                </c:pt>
                <c:pt idx="162">
                  <c:v>-312.02171492800335</c:v>
                </c:pt>
                <c:pt idx="163">
                  <c:v>-282.67018675220606</c:v>
                </c:pt>
                <c:pt idx="164">
                  <c:v>-134.9736886449009</c:v>
                </c:pt>
                <c:pt idx="165">
                  <c:v>211.21041448817596</c:v>
                </c:pt>
                <c:pt idx="166">
                  <c:v>5.6171076483443159</c:v>
                </c:pt>
                <c:pt idx="167">
                  <c:v>-186.0032822567191</c:v>
                </c:pt>
                <c:pt idx="168">
                  <c:v>145.10225750673635</c:v>
                </c:pt>
                <c:pt idx="169">
                  <c:v>-119.57914819688995</c:v>
                </c:pt>
                <c:pt idx="170">
                  <c:v>-195.57257092558029</c:v>
                </c:pt>
                <c:pt idx="171">
                  <c:v>-219.9055148768457</c:v>
                </c:pt>
                <c:pt idx="172">
                  <c:v>-203.59053418322401</c:v>
                </c:pt>
                <c:pt idx="173">
                  <c:v>-164.13774629169166</c:v>
                </c:pt>
                <c:pt idx="174">
                  <c:v>163.92423556007543</c:v>
                </c:pt>
                <c:pt idx="175">
                  <c:v>128.51504638401275</c:v>
                </c:pt>
                <c:pt idx="176">
                  <c:v>50.229486128392637</c:v>
                </c:pt>
                <c:pt idx="177">
                  <c:v>-146.45453579344758</c:v>
                </c:pt>
                <c:pt idx="178">
                  <c:v>207.01015482157163</c:v>
                </c:pt>
                <c:pt idx="179">
                  <c:v>-99.378338232509122</c:v>
                </c:pt>
                <c:pt idx="180">
                  <c:v>66.789393742266839</c:v>
                </c:pt>
                <c:pt idx="181">
                  <c:v>-42.967063457121185</c:v>
                </c:pt>
                <c:pt idx="182">
                  <c:v>50.776264416159393</c:v>
                </c:pt>
                <c:pt idx="183">
                  <c:v>253.08198029511368</c:v>
                </c:pt>
                <c:pt idx="184">
                  <c:v>-73.79580131446528</c:v>
                </c:pt>
                <c:pt idx="185">
                  <c:v>52.178630645943485</c:v>
                </c:pt>
                <c:pt idx="186">
                  <c:v>346.75552248801614</c:v>
                </c:pt>
                <c:pt idx="187">
                  <c:v>43.328522868865548</c:v>
                </c:pt>
                <c:pt idx="188">
                  <c:v>-11.516805382872917</c:v>
                </c:pt>
                <c:pt idx="189">
                  <c:v>67.554087291997348</c:v>
                </c:pt>
                <c:pt idx="190">
                  <c:v>107.99670968320606</c:v>
                </c:pt>
                <c:pt idx="191">
                  <c:v>-25.569649901251978</c:v>
                </c:pt>
                <c:pt idx="192">
                  <c:v>335.64102541367174</c:v>
                </c:pt>
                <c:pt idx="193">
                  <c:v>363.05996596998739</c:v>
                </c:pt>
                <c:pt idx="194">
                  <c:v>385.07263592287563</c:v>
                </c:pt>
                <c:pt idx="195">
                  <c:v>122.09692303748125</c:v>
                </c:pt>
                <c:pt idx="196">
                  <c:v>-63.89377866761788</c:v>
                </c:pt>
                <c:pt idx="197">
                  <c:v>0.97433833077946019</c:v>
                </c:pt>
                <c:pt idx="198">
                  <c:v>-34.775799265002206</c:v>
                </c:pt>
                <c:pt idx="199">
                  <c:v>1.7209650411527946</c:v>
                </c:pt>
                <c:pt idx="200">
                  <c:v>380.2229954461618</c:v>
                </c:pt>
                <c:pt idx="201">
                  <c:v>0.40162152074594815</c:v>
                </c:pt>
                <c:pt idx="202">
                  <c:v>-297.05196038460963</c:v>
                </c:pt>
                <c:pt idx="203">
                  <c:v>-362.60018741926797</c:v>
                </c:pt>
                <c:pt idx="204">
                  <c:v>81.279324029042982</c:v>
                </c:pt>
                <c:pt idx="205">
                  <c:v>3.0177169529191588</c:v>
                </c:pt>
                <c:pt idx="206">
                  <c:v>-59.700188038919805</c:v>
                </c:pt>
                <c:pt idx="207">
                  <c:v>421.17046637510794</c:v>
                </c:pt>
                <c:pt idx="208">
                  <c:v>279.75953074157587</c:v>
                </c:pt>
                <c:pt idx="209">
                  <c:v>259.34662851010035</c:v>
                </c:pt>
                <c:pt idx="210">
                  <c:v>204.67886709710911</c:v>
                </c:pt>
                <c:pt idx="211">
                  <c:v>424.62650251230662</c:v>
                </c:pt>
                <c:pt idx="212">
                  <c:v>-358.25238736395841</c:v>
                </c:pt>
                <c:pt idx="213">
                  <c:v>-366.32961084172348</c:v>
                </c:pt>
                <c:pt idx="214">
                  <c:v>136.87809834367727</c:v>
                </c:pt>
                <c:pt idx="215">
                  <c:v>-444.50375072077077</c:v>
                </c:pt>
                <c:pt idx="216">
                  <c:v>-175.15899910385815</c:v>
                </c:pt>
                <c:pt idx="217">
                  <c:v>-49.621840078296373</c:v>
                </c:pt>
                <c:pt idx="218">
                  <c:v>-115.54546766241037</c:v>
                </c:pt>
                <c:pt idx="219">
                  <c:v>-35.14358667290071</c:v>
                </c:pt>
                <c:pt idx="220">
                  <c:v>-417.18352411599517</c:v>
                </c:pt>
                <c:pt idx="221">
                  <c:v>78.636798942764926</c:v>
                </c:pt>
                <c:pt idx="222">
                  <c:v>89.426757936984359</c:v>
                </c:pt>
                <c:pt idx="223">
                  <c:v>-432.41449541207294</c:v>
                </c:pt>
                <c:pt idx="224">
                  <c:v>-426.98061489057727</c:v>
                </c:pt>
                <c:pt idx="225">
                  <c:v>246.81392440415038</c:v>
                </c:pt>
                <c:pt idx="226">
                  <c:v>93.99224203086851</c:v>
                </c:pt>
                <c:pt idx="227">
                  <c:v>-27.226356468868744</c:v>
                </c:pt>
                <c:pt idx="228">
                  <c:v>-378.71056174704609</c:v>
                </c:pt>
                <c:pt idx="229">
                  <c:v>332.23622433626224</c:v>
                </c:pt>
                <c:pt idx="230">
                  <c:v>-44.399320902241016</c:v>
                </c:pt>
                <c:pt idx="231">
                  <c:v>-393.52104706276805</c:v>
                </c:pt>
                <c:pt idx="232">
                  <c:v>-10.147860941375086</c:v>
                </c:pt>
                <c:pt idx="233">
                  <c:v>457.84288150724751</c:v>
                </c:pt>
                <c:pt idx="234">
                  <c:v>-311.87977289407536</c:v>
                </c:pt>
                <c:pt idx="235">
                  <c:v>-359.77369196423751</c:v>
                </c:pt>
                <c:pt idx="236">
                  <c:v>50.685370438803147</c:v>
                </c:pt>
                <c:pt idx="237">
                  <c:v>-469.67993514228874</c:v>
                </c:pt>
                <c:pt idx="238">
                  <c:v>125.36936489775144</c:v>
                </c:pt>
                <c:pt idx="239">
                  <c:v>217.78422637119547</c:v>
                </c:pt>
                <c:pt idx="240">
                  <c:v>-195.12667729224631</c:v>
                </c:pt>
                <c:pt idx="241">
                  <c:v>-68.56012298132282</c:v>
                </c:pt>
                <c:pt idx="242">
                  <c:v>-457.79670685963538</c:v>
                </c:pt>
                <c:pt idx="243">
                  <c:v>-238.68822943263513</c:v>
                </c:pt>
                <c:pt idx="244">
                  <c:v>-308.55665951060291</c:v>
                </c:pt>
                <c:pt idx="245">
                  <c:v>-57.883181287764273</c:v>
                </c:pt>
                <c:pt idx="246">
                  <c:v>-332.68647761603097</c:v>
                </c:pt>
                <c:pt idx="247">
                  <c:v>302.36079227793562</c:v>
                </c:pt>
                <c:pt idx="248">
                  <c:v>-434.75536648963316</c:v>
                </c:pt>
                <c:pt idx="249">
                  <c:v>341.97322920163242</c:v>
                </c:pt>
                <c:pt idx="250">
                  <c:v>-370.49158585595615</c:v>
                </c:pt>
                <c:pt idx="251">
                  <c:v>-317.78882548158072</c:v>
                </c:pt>
                <c:pt idx="252">
                  <c:v>-359.46168015528383</c:v>
                </c:pt>
                <c:pt idx="253">
                  <c:v>410.4311570610389</c:v>
                </c:pt>
                <c:pt idx="254">
                  <c:v>7.7004260119525156</c:v>
                </c:pt>
                <c:pt idx="255">
                  <c:v>-136.52069394018326</c:v>
                </c:pt>
                <c:pt idx="256">
                  <c:v>-322.00901435891319</c:v>
                </c:pt>
                <c:pt idx="257">
                  <c:v>-95.957790402184401</c:v>
                </c:pt>
                <c:pt idx="258">
                  <c:v>-70.382174763987678</c:v>
                </c:pt>
                <c:pt idx="259">
                  <c:v>-13.348378634854498</c:v>
                </c:pt>
                <c:pt idx="260">
                  <c:v>-259.12705126870242</c:v>
                </c:pt>
                <c:pt idx="261">
                  <c:v>-181.64386298873069</c:v>
                </c:pt>
                <c:pt idx="262">
                  <c:v>-310.11824686072941</c:v>
                </c:pt>
                <c:pt idx="263">
                  <c:v>13.380855188109308</c:v>
                </c:pt>
                <c:pt idx="264">
                  <c:v>422.6827588811575</c:v>
                </c:pt>
                <c:pt idx="265">
                  <c:v>391.49376716700499</c:v>
                </c:pt>
                <c:pt idx="266">
                  <c:v>102.73481283737601</c:v>
                </c:pt>
                <c:pt idx="267">
                  <c:v>-257.31482117028281</c:v>
                </c:pt>
                <c:pt idx="268">
                  <c:v>-439.53606567788665</c:v>
                </c:pt>
                <c:pt idx="269">
                  <c:v>-95.739371293151635</c:v>
                </c:pt>
                <c:pt idx="270">
                  <c:v>86.320070005123853</c:v>
                </c:pt>
                <c:pt idx="271">
                  <c:v>-322.83339997059011</c:v>
                </c:pt>
                <c:pt idx="272">
                  <c:v>246.6530330313235</c:v>
                </c:pt>
                <c:pt idx="273">
                  <c:v>-386.86869641609701</c:v>
                </c:pt>
                <c:pt idx="274">
                  <c:v>-275.62915569057441</c:v>
                </c:pt>
                <c:pt idx="275">
                  <c:v>-34.571892981072097</c:v>
                </c:pt>
                <c:pt idx="276">
                  <c:v>370.50991756020449</c:v>
                </c:pt>
                <c:pt idx="277">
                  <c:v>-403.4842690594669</c:v>
                </c:pt>
                <c:pt idx="278">
                  <c:v>-269.83949101998951</c:v>
                </c:pt>
                <c:pt idx="279">
                  <c:v>4.0474885108571641</c:v>
                </c:pt>
                <c:pt idx="280">
                  <c:v>-124.71683759634107</c:v>
                </c:pt>
                <c:pt idx="281">
                  <c:v>433.61805522971918</c:v>
                </c:pt>
                <c:pt idx="282">
                  <c:v>-163.50690228285566</c:v>
                </c:pt>
                <c:pt idx="283">
                  <c:v>-124.67359092170136</c:v>
                </c:pt>
                <c:pt idx="284">
                  <c:v>-369.57696492524337</c:v>
                </c:pt>
                <c:pt idx="285">
                  <c:v>113.50878261888647</c:v>
                </c:pt>
                <c:pt idx="286">
                  <c:v>6.9428189612158349</c:v>
                </c:pt>
                <c:pt idx="287">
                  <c:v>407.75552248801614</c:v>
                </c:pt>
                <c:pt idx="288">
                  <c:v>-134.0491957958493</c:v>
                </c:pt>
                <c:pt idx="289">
                  <c:v>-416.53348944033496</c:v>
                </c:pt>
                <c:pt idx="290">
                  <c:v>3.1080383752027956</c:v>
                </c:pt>
                <c:pt idx="291">
                  <c:v>-67.569626803015126</c:v>
                </c:pt>
                <c:pt idx="292">
                  <c:v>-396.83586396859027</c:v>
                </c:pt>
                <c:pt idx="293">
                  <c:v>-44.274686676866622</c:v>
                </c:pt>
                <c:pt idx="294">
                  <c:v>-271.5722665810008</c:v>
                </c:pt>
                <c:pt idx="295">
                  <c:v>-309.10379254212421</c:v>
                </c:pt>
                <c:pt idx="296">
                  <c:v>-48.480568188917459</c:v>
                </c:pt>
                <c:pt idx="297">
                  <c:v>-177.5485839493922</c:v>
                </c:pt>
                <c:pt idx="298">
                  <c:v>-45.736077097271846</c:v>
                </c:pt>
                <c:pt idx="299">
                  <c:v>-32.968304218002231</c:v>
                </c:pt>
                <c:pt idx="300">
                  <c:v>3.6421510311829479</c:v>
                </c:pt>
                <c:pt idx="301">
                  <c:v>-28.549288919926767</c:v>
                </c:pt>
                <c:pt idx="302">
                  <c:v>242.23801611958515</c:v>
                </c:pt>
                <c:pt idx="303">
                  <c:v>-169.80568809671058</c:v>
                </c:pt>
                <c:pt idx="304">
                  <c:v>-10.424086785959048</c:v>
                </c:pt>
                <c:pt idx="305">
                  <c:v>-152.03288225273354</c:v>
                </c:pt>
                <c:pt idx="306">
                  <c:v>-38.776120867947611</c:v>
                </c:pt>
                <c:pt idx="307">
                  <c:v>-296.12182202374788</c:v>
                </c:pt>
                <c:pt idx="308">
                  <c:v>6.3163407746051234</c:v>
                </c:pt>
                <c:pt idx="309">
                  <c:v>15.015892388735665</c:v>
                </c:pt>
                <c:pt idx="310">
                  <c:v>101.31503892521869</c:v>
                </c:pt>
                <c:pt idx="311">
                  <c:v>-60.390652023455914</c:v>
                </c:pt>
                <c:pt idx="312">
                  <c:v>-259.85902504718615</c:v>
                </c:pt>
                <c:pt idx="313">
                  <c:v>21.602712249521574</c:v>
                </c:pt>
                <c:pt idx="314">
                  <c:v>315.22995923594135</c:v>
                </c:pt>
                <c:pt idx="315">
                  <c:v>287.56262764321218</c:v>
                </c:pt>
                <c:pt idx="316">
                  <c:v>80.304793259554572</c:v>
                </c:pt>
                <c:pt idx="317">
                  <c:v>10.762124179569582</c:v>
                </c:pt>
                <c:pt idx="318">
                  <c:v>-0.24928202247216547</c:v>
                </c:pt>
                <c:pt idx="319">
                  <c:v>71.35633328597396</c:v>
                </c:pt>
                <c:pt idx="320">
                  <c:v>320.07263592287563</c:v>
                </c:pt>
                <c:pt idx="321">
                  <c:v>6.6003692368103657</c:v>
                </c:pt>
                <c:pt idx="322">
                  <c:v>-32.36842054286717</c:v>
                </c:pt>
                <c:pt idx="323">
                  <c:v>95.241774980637274</c:v>
                </c:pt>
                <c:pt idx="324">
                  <c:v>77.294681418753498</c:v>
                </c:pt>
                <c:pt idx="325">
                  <c:v>-126.77467508536392</c:v>
                </c:pt>
                <c:pt idx="326">
                  <c:v>-23.515948812186252</c:v>
                </c:pt>
                <c:pt idx="327">
                  <c:v>-299.41107712751909</c:v>
                </c:pt>
                <c:pt idx="328">
                  <c:v>55.975940987209469</c:v>
                </c:pt>
                <c:pt idx="329">
                  <c:v>-157.94398546699085</c:v>
                </c:pt>
                <c:pt idx="330">
                  <c:v>-121.7937252685424</c:v>
                </c:pt>
                <c:pt idx="331">
                  <c:v>91.807140895173916</c:v>
                </c:pt>
                <c:pt idx="332">
                  <c:v>76.606556689010176</c:v>
                </c:pt>
                <c:pt idx="333">
                  <c:v>-229.13176236290747</c:v>
                </c:pt>
                <c:pt idx="334">
                  <c:v>-238.61639706740425</c:v>
                </c:pt>
                <c:pt idx="335">
                  <c:v>-237.00920287687768</c:v>
                </c:pt>
                <c:pt idx="336">
                  <c:v>75.677013100586009</c:v>
                </c:pt>
                <c:pt idx="337">
                  <c:v>140.8277878991039</c:v>
                </c:pt>
                <c:pt idx="338">
                  <c:v>-221.62994749079917</c:v>
                </c:pt>
                <c:pt idx="339">
                  <c:v>154.96122682034911</c:v>
                </c:pt>
                <c:pt idx="340">
                  <c:v>288.74262966547394</c:v>
                </c:pt>
                <c:pt idx="341">
                  <c:v>-142.05278417960653</c:v>
                </c:pt>
                <c:pt idx="342">
                  <c:v>-237.91631899484855</c:v>
                </c:pt>
                <c:pt idx="343">
                  <c:v>-91.625821694486149</c:v>
                </c:pt>
                <c:pt idx="344">
                  <c:v>-225.49273633615303</c:v>
                </c:pt>
                <c:pt idx="345">
                  <c:v>-61.410750642107814</c:v>
                </c:pt>
                <c:pt idx="346">
                  <c:v>-354.11465607332957</c:v>
                </c:pt>
                <c:pt idx="347">
                  <c:v>-237.73133914524442</c:v>
                </c:pt>
                <c:pt idx="348">
                  <c:v>227.85691765012052</c:v>
                </c:pt>
                <c:pt idx="349">
                  <c:v>33.077983977924987</c:v>
                </c:pt>
                <c:pt idx="350">
                  <c:v>322.33357162902576</c:v>
                </c:pt>
                <c:pt idx="351">
                  <c:v>-350.10781318526642</c:v>
                </c:pt>
                <c:pt idx="352">
                  <c:v>-335.12136381678647</c:v>
                </c:pt>
                <c:pt idx="353">
                  <c:v>-407.44141578409653</c:v>
                </c:pt>
                <c:pt idx="354">
                  <c:v>448.26793711683058</c:v>
                </c:pt>
                <c:pt idx="355">
                  <c:v>428.1616719352478</c:v>
                </c:pt>
                <c:pt idx="356">
                  <c:v>423.3498433012719</c:v>
                </c:pt>
                <c:pt idx="357">
                  <c:v>-4.3730519702182704</c:v>
                </c:pt>
                <c:pt idx="358">
                  <c:v>36.453248006349895</c:v>
                </c:pt>
                <c:pt idx="359">
                  <c:v>-479.23930445133192</c:v>
                </c:pt>
                <c:pt idx="360">
                  <c:v>216.03959452345589</c:v>
                </c:pt>
                <c:pt idx="361">
                  <c:v>427.77536518695888</c:v>
                </c:pt>
                <c:pt idx="362">
                  <c:v>171.83417784307494</c:v>
                </c:pt>
                <c:pt idx="363">
                  <c:v>-567.8702933981258</c:v>
                </c:pt>
                <c:pt idx="364">
                  <c:v>90.555935751271136</c:v>
                </c:pt>
                <c:pt idx="365">
                  <c:v>-635.25464412518158</c:v>
                </c:pt>
                <c:pt idx="366">
                  <c:v>498.79818797107873</c:v>
                </c:pt>
                <c:pt idx="367">
                  <c:v>-412.53266326301309</c:v>
                </c:pt>
                <c:pt idx="368">
                  <c:v>653.83573129225533</c:v>
                </c:pt>
                <c:pt idx="369">
                  <c:v>-561.35352580591643</c:v>
                </c:pt>
                <c:pt idx="370">
                  <c:v>531.46579670820574</c:v>
                </c:pt>
                <c:pt idx="371">
                  <c:v>442.77380565353224</c:v>
                </c:pt>
                <c:pt idx="372">
                  <c:v>-164.13695052758885</c:v>
                </c:pt>
                <c:pt idx="373">
                  <c:v>-88.126893227497931</c:v>
                </c:pt>
                <c:pt idx="374">
                  <c:v>-643.84099159963625</c:v>
                </c:pt>
                <c:pt idx="375">
                  <c:v>734.71947002493835</c:v>
                </c:pt>
                <c:pt idx="376">
                  <c:v>-91.402244446548139</c:v>
                </c:pt>
                <c:pt idx="377">
                  <c:v>-771.47564203496768</c:v>
                </c:pt>
                <c:pt idx="378">
                  <c:v>-813.21218012737518</c:v>
                </c:pt>
                <c:pt idx="379">
                  <c:v>612.09738896013187</c:v>
                </c:pt>
                <c:pt idx="380">
                  <c:v>-636.94678154733629</c:v>
                </c:pt>
                <c:pt idx="381">
                  <c:v>702.78192689983371</c:v>
                </c:pt>
                <c:pt idx="382">
                  <c:v>-424.91391996365019</c:v>
                </c:pt>
                <c:pt idx="383">
                  <c:v>809.28532878235819</c:v>
                </c:pt>
                <c:pt idx="384">
                  <c:v>-873.60894377551085</c:v>
                </c:pt>
                <c:pt idx="385">
                  <c:v>-459.18861542993363</c:v>
                </c:pt>
                <c:pt idx="386">
                  <c:v>-646.17863064640915</c:v>
                </c:pt>
                <c:pt idx="387">
                  <c:v>708.63092086829056</c:v>
                </c:pt>
                <c:pt idx="388">
                  <c:v>-972.62181340870848</c:v>
                </c:pt>
                <c:pt idx="389">
                  <c:v>-923.33867452139384</c:v>
                </c:pt>
                <c:pt idx="390">
                  <c:v>-967.1019341504325</c:v>
                </c:pt>
                <c:pt idx="391">
                  <c:v>870.1616719352478</c:v>
                </c:pt>
                <c:pt idx="392">
                  <c:v>-1003.2328394563119</c:v>
                </c:pt>
                <c:pt idx="393">
                  <c:v>1012.452976147626</c:v>
                </c:pt>
                <c:pt idx="394">
                  <c:v>-615.76241762309837</c:v>
                </c:pt>
                <c:pt idx="395">
                  <c:v>977.61808070848929</c:v>
                </c:pt>
                <c:pt idx="396">
                  <c:v>-14.849240558476595</c:v>
                </c:pt>
                <c:pt idx="397">
                  <c:v>-349.95961865724166</c:v>
                </c:pt>
                <c:pt idx="398">
                  <c:v>-693.67065852830638</c:v>
                </c:pt>
                <c:pt idx="399">
                  <c:v>1060.3543910732933</c:v>
                </c:pt>
                <c:pt idx="400">
                  <c:v>-869.95744859301885</c:v>
                </c:pt>
                <c:pt idx="401">
                  <c:v>-593.27776994380474</c:v>
                </c:pt>
                <c:pt idx="402">
                  <c:v>430.81869542604045</c:v>
                </c:pt>
                <c:pt idx="403">
                  <c:v>239.21965189733601</c:v>
                </c:pt>
                <c:pt idx="404">
                  <c:v>-1115.3694372915488</c:v>
                </c:pt>
                <c:pt idx="405">
                  <c:v>561.42303507475663</c:v>
                </c:pt>
                <c:pt idx="406">
                  <c:v>-766.15750362980543</c:v>
                </c:pt>
                <c:pt idx="407">
                  <c:v>736.2287196639445</c:v>
                </c:pt>
                <c:pt idx="408">
                  <c:v>757.63027154648125</c:v>
                </c:pt>
                <c:pt idx="409">
                  <c:v>-1298.6741285125863</c:v>
                </c:pt>
                <c:pt idx="410">
                  <c:v>-762.86836381982721</c:v>
                </c:pt>
                <c:pt idx="411">
                  <c:v>721.51503697863154</c:v>
                </c:pt>
                <c:pt idx="412">
                  <c:v>-1151.3170268282483</c:v>
                </c:pt>
                <c:pt idx="413">
                  <c:v>306.80486561624548</c:v>
                </c:pt>
                <c:pt idx="414">
                  <c:v>-669.47493766581101</c:v>
                </c:pt>
                <c:pt idx="415">
                  <c:v>345.54035405892319</c:v>
                </c:pt>
                <c:pt idx="416">
                  <c:v>1441.6400238277092</c:v>
                </c:pt>
                <c:pt idx="417">
                  <c:v>-1616.8994019626789</c:v>
                </c:pt>
                <c:pt idx="418">
                  <c:v>-604.17904778987577</c:v>
                </c:pt>
                <c:pt idx="419">
                  <c:v>1006.9140095134535</c:v>
                </c:pt>
                <c:pt idx="420">
                  <c:v>855.89521395836164</c:v>
                </c:pt>
                <c:pt idx="421">
                  <c:v>-1657.3506407164514</c:v>
                </c:pt>
                <c:pt idx="422">
                  <c:v>-648.48917630794494</c:v>
                </c:pt>
                <c:pt idx="423">
                  <c:v>-687.03742726520795</c:v>
                </c:pt>
                <c:pt idx="424">
                  <c:v>79.312795523834325</c:v>
                </c:pt>
                <c:pt idx="425">
                  <c:v>1775.111621211563</c:v>
                </c:pt>
                <c:pt idx="426">
                  <c:v>-1333.8356335467597</c:v>
                </c:pt>
                <c:pt idx="427">
                  <c:v>-1587.4111841515478</c:v>
                </c:pt>
                <c:pt idx="428">
                  <c:v>1500.317635427964</c:v>
                </c:pt>
                <c:pt idx="429">
                  <c:v>-1956.8412656492819</c:v>
                </c:pt>
                <c:pt idx="430">
                  <c:v>1912.6156711222229</c:v>
                </c:pt>
                <c:pt idx="431">
                  <c:v>-312.24234238907377</c:v>
                </c:pt>
                <c:pt idx="432">
                  <c:v>1967.9670396765814</c:v>
                </c:pt>
                <c:pt idx="433">
                  <c:v>610.84451434956941</c:v>
                </c:pt>
                <c:pt idx="434">
                  <c:v>-2063.4434283501305</c:v>
                </c:pt>
                <c:pt idx="435">
                  <c:v>-1343.9284701022625</c:v>
                </c:pt>
                <c:pt idx="436">
                  <c:v>-2094.5856960297106</c:v>
                </c:pt>
                <c:pt idx="437">
                  <c:v>-2039.338159234494</c:v>
                </c:pt>
                <c:pt idx="438">
                  <c:v>1014.6678826929019</c:v>
                </c:pt>
                <c:pt idx="439">
                  <c:v>1605.2773355476966</c:v>
                </c:pt>
                <c:pt idx="440">
                  <c:v>-2048.5218997063857</c:v>
                </c:pt>
                <c:pt idx="441">
                  <c:v>-638.91522089591672</c:v>
                </c:pt>
                <c:pt idx="442">
                  <c:v>215.00004412751309</c:v>
                </c:pt>
                <c:pt idx="443">
                  <c:v>-1684.1943553326491</c:v>
                </c:pt>
                <c:pt idx="444">
                  <c:v>1922.5538201209329</c:v>
                </c:pt>
                <c:pt idx="445">
                  <c:v>-209.04115427207694</c:v>
                </c:pt>
                <c:pt idx="446">
                  <c:v>1979.7193004161254</c:v>
                </c:pt>
                <c:pt idx="447">
                  <c:v>-785.9951098973097</c:v>
                </c:pt>
                <c:pt idx="448">
                  <c:v>2319.20964954396</c:v>
                </c:pt>
                <c:pt idx="449">
                  <c:v>-1708.7090890923755</c:v>
                </c:pt>
                <c:pt idx="450">
                  <c:v>2544.426353882156</c:v>
                </c:pt>
                <c:pt idx="451">
                  <c:v>2493.5263770185629</c:v>
                </c:pt>
                <c:pt idx="452">
                  <c:v>-2556.5269669198588</c:v>
                </c:pt>
                <c:pt idx="453">
                  <c:v>1599.6106133770409</c:v>
                </c:pt>
                <c:pt idx="454">
                  <c:v>881.38100058041891</c:v>
                </c:pt>
                <c:pt idx="455">
                  <c:v>2395.6098725277807</c:v>
                </c:pt>
                <c:pt idx="456">
                  <c:v>-638.4014984387577</c:v>
                </c:pt>
                <c:pt idx="457">
                  <c:v>-2759.9431886282546</c:v>
                </c:pt>
                <c:pt idx="458">
                  <c:v>2047.725827999473</c:v>
                </c:pt>
                <c:pt idx="459">
                  <c:v>2615.9800188388535</c:v>
                </c:pt>
                <c:pt idx="460">
                  <c:v>2634.4574910025931</c:v>
                </c:pt>
                <c:pt idx="461">
                  <c:v>-642.59990179088936</c:v>
                </c:pt>
                <c:pt idx="462">
                  <c:v>1239.6542773658612</c:v>
                </c:pt>
                <c:pt idx="463">
                  <c:v>-2097.7536948590187</c:v>
                </c:pt>
                <c:pt idx="464">
                  <c:v>-2955.2238667707024</c:v>
                </c:pt>
                <c:pt idx="465">
                  <c:v>2551.367841825293</c:v>
                </c:pt>
                <c:pt idx="466">
                  <c:v>-2914.2149687401143</c:v>
                </c:pt>
                <c:pt idx="467">
                  <c:v>1802.3136281261832</c:v>
                </c:pt>
                <c:pt idx="468">
                  <c:v>1720.0753436378691</c:v>
                </c:pt>
                <c:pt idx="469">
                  <c:v>1140.6434351077842</c:v>
                </c:pt>
                <c:pt idx="470">
                  <c:v>-2973.5799596340621</c:v>
                </c:pt>
                <c:pt idx="471">
                  <c:v>-987.93371547954121</c:v>
                </c:pt>
                <c:pt idx="472">
                  <c:v>-1626.3533668334421</c:v>
                </c:pt>
                <c:pt idx="473">
                  <c:v>-2381.4495445170269</c:v>
                </c:pt>
                <c:pt idx="474">
                  <c:v>2236.9459319723064</c:v>
                </c:pt>
                <c:pt idx="475">
                  <c:v>2482.6829130263832</c:v>
                </c:pt>
                <c:pt idx="476">
                  <c:v>-3059.5374658170949</c:v>
                </c:pt>
                <c:pt idx="477">
                  <c:v>2443.0961511400419</c:v>
                </c:pt>
                <c:pt idx="478">
                  <c:v>-2601.0058444579208</c:v>
                </c:pt>
                <c:pt idx="479">
                  <c:v>-2630.443910371052</c:v>
                </c:pt>
                <c:pt idx="480">
                  <c:v>203.45356890370772</c:v>
                </c:pt>
                <c:pt idx="481">
                  <c:v>3294.33675848643</c:v>
                </c:pt>
                <c:pt idx="482">
                  <c:v>-2433.8222010146565</c:v>
                </c:pt>
                <c:pt idx="483">
                  <c:v>-1860.4349762080565</c:v>
                </c:pt>
                <c:pt idx="484">
                  <c:v>-3286.9524261671249</c:v>
                </c:pt>
                <c:pt idx="485">
                  <c:v>-2993.2104864018529</c:v>
                </c:pt>
                <c:pt idx="486">
                  <c:v>1560.2473404884649</c:v>
                </c:pt>
                <c:pt idx="487">
                  <c:v>-3589.4482790933453</c:v>
                </c:pt>
                <c:pt idx="488">
                  <c:v>3320.5532313779477</c:v>
                </c:pt>
                <c:pt idx="489">
                  <c:v>-3568.9115137122908</c:v>
                </c:pt>
                <c:pt idx="490">
                  <c:v>-1654.3716545889001</c:v>
                </c:pt>
                <c:pt idx="491">
                  <c:v>515.50169743916285</c:v>
                </c:pt>
                <c:pt idx="492">
                  <c:v>-3559.3271446924409</c:v>
                </c:pt>
                <c:pt idx="493">
                  <c:v>-1645.647781780317</c:v>
                </c:pt>
                <c:pt idx="494">
                  <c:v>-2830.5389017566031</c:v>
                </c:pt>
                <c:pt idx="495">
                  <c:v>-3994.9958383903377</c:v>
                </c:pt>
                <c:pt idx="496">
                  <c:v>-779.01693862837874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F-4306-97E5-7EFF27B4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79903"/>
        <c:axId val="1732670895"/>
      </c:scatterChart>
      <c:valAx>
        <c:axId val="192807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70895"/>
        <c:crosses val="autoZero"/>
        <c:crossBetween val="midCat"/>
      </c:valAx>
      <c:valAx>
        <c:axId val="17326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7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2</xdr:row>
      <xdr:rowOff>33337</xdr:rowOff>
    </xdr:from>
    <xdr:to>
      <xdr:col>27</xdr:col>
      <xdr:colOff>476250</xdr:colOff>
      <xdr:row>16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172FCE-9BBC-412E-BF27-170C79DDF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T498" totalsRowShown="0">
  <autoFilter ref="A1:T498"/>
  <sortState ref="A2:T498">
    <sortCondition ref="S1:S498"/>
  </sortState>
  <tableColumns count="20">
    <tableColumn id="1" name="rlng"/>
    <tableColumn id="2" name="rlat"/>
    <tableColumn id="3" name="UTME"/>
    <tableColumn id="4" name="UTMN"/>
    <tableColumn id="5" name="z"/>
    <tableColumn id="6" name="h"/>
    <tableColumn id="7" name="mgrs"/>
    <tableColumn id="8" name="Lat Cir m" dataDxfId="12">
      <calculatedColumnFormula>COS(B2*PI()/180)*40075000</calculatedColumnFormula>
    </tableColumn>
    <tableColumn id="9" name="Sph East" dataDxfId="11">
      <calculatedColumnFormula>(MOD(A2,6)-3)*H2/360+500000</calculatedColumnFormula>
    </tableColumn>
    <tableColumn id="10" name="Lat2" dataDxfId="10">
      <calculatedColumnFormula>Table1[[#This Row],[rlat]]</calculatedColumnFormula>
    </tableColumn>
    <tableColumn id="11" name="lng Er" dataDxfId="9">
      <calculatedColumnFormula>I2-C2</calculatedColumnFormula>
    </tableColumn>
    <tableColumn id="12" name="Sph North" dataDxfId="0">
      <calculatedColumnFormula>B2*40075000/360+IF(Table1[[#This Row],[h]]="N",0,10000000)</calculatedColumnFormula>
    </tableColumn>
    <tableColumn id="13" name="CD" dataDxfId="8">
      <calculatedColumnFormula>MOD(J2,6)</calculatedColumnFormula>
    </tableColumn>
    <tableColumn id="14" name="lng Er2" dataDxfId="7">
      <calculatedColumnFormula>Table1[[#This Row],[lng Er]]</calculatedColumnFormula>
    </tableColumn>
    <tableColumn id="15" name="lat3" dataDxfId="6">
      <calculatedColumnFormula>Table1[[#This Row],[Lat2]]</calculatedColumnFormula>
    </tableColumn>
    <tableColumn id="16" name="Dev2" dataDxfId="5">
      <calculatedColumnFormula>L2-D2</calculatedColumnFormula>
    </tableColumn>
    <tableColumn id="17" name="lat4" dataDxfId="4">
      <calculatedColumnFormula>Table1[[#This Row],[lat3]]</calculatedColumnFormula>
    </tableColumn>
    <tableColumn id="18" name="adj" dataDxfId="1">
      <calculatedColumnFormula>Table1[[#This Row],[Dev2]]-$AA$1*SIN(Table1[[#This Row],[lat4]]*PI()/90)-$Y$1*Table1[[#This Row],[lat4]]</calculatedColumnFormula>
    </tableColumn>
    <tableColumn id="19" name="Mod" dataDxfId="3">
      <calculatedColumnFormula>MOD(Table1[[#This Row],[rlng]],6)-3</calculatedColumnFormula>
    </tableColumn>
    <tableColumn id="20" name="adj2" dataDxfId="2">
      <calculatedColumnFormula>Table1[[#This Row],[Dev2]]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8"/>
  <sheetViews>
    <sheetView tabSelected="1" workbookViewId="0">
      <selection activeCell="L4" sqref="L4"/>
    </sheetView>
  </sheetViews>
  <sheetFormatPr defaultRowHeight="15" x14ac:dyDescent="0.25"/>
  <cols>
    <col min="1" max="1" width="7.7109375" bestFit="1" customWidth="1"/>
    <col min="2" max="2" width="6.7109375" bestFit="1" customWidth="1"/>
    <col min="3" max="3" width="8.5703125" bestFit="1" customWidth="1"/>
    <col min="4" max="4" width="9" bestFit="1" customWidth="1"/>
    <col min="5" max="5" width="4.140625" bestFit="1" customWidth="1"/>
    <col min="6" max="6" width="4.42578125" bestFit="1" customWidth="1"/>
    <col min="7" max="7" width="18.7109375" bestFit="1" customWidth="1"/>
    <col min="8" max="9" width="12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516</v>
      </c>
      <c r="R1" t="s">
        <v>515</v>
      </c>
      <c r="S1" t="s">
        <v>517</v>
      </c>
      <c r="T1" t="s">
        <v>518</v>
      </c>
      <c r="Y1">
        <f>18000/80</f>
        <v>225</v>
      </c>
      <c r="AA1">
        <v>16000</v>
      </c>
    </row>
    <row r="2" spans="1:27" x14ac:dyDescent="0.25">
      <c r="A2">
        <v>72</v>
      </c>
      <c r="B2">
        <v>29.93</v>
      </c>
      <c r="C2">
        <v>210387</v>
      </c>
      <c r="D2">
        <v>3314814</v>
      </c>
      <c r="E2">
        <v>43</v>
      </c>
      <c r="F2" t="s">
        <v>7</v>
      </c>
      <c r="G2" t="s">
        <v>282</v>
      </c>
      <c r="H2">
        <f>COS(B2*PI()/180)*40075000</f>
        <v>34730422.573491395</v>
      </c>
      <c r="I2">
        <f>(MOD(A2,6)-3)*H2/360+500000</f>
        <v>210579.8118875717</v>
      </c>
      <c r="J2">
        <f>Table1[[#This Row],[rlat]]</f>
        <v>29.93</v>
      </c>
      <c r="K2" s="1">
        <f>I2-C2</f>
        <v>192.81188757170457</v>
      </c>
      <c r="L2" s="1">
        <f>B2*40075000/360+IF(Table1[[#This Row],[h]]="N",0,10000000)</f>
        <v>3331790.972222222</v>
      </c>
      <c r="M2" s="1">
        <f>MOD(J2,6)</f>
        <v>5.93</v>
      </c>
      <c r="N2" s="1">
        <f>Table1[[#This Row],[lng Er]]</f>
        <v>192.81188757170457</v>
      </c>
      <c r="O2" s="1">
        <f>Table1[[#This Row],[Lat2]]</f>
        <v>29.93</v>
      </c>
      <c r="P2" s="1">
        <f>L2-D2</f>
        <v>16976.972222222015</v>
      </c>
      <c r="Q2" s="1">
        <f>Table1[[#This Row],[lat3]]</f>
        <v>29.93</v>
      </c>
      <c r="R2" s="1">
        <f>Table1[[#This Row],[Dev2]]-$AA$1*SIN(Table1[[#This Row],[lat4]]*PI()/90)-$Y$1*Table1[[#This Row],[lat4]]</f>
        <v>-3594.0952053315432</v>
      </c>
      <c r="S2" s="1">
        <f>MOD(Table1[[#This Row],[rlng]],6)-3</f>
        <v>-3</v>
      </c>
      <c r="T2" s="1">
        <f>Table1[[#This Row],[Dev2]]</f>
        <v>16976.972222222015</v>
      </c>
    </row>
    <row r="3" spans="1:27" x14ac:dyDescent="0.25">
      <c r="A3">
        <v>-143.99</v>
      </c>
      <c r="B3">
        <v>48.21</v>
      </c>
      <c r="C3">
        <v>277877</v>
      </c>
      <c r="D3">
        <v>5343964</v>
      </c>
      <c r="E3">
        <v>7</v>
      </c>
      <c r="F3" t="s">
        <v>7</v>
      </c>
      <c r="G3" t="s">
        <v>480</v>
      </c>
      <c r="H3">
        <f>COS(B3*PI()/180)*40075000</f>
        <v>26706074.175903447</v>
      </c>
      <c r="I3">
        <f>(MOD(A3,6)-3)*H3/360+500000</f>
        <v>278191.21726124571</v>
      </c>
      <c r="J3">
        <f>Table1[[#This Row],[rlat]]</f>
        <v>48.21</v>
      </c>
      <c r="K3" s="1">
        <f>I3-C3</f>
        <v>314.21726124570705</v>
      </c>
      <c r="L3" s="1">
        <f>B3*40075000/360+IF(Table1[[#This Row],[h]]="N",0,10000000)</f>
        <v>5366710.416666667</v>
      </c>
      <c r="M3" s="1">
        <f>MOD(J3,6)</f>
        <v>0.21000000000000085</v>
      </c>
      <c r="N3" s="1">
        <f>Table1[[#This Row],[lng Er]]</f>
        <v>314.21726124570705</v>
      </c>
      <c r="O3" s="1">
        <f>Table1[[#This Row],[Lat2]]</f>
        <v>48.21</v>
      </c>
      <c r="P3" s="1">
        <f>L3-D3</f>
        <v>22746.416666666977</v>
      </c>
      <c r="Q3" s="1">
        <f>Table1[[#This Row],[lat3]]</f>
        <v>48.21</v>
      </c>
      <c r="R3" s="1">
        <f>Table1[[#This Row],[Dev2]]-$AA$1*SIN(Table1[[#This Row],[lat4]]*PI()/90)-$Y$1*Table1[[#This Row],[lat4]]</f>
        <v>-4000.4965112525369</v>
      </c>
      <c r="S3" s="1">
        <f>MOD(Table1[[#This Row],[rlng]],6)-3</f>
        <v>-2.9900000000000091</v>
      </c>
      <c r="T3" s="1">
        <f>Table1[[#This Row],[Dev2]]</f>
        <v>22746.416666666977</v>
      </c>
    </row>
    <row r="4" spans="1:27" x14ac:dyDescent="0.25">
      <c r="A4">
        <v>-11.99</v>
      </c>
      <c r="B4">
        <v>0.29000000000000598</v>
      </c>
      <c r="C4">
        <v>167139</v>
      </c>
      <c r="D4">
        <v>32097</v>
      </c>
      <c r="E4">
        <v>29</v>
      </c>
      <c r="F4" t="s">
        <v>7</v>
      </c>
      <c r="G4" t="s">
        <v>337</v>
      </c>
      <c r="H4">
        <f>COS(B4*PI()/180)*40075000</f>
        <v>40074486.673908614</v>
      </c>
      <c r="I4">
        <f>(MOD(A4,6)-3)*H4/360+500000</f>
        <v>167159.12456948118</v>
      </c>
      <c r="J4">
        <f>Table1[[#This Row],[rlat]]</f>
        <v>0.29000000000000598</v>
      </c>
      <c r="K4" s="1">
        <f>I4-C4</f>
        <v>20.124569481180515</v>
      </c>
      <c r="L4" s="1">
        <f>B4*40075000/360+IF(Table1[[#This Row],[h]]="N",0,10000000)</f>
        <v>32282.638888889556</v>
      </c>
      <c r="M4" s="1">
        <f>MOD(J4,6)</f>
        <v>0.29000000000000598</v>
      </c>
      <c r="N4" s="1">
        <f>Table1[[#This Row],[lng Er]]</f>
        <v>20.124569481180515</v>
      </c>
      <c r="O4" s="1">
        <f>Table1[[#This Row],[Lat2]]</f>
        <v>0.29000000000000598</v>
      </c>
      <c r="P4" s="1">
        <f>L4-D4</f>
        <v>185.63888888955626</v>
      </c>
      <c r="Q4" s="1">
        <f>Table1[[#This Row],[lat3]]</f>
        <v>0.29000000000000598</v>
      </c>
      <c r="R4" s="1">
        <f>Table1[[#This Row],[Dev2]]-$AA$1*SIN(Table1[[#This Row],[lat4]]*PI()/90)-$Y$1*Table1[[#This Row],[lat4]]</f>
        <v>-41.574899501805206</v>
      </c>
      <c r="S4" s="1">
        <f>MOD(Table1[[#This Row],[rlng]],6)-3</f>
        <v>-2.99</v>
      </c>
      <c r="T4" s="1">
        <f>Table1[[#This Row],[Dev2]]</f>
        <v>185.63888888955626</v>
      </c>
    </row>
    <row r="5" spans="1:27" x14ac:dyDescent="0.25">
      <c r="A5">
        <v>18.05</v>
      </c>
      <c r="B5">
        <v>-48.63</v>
      </c>
      <c r="C5">
        <v>282647</v>
      </c>
      <c r="D5">
        <v>4609473</v>
      </c>
      <c r="E5">
        <v>34</v>
      </c>
      <c r="F5" t="s">
        <v>12</v>
      </c>
      <c r="G5" t="s">
        <v>79</v>
      </c>
      <c r="H5">
        <f>COS(B5*PI()/180)*40075000</f>
        <v>26486329.624420058</v>
      </c>
      <c r="I5">
        <f>(MOD(A5,6)-3)*H5/360+500000</f>
        <v>282959.24335544684</v>
      </c>
      <c r="J5">
        <f>Table1[[#This Row],[rlat]]</f>
        <v>-48.63</v>
      </c>
      <c r="K5" s="1">
        <f>I5-C5</f>
        <v>312.24335544684436</v>
      </c>
      <c r="L5" s="1">
        <f>B5*40075000/360+IF(Table1[[#This Row],[h]]="N",0,10000000)</f>
        <v>4586535.416666667</v>
      </c>
      <c r="M5" s="1">
        <f>MOD(J5,6)</f>
        <v>5.3699999999999974</v>
      </c>
      <c r="N5" s="1">
        <f>Table1[[#This Row],[lng Er]]</f>
        <v>312.24335544684436</v>
      </c>
      <c r="O5" s="1">
        <f>Table1[[#This Row],[Lat2]]</f>
        <v>-48.63</v>
      </c>
      <c r="P5" s="1">
        <f>L5-D5</f>
        <v>-22937.583333333023</v>
      </c>
      <c r="Q5" s="1">
        <f>Table1[[#This Row],[lat3]]</f>
        <v>-48.63</v>
      </c>
      <c r="R5" s="1">
        <f>Table1[[#This Row],[Dev2]]-$AA$1*SIN(Table1[[#This Row],[lat4]]*PI()/90)-$Y$1*Table1[[#This Row],[lat4]]</f>
        <v>3875.8932057947695</v>
      </c>
      <c r="S5" s="1">
        <f>MOD(Table1[[#This Row],[rlng]],6)-3</f>
        <v>-2.9499999999999993</v>
      </c>
      <c r="T5" s="1">
        <f>Table1[[#This Row],[Dev2]]</f>
        <v>-22937.583333333023</v>
      </c>
    </row>
    <row r="6" spans="1:27" x14ac:dyDescent="0.25">
      <c r="A6">
        <v>-35.92</v>
      </c>
      <c r="B6">
        <v>79.92</v>
      </c>
      <c r="C6">
        <v>442968</v>
      </c>
      <c r="D6">
        <v>8874087</v>
      </c>
      <c r="E6">
        <v>25</v>
      </c>
      <c r="F6" t="s">
        <v>7</v>
      </c>
      <c r="G6" t="s">
        <v>323</v>
      </c>
      <c r="H6">
        <f>COS(B6*PI()/180)*40075000</f>
        <v>7014049.0884341868</v>
      </c>
      <c r="I6">
        <f>(MOD(A6,6)-3)*H6/360+500000</f>
        <v>443108.26850492269</v>
      </c>
      <c r="J6">
        <f>Table1[[#This Row],[rlat]]</f>
        <v>79.92</v>
      </c>
      <c r="K6" s="1">
        <f>I6-C6</f>
        <v>140.26850492268568</v>
      </c>
      <c r="L6" s="1">
        <f>B6*40075000/360+IF(Table1[[#This Row],[h]]="N",0,10000000)</f>
        <v>8896650</v>
      </c>
      <c r="M6" s="1">
        <f>MOD(J6,6)</f>
        <v>1.9200000000000017</v>
      </c>
      <c r="N6" s="1">
        <f>Table1[[#This Row],[lng Er]]</f>
        <v>140.26850492268568</v>
      </c>
      <c r="O6" s="1">
        <f>Table1[[#This Row],[Lat2]]</f>
        <v>79.92</v>
      </c>
      <c r="P6" s="1">
        <f>L6-D6</f>
        <v>22563</v>
      </c>
      <c r="Q6" s="1">
        <f>Table1[[#This Row],[lat3]]</f>
        <v>79.92</v>
      </c>
      <c r="R6" s="1">
        <f>Table1[[#This Row],[Dev2]]-$AA$1*SIN(Table1[[#This Row],[lat4]]*PI()/90)-$Y$1*Table1[[#This Row],[lat4]]</f>
        <v>-933.28677079227418</v>
      </c>
      <c r="S6" s="1">
        <f>MOD(Table1[[#This Row],[rlng]],6)-3</f>
        <v>-2.9200000000000017</v>
      </c>
      <c r="T6" s="1">
        <f>Table1[[#This Row],[Dev2]]</f>
        <v>22563</v>
      </c>
    </row>
    <row r="7" spans="1:27" x14ac:dyDescent="0.25">
      <c r="A7">
        <v>54.08</v>
      </c>
      <c r="B7">
        <v>62.73</v>
      </c>
      <c r="C7">
        <v>350767</v>
      </c>
      <c r="D7">
        <v>6958888</v>
      </c>
      <c r="E7">
        <v>40</v>
      </c>
      <c r="F7" t="s">
        <v>7</v>
      </c>
      <c r="G7" t="s">
        <v>74</v>
      </c>
      <c r="H7">
        <f>COS(B7*PI()/180)*40075000</f>
        <v>18361732.325551212</v>
      </c>
      <c r="I7">
        <f>(MOD(A7,6)-3)*H7/360+500000</f>
        <v>351065.94891497341</v>
      </c>
      <c r="J7">
        <f>Table1[[#This Row],[rlat]]</f>
        <v>62.73</v>
      </c>
      <c r="K7" s="1">
        <f>I7-C7</f>
        <v>298.9489149734145</v>
      </c>
      <c r="L7" s="1">
        <f>B7*40075000/360+IF(Table1[[#This Row],[h]]="N",0,10000000)</f>
        <v>6983068.75</v>
      </c>
      <c r="M7" s="1">
        <f>MOD(J7,6)</f>
        <v>2.7299999999999969</v>
      </c>
      <c r="N7" s="1">
        <f>Table1[[#This Row],[lng Er]]</f>
        <v>298.9489149734145</v>
      </c>
      <c r="O7" s="1">
        <f>Table1[[#This Row],[Lat2]]</f>
        <v>62.73</v>
      </c>
      <c r="P7" s="1">
        <f>L7-D7</f>
        <v>24180.75</v>
      </c>
      <c r="Q7" s="1">
        <f>Table1[[#This Row],[lat3]]</f>
        <v>62.73</v>
      </c>
      <c r="R7" s="1">
        <f>Table1[[#This Row],[Dev2]]-$AA$1*SIN(Table1[[#This Row],[lat4]]*PI()/90)-$Y$1*Table1[[#This Row],[lat4]]</f>
        <v>-2965.831633128153</v>
      </c>
      <c r="S7" s="1">
        <f>MOD(Table1[[#This Row],[rlng]],6)-3</f>
        <v>-2.9200000000000017</v>
      </c>
      <c r="T7" s="1">
        <f>Table1[[#This Row],[Dev2]]</f>
        <v>24180.75</v>
      </c>
    </row>
    <row r="8" spans="1:27" x14ac:dyDescent="0.25">
      <c r="A8">
        <v>144.09</v>
      </c>
      <c r="B8">
        <v>-22.7</v>
      </c>
      <c r="C8">
        <v>201032</v>
      </c>
      <c r="D8">
        <v>7486757</v>
      </c>
      <c r="E8">
        <v>55</v>
      </c>
      <c r="F8" t="s">
        <v>12</v>
      </c>
      <c r="G8" t="s">
        <v>497</v>
      </c>
      <c r="H8">
        <f>COS(B8*PI()/180)*40075000</f>
        <v>36970713.934959076</v>
      </c>
      <c r="I8">
        <f>(MOD(A8,6)-3)*H8/360+500000</f>
        <v>201153.39569241449</v>
      </c>
      <c r="J8">
        <f>Table1[[#This Row],[rlat]]</f>
        <v>-22.7</v>
      </c>
      <c r="K8" s="1">
        <f>I8-C8</f>
        <v>121.39569241448771</v>
      </c>
      <c r="L8" s="1">
        <f>B8*40075000/360+IF(Table1[[#This Row],[h]]="N",0,10000000)</f>
        <v>7473048.611111111</v>
      </c>
      <c r="M8" s="1">
        <f>MOD(J8,6)</f>
        <v>1.3000000000000007</v>
      </c>
      <c r="N8" s="1">
        <f>Table1[[#This Row],[lng Er]]</f>
        <v>121.39569241448771</v>
      </c>
      <c r="O8" s="1">
        <f>Table1[[#This Row],[Lat2]]</f>
        <v>-22.7</v>
      </c>
      <c r="P8" s="1">
        <f>L8-D8</f>
        <v>-13708.388888888992</v>
      </c>
      <c r="Q8" s="1">
        <f>Table1[[#This Row],[lat3]]</f>
        <v>-22.7</v>
      </c>
      <c r="R8" s="1">
        <f>Table1[[#This Row],[Dev2]]-$AA$1*SIN(Table1[[#This Row],[lat4]]*PI()/90)-$Y$1*Table1[[#This Row],[lat4]]</f>
        <v>2791.5278469669502</v>
      </c>
      <c r="S8" s="1">
        <f>MOD(Table1[[#This Row],[rlng]],6)-3</f>
        <v>-2.9099999999999966</v>
      </c>
      <c r="T8" s="1">
        <f>Table1[[#This Row],[Dev2]]</f>
        <v>-13708.388888888992</v>
      </c>
    </row>
    <row r="9" spans="1:27" x14ac:dyDescent="0.25">
      <c r="A9">
        <v>-47.91</v>
      </c>
      <c r="B9">
        <v>-15.44</v>
      </c>
      <c r="C9">
        <v>187686</v>
      </c>
      <c r="D9">
        <v>8290894</v>
      </c>
      <c r="E9">
        <v>23</v>
      </c>
      <c r="F9" t="s">
        <v>12</v>
      </c>
      <c r="G9" t="s">
        <v>202</v>
      </c>
      <c r="H9">
        <f>COS(B9*PI()/180)*40075000</f>
        <v>38628684.279652774</v>
      </c>
      <c r="I9">
        <f>(MOD(A9,6)-3)*H9/360+500000</f>
        <v>187751.46873947378</v>
      </c>
      <c r="J9">
        <f>Table1[[#This Row],[rlat]]</f>
        <v>-15.44</v>
      </c>
      <c r="K9" s="1">
        <f>I9-C9</f>
        <v>65.468739473784808</v>
      </c>
      <c r="L9" s="1">
        <f>B9*40075000/360+IF(Table1[[#This Row],[h]]="N",0,10000000)</f>
        <v>8281227.777777778</v>
      </c>
      <c r="M9" s="1">
        <f>MOD(J9,6)</f>
        <v>2.5600000000000005</v>
      </c>
      <c r="N9" s="1">
        <f>Table1[[#This Row],[lng Er]]</f>
        <v>65.468739473784808</v>
      </c>
      <c r="O9" s="1">
        <f>Table1[[#This Row],[Lat2]]</f>
        <v>-15.44</v>
      </c>
      <c r="P9" s="1">
        <f>L9-D9</f>
        <v>-9666.2222222220153</v>
      </c>
      <c r="Q9" s="1">
        <f>Table1[[#This Row],[lat3]]</f>
        <v>-15.44</v>
      </c>
      <c r="R9" s="1">
        <f>Table1[[#This Row],[Dev2]]-$AA$1*SIN(Table1[[#This Row],[lat4]]*PI()/90)-$Y$1*Table1[[#This Row],[lat4]]</f>
        <v>2019.6449717222567</v>
      </c>
      <c r="S9" s="1">
        <f>MOD(Table1[[#This Row],[rlng]],6)-3</f>
        <v>-2.9099999999999966</v>
      </c>
      <c r="T9" s="1">
        <f>Table1[[#This Row],[Dev2]]</f>
        <v>-9666.2222222220153</v>
      </c>
    </row>
    <row r="10" spans="1:27" x14ac:dyDescent="0.25">
      <c r="A10">
        <v>-89.9</v>
      </c>
      <c r="B10">
        <v>6.81</v>
      </c>
      <c r="C10">
        <v>179430</v>
      </c>
      <c r="D10">
        <v>753707</v>
      </c>
      <c r="E10">
        <v>16</v>
      </c>
      <c r="F10" t="s">
        <v>7</v>
      </c>
      <c r="G10" t="s">
        <v>60</v>
      </c>
      <c r="H10">
        <f>COS(B10*PI()/180)*40075000</f>
        <v>39792263.965748139</v>
      </c>
      <c r="I10">
        <f>(MOD(A10,6)-3)*H10/360+500000</f>
        <v>179451.20694258384</v>
      </c>
      <c r="J10">
        <f>Table1[[#This Row],[rlat]]</f>
        <v>6.81</v>
      </c>
      <c r="K10" s="1">
        <f>I10-C10</f>
        <v>21.206942583841737</v>
      </c>
      <c r="L10" s="1">
        <f>B10*40075000/360+IF(Table1[[#This Row],[h]]="N",0,10000000)</f>
        <v>758085.41666666663</v>
      </c>
      <c r="M10" s="1">
        <f>MOD(J10,6)</f>
        <v>0.80999999999999961</v>
      </c>
      <c r="N10" s="1">
        <f>Table1[[#This Row],[lng Er]]</f>
        <v>21.206942583841737</v>
      </c>
      <c r="O10" s="1">
        <f>Table1[[#This Row],[Lat2]]</f>
        <v>6.81</v>
      </c>
      <c r="P10" s="1">
        <f>L10-D10</f>
        <v>4378.4166666666279</v>
      </c>
      <c r="Q10" s="1">
        <f>Table1[[#This Row],[lat3]]</f>
        <v>6.81</v>
      </c>
      <c r="R10" s="1">
        <f>Table1[[#This Row],[Dev2]]-$AA$1*SIN(Table1[[#This Row],[lat4]]*PI()/90)-$Y$1*Table1[[#This Row],[lat4]]</f>
        <v>-921.53536794528964</v>
      </c>
      <c r="S10" s="1">
        <f>MOD(Table1[[#This Row],[rlng]],6)-3</f>
        <v>-2.9000000000000057</v>
      </c>
      <c r="T10" s="1">
        <f>Table1[[#This Row],[Dev2]]</f>
        <v>4378.4166666666279</v>
      </c>
    </row>
    <row r="11" spans="1:27" x14ac:dyDescent="0.25">
      <c r="A11">
        <v>144.12</v>
      </c>
      <c r="B11">
        <v>-60.92</v>
      </c>
      <c r="C11">
        <v>343875</v>
      </c>
      <c r="D11">
        <v>3242693</v>
      </c>
      <c r="E11">
        <v>55</v>
      </c>
      <c r="F11" t="s">
        <v>12</v>
      </c>
      <c r="G11" t="s">
        <v>271</v>
      </c>
      <c r="H11">
        <f>COS(B11*PI()/180)*40075000</f>
        <v>19477666.146260738</v>
      </c>
      <c r="I11">
        <f>(MOD(A11,6)-3)*H11/360+500000</f>
        <v>344178.67082991434</v>
      </c>
      <c r="J11">
        <f>Table1[[#This Row],[rlat]]</f>
        <v>-60.92</v>
      </c>
      <c r="K11" s="1">
        <f>I11-C11</f>
        <v>303.67082991433563</v>
      </c>
      <c r="L11" s="1">
        <f>B11*40075000/360+IF(Table1[[#This Row],[h]]="N",0,10000000)</f>
        <v>3218419.444444444</v>
      </c>
      <c r="M11" s="1">
        <f>MOD(J11,6)</f>
        <v>5.0799999999999983</v>
      </c>
      <c r="N11" s="1">
        <f>Table1[[#This Row],[lng Er]]</f>
        <v>303.67082991433563</v>
      </c>
      <c r="O11" s="1">
        <f>Table1[[#This Row],[Lat2]]</f>
        <v>-60.92</v>
      </c>
      <c r="P11" s="1">
        <f>L11-D11</f>
        <v>-24273.555555555969</v>
      </c>
      <c r="Q11" s="1">
        <f>Table1[[#This Row],[lat3]]</f>
        <v>-60.92</v>
      </c>
      <c r="R11" s="1">
        <f>Table1[[#This Row],[Dev2]]-$AA$1*SIN(Table1[[#This Row],[lat4]]*PI()/90)-$Y$1*Table1[[#This Row],[lat4]]</f>
        <v>3025.8380661609153</v>
      </c>
      <c r="S11" s="1">
        <f>MOD(Table1[[#This Row],[rlng]],6)-3</f>
        <v>-2.8799999999999955</v>
      </c>
      <c r="T11" s="1">
        <f>Table1[[#This Row],[Dev2]]</f>
        <v>-24273.555555555969</v>
      </c>
    </row>
    <row r="12" spans="1:27" x14ac:dyDescent="0.25">
      <c r="A12">
        <v>-173.88</v>
      </c>
      <c r="B12">
        <v>-73.89</v>
      </c>
      <c r="C12">
        <v>410830</v>
      </c>
      <c r="D12">
        <v>1798080</v>
      </c>
      <c r="E12">
        <v>2</v>
      </c>
      <c r="F12" t="s">
        <v>12</v>
      </c>
      <c r="G12" t="s">
        <v>318</v>
      </c>
      <c r="H12">
        <f>COS(B12*PI()/180)*40075000</f>
        <v>11120104.642211696</v>
      </c>
      <c r="I12">
        <f>(MOD(A12,6)-3)*H12/360+500000</f>
        <v>411039.16286230658</v>
      </c>
      <c r="J12">
        <f>Table1[[#This Row],[rlat]]</f>
        <v>-73.89</v>
      </c>
      <c r="K12" s="1">
        <f>I12-C12</f>
        <v>209.16286230657715</v>
      </c>
      <c r="L12" s="1">
        <f>B12*40075000/360+IF(Table1[[#This Row],[h]]="N",0,10000000)</f>
        <v>1774606.25</v>
      </c>
      <c r="M12" s="1">
        <f>MOD(J12,6)</f>
        <v>4.1099999999999994</v>
      </c>
      <c r="N12" s="1">
        <f>Table1[[#This Row],[lng Er]]</f>
        <v>209.16286230657715</v>
      </c>
      <c r="O12" s="1">
        <f>Table1[[#This Row],[Lat2]]</f>
        <v>-73.89</v>
      </c>
      <c r="P12" s="1">
        <f>L12-D12</f>
        <v>-23473.75</v>
      </c>
      <c r="Q12" s="1">
        <f>Table1[[#This Row],[lat3]]</f>
        <v>-73.89</v>
      </c>
      <c r="R12" s="1">
        <f>Table1[[#This Row],[Dev2]]-$AA$1*SIN(Table1[[#This Row],[lat4]]*PI()/90)-$Y$1*Table1[[#This Row],[lat4]]</f>
        <v>1682.2459317950215</v>
      </c>
      <c r="S12" s="1">
        <f>MOD(Table1[[#This Row],[rlng]],6)-3</f>
        <v>-2.8799999999999955</v>
      </c>
      <c r="T12" s="1">
        <f>Table1[[#This Row],[Dev2]]</f>
        <v>-23473.75</v>
      </c>
    </row>
    <row r="13" spans="1:27" x14ac:dyDescent="0.25">
      <c r="A13">
        <v>-113.87</v>
      </c>
      <c r="B13">
        <v>15.91</v>
      </c>
      <c r="C13">
        <v>192687</v>
      </c>
      <c r="D13">
        <v>1761091</v>
      </c>
      <c r="E13">
        <v>12</v>
      </c>
      <c r="F13" t="s">
        <v>7</v>
      </c>
      <c r="G13" t="s">
        <v>433</v>
      </c>
      <c r="H13">
        <f>COS(B13*PI()/180)*40075000</f>
        <v>38539866.210898712</v>
      </c>
      <c r="I13">
        <f>(MOD(A13,6)-3)*H13/360+500000</f>
        <v>192751.62215200148</v>
      </c>
      <c r="J13">
        <f>Table1[[#This Row],[rlat]]</f>
        <v>15.91</v>
      </c>
      <c r="K13" s="1">
        <f>I13-C13</f>
        <v>64.622152001480572</v>
      </c>
      <c r="L13" s="1">
        <f>B13*40075000/360+IF(Table1[[#This Row],[h]]="N",0,10000000)</f>
        <v>1771092.361111111</v>
      </c>
      <c r="M13" s="1">
        <f>MOD(J13,6)</f>
        <v>3.91</v>
      </c>
      <c r="N13" s="1">
        <f>Table1[[#This Row],[lng Er]]</f>
        <v>64.622152001480572</v>
      </c>
      <c r="O13" s="1">
        <f>Table1[[#This Row],[Lat2]]</f>
        <v>15.91</v>
      </c>
      <c r="P13" s="1">
        <f>L13-D13</f>
        <v>10001.361111111008</v>
      </c>
      <c r="Q13" s="1">
        <f>Table1[[#This Row],[lat3]]</f>
        <v>15.91</v>
      </c>
      <c r="R13" s="1">
        <f>Table1[[#This Row],[Dev2]]-$AA$1*SIN(Table1[[#This Row],[lat4]]*PI()/90)-$Y$1*Table1[[#This Row],[lat4]]</f>
        <v>-2014.4277993257183</v>
      </c>
      <c r="S13" s="1">
        <f>MOD(Table1[[#This Row],[rlng]],6)-3</f>
        <v>-2.8700000000000045</v>
      </c>
      <c r="T13" s="1">
        <f>Table1[[#This Row],[Dev2]]</f>
        <v>10001.361111111008</v>
      </c>
    </row>
    <row r="14" spans="1:27" x14ac:dyDescent="0.25">
      <c r="A14">
        <v>-35.86</v>
      </c>
      <c r="B14">
        <v>-5.5</v>
      </c>
      <c r="C14">
        <v>183078</v>
      </c>
      <c r="D14">
        <v>9391307</v>
      </c>
      <c r="E14">
        <v>25</v>
      </c>
      <c r="F14" t="s">
        <v>12</v>
      </c>
      <c r="G14" t="s">
        <v>183</v>
      </c>
      <c r="H14">
        <f>COS(B14*PI()/180)*40075000</f>
        <v>39890502.649564691</v>
      </c>
      <c r="I14">
        <f>(MOD(A14,6)-3)*H14/360+500000</f>
        <v>183092.11783956946</v>
      </c>
      <c r="J14">
        <f>Table1[[#This Row],[rlat]]</f>
        <v>-5.5</v>
      </c>
      <c r="K14" s="1">
        <f>I14-C14</f>
        <v>14.117839569458738</v>
      </c>
      <c r="L14" s="1">
        <f>B14*40075000/360+IF(Table1[[#This Row],[h]]="N",0,10000000)</f>
        <v>9387743.055555556</v>
      </c>
      <c r="M14" s="1">
        <f>MOD(J14,6)</f>
        <v>0.5</v>
      </c>
      <c r="N14" s="1">
        <f>Table1[[#This Row],[lng Er]]</f>
        <v>14.117839569458738</v>
      </c>
      <c r="O14" s="1">
        <f>Table1[[#This Row],[Lat2]]</f>
        <v>-5.5</v>
      </c>
      <c r="P14" s="1">
        <f>L14-D14</f>
        <v>-3563.9444444440305</v>
      </c>
      <c r="Q14" s="1">
        <f>Table1[[#This Row],[lat3]]</f>
        <v>-5.5</v>
      </c>
      <c r="R14" s="1">
        <f>Table1[[#This Row],[Dev2]]-$AA$1*SIN(Table1[[#This Row],[lat4]]*PI()/90)-$Y$1*Table1[[#This Row],[lat4]]</f>
        <v>726.49948158068628</v>
      </c>
      <c r="S14" s="1">
        <f>MOD(Table1[[#This Row],[rlng]],6)-3</f>
        <v>-2.8599999999999994</v>
      </c>
      <c r="T14" s="1">
        <f>Table1[[#This Row],[Dev2]]</f>
        <v>-3563.9444444440305</v>
      </c>
    </row>
    <row r="15" spans="1:27" x14ac:dyDescent="0.25">
      <c r="A15">
        <v>156.16</v>
      </c>
      <c r="B15">
        <v>52.84</v>
      </c>
      <c r="C15">
        <v>308723</v>
      </c>
      <c r="D15">
        <v>5858251</v>
      </c>
      <c r="E15">
        <v>57</v>
      </c>
      <c r="F15" t="s">
        <v>7</v>
      </c>
      <c r="G15" t="s">
        <v>446</v>
      </c>
      <c r="H15">
        <f>COS(B15*PI()/180)*40075000</f>
        <v>24207018.607719112</v>
      </c>
      <c r="I15">
        <f>(MOD(A15,6)-3)*H15/360+500000</f>
        <v>309033.51987243787</v>
      </c>
      <c r="J15">
        <f>Table1[[#This Row],[rlat]]</f>
        <v>52.84</v>
      </c>
      <c r="K15" s="1">
        <f>I15-C15</f>
        <v>310.51987243787153</v>
      </c>
      <c r="L15" s="1">
        <f>B15*40075000/360+IF(Table1[[#This Row],[h]]="N",0,10000000)</f>
        <v>5882119.444444445</v>
      </c>
      <c r="M15" s="1">
        <f>MOD(J15,6)</f>
        <v>4.8400000000000034</v>
      </c>
      <c r="N15" s="1">
        <f>Table1[[#This Row],[lng Er]]</f>
        <v>310.51987243787153</v>
      </c>
      <c r="O15" s="1">
        <f>Table1[[#This Row],[Lat2]]</f>
        <v>52.84</v>
      </c>
      <c r="P15" s="1">
        <f>L15-D15</f>
        <v>23868.444444444962</v>
      </c>
      <c r="Q15" s="1">
        <f>Table1[[#This Row],[lat3]]</f>
        <v>52.84</v>
      </c>
      <c r="R15" s="1">
        <f>Table1[[#This Row],[Dev2]]-$AA$1*SIN(Table1[[#This Row],[lat4]]*PI()/90)-$Y$1*Table1[[#This Row],[lat4]]</f>
        <v>-3425.1338779361395</v>
      </c>
      <c r="S15" s="1">
        <f>MOD(Table1[[#This Row],[rlng]],6)-3</f>
        <v>-2.8400000000000034</v>
      </c>
      <c r="T15" s="1">
        <f>Table1[[#This Row],[Dev2]]</f>
        <v>23868.444444444962</v>
      </c>
    </row>
    <row r="16" spans="1:27" x14ac:dyDescent="0.25">
      <c r="A16">
        <v>6.16</v>
      </c>
      <c r="B16">
        <v>0.989999999999995</v>
      </c>
      <c r="C16">
        <v>183895</v>
      </c>
      <c r="D16">
        <v>109560</v>
      </c>
      <c r="E16">
        <v>32</v>
      </c>
      <c r="F16" t="s">
        <v>7</v>
      </c>
      <c r="G16" t="s">
        <v>494</v>
      </c>
      <c r="H16">
        <f>COS(B16*PI()/180)*40075000</f>
        <v>40069017.842340924</v>
      </c>
      <c r="I16">
        <f>(MOD(A16,6)-3)*H16/360+500000</f>
        <v>183899.97035486606</v>
      </c>
      <c r="J16">
        <f>Table1[[#This Row],[rlat]]</f>
        <v>0.989999999999995</v>
      </c>
      <c r="K16" s="1">
        <f>I16-C16</f>
        <v>4.9703548660618253</v>
      </c>
      <c r="L16" s="1">
        <f>B16*40075000/360+IF(Table1[[#This Row],[h]]="N",0,10000000)</f>
        <v>110206.24999999945</v>
      </c>
      <c r="M16" s="1">
        <f>MOD(J16,6)</f>
        <v>0.989999999999995</v>
      </c>
      <c r="N16" s="1">
        <f>Table1[[#This Row],[lng Er]]</f>
        <v>4.9703548660618253</v>
      </c>
      <c r="O16" s="1">
        <f>Table1[[#This Row],[Lat2]]</f>
        <v>0.989999999999995</v>
      </c>
      <c r="P16" s="1">
        <f>L16-D16</f>
        <v>646.24999999944703</v>
      </c>
      <c r="Q16" s="1">
        <f>Table1[[#This Row],[lat3]]</f>
        <v>0.989999999999995</v>
      </c>
      <c r="R16" s="1">
        <f>Table1[[#This Row],[Dev2]]-$AA$1*SIN(Table1[[#This Row],[lat4]]*PI()/90)-$Y$1*Table1[[#This Row],[lat4]]</f>
        <v>-129.31026199210532</v>
      </c>
      <c r="S16" s="1">
        <f>MOD(Table1[[#This Row],[rlng]],6)-3</f>
        <v>-2.84</v>
      </c>
      <c r="T16" s="1">
        <f>Table1[[#This Row],[Dev2]]</f>
        <v>646.24999999944703</v>
      </c>
    </row>
    <row r="17" spans="1:20" x14ac:dyDescent="0.25">
      <c r="A17">
        <v>12.16</v>
      </c>
      <c r="B17">
        <v>20.66</v>
      </c>
      <c r="C17">
        <v>204087</v>
      </c>
      <c r="D17">
        <v>2287108</v>
      </c>
      <c r="E17">
        <v>33</v>
      </c>
      <c r="F17" t="s">
        <v>7</v>
      </c>
      <c r="G17" t="s">
        <v>11</v>
      </c>
      <c r="H17">
        <f>COS(B17*PI()/180)*40075000</f>
        <v>37497799.786779933</v>
      </c>
      <c r="I17">
        <f>(MOD(A17,6)-3)*H17/360+500000</f>
        <v>204184.02390429168</v>
      </c>
      <c r="J17">
        <f>Table1[[#This Row],[rlat]]</f>
        <v>20.66</v>
      </c>
      <c r="K17" s="1">
        <f>I17-C17</f>
        <v>97.023904291680083</v>
      </c>
      <c r="L17" s="1">
        <f>B17*40075000/360+IF(Table1[[#This Row],[h]]="N",0,10000000)</f>
        <v>2299859.722222222</v>
      </c>
      <c r="M17" s="1">
        <f>MOD(J17,6)</f>
        <v>2.66</v>
      </c>
      <c r="N17" s="1">
        <f>Table1[[#This Row],[lng Er]]</f>
        <v>97.023904291680083</v>
      </c>
      <c r="O17" s="1">
        <f>Table1[[#This Row],[Lat2]]</f>
        <v>20.66</v>
      </c>
      <c r="P17" s="1">
        <f>L17-D17</f>
        <v>12751.722222222015</v>
      </c>
      <c r="Q17" s="1">
        <f>Table1[[#This Row],[lat3]]</f>
        <v>20.66</v>
      </c>
      <c r="R17" s="1">
        <f>Table1[[#This Row],[Dev2]]-$AA$1*SIN(Table1[[#This Row],[lat4]]*PI()/90)-$Y$1*Table1[[#This Row],[lat4]]</f>
        <v>-2460.9996721723237</v>
      </c>
      <c r="S17" s="1">
        <f>MOD(Table1[[#This Row],[rlng]],6)-3</f>
        <v>-2.84</v>
      </c>
      <c r="T17" s="1">
        <f>Table1[[#This Row],[Dev2]]</f>
        <v>12751.722222222015</v>
      </c>
    </row>
    <row r="18" spans="1:20" x14ac:dyDescent="0.25">
      <c r="A18">
        <v>-167.82</v>
      </c>
      <c r="B18">
        <v>-2.58</v>
      </c>
      <c r="C18">
        <v>186393</v>
      </c>
      <c r="D18">
        <v>9714482</v>
      </c>
      <c r="E18">
        <v>3</v>
      </c>
      <c r="F18" t="s">
        <v>12</v>
      </c>
      <c r="G18" t="s">
        <v>36</v>
      </c>
      <c r="H18">
        <f>COS(B18*PI()/180)*40075000</f>
        <v>40034377.719756141</v>
      </c>
      <c r="I18">
        <f>(MOD(A18,6)-3)*H18/360+500000</f>
        <v>186397.37452857761</v>
      </c>
      <c r="J18">
        <f>Table1[[#This Row],[rlat]]</f>
        <v>-2.58</v>
      </c>
      <c r="K18" s="1">
        <f>I18-C18</f>
        <v>4.3745285776094534</v>
      </c>
      <c r="L18" s="1">
        <f>B18*40075000/360+IF(Table1[[#This Row],[h]]="N",0,10000000)</f>
        <v>9712795.833333334</v>
      </c>
      <c r="M18" s="1">
        <f>MOD(J18,6)</f>
        <v>3.42</v>
      </c>
      <c r="N18" s="1">
        <f>Table1[[#This Row],[lng Er]]</f>
        <v>4.3745285776094534</v>
      </c>
      <c r="O18" s="1">
        <f>Table1[[#This Row],[Lat2]]</f>
        <v>-2.58</v>
      </c>
      <c r="P18" s="1">
        <f>L18-D18</f>
        <v>-1686.1666666660458</v>
      </c>
      <c r="Q18" s="1">
        <f>Table1[[#This Row],[lat3]]</f>
        <v>-2.58</v>
      </c>
      <c r="R18" s="1">
        <f>Table1[[#This Row],[Dev2]]-$AA$1*SIN(Table1[[#This Row],[lat4]]*PI()/90)-$Y$1*Table1[[#This Row],[lat4]]</f>
        <v>333.33012851225703</v>
      </c>
      <c r="S18" s="1">
        <f>MOD(Table1[[#This Row],[rlng]],6)-3</f>
        <v>-2.8199999999999932</v>
      </c>
      <c r="T18" s="1">
        <f>Table1[[#This Row],[Dev2]]</f>
        <v>-1686.1666666660458</v>
      </c>
    </row>
    <row r="19" spans="1:20" x14ac:dyDescent="0.25">
      <c r="A19">
        <v>-125.79</v>
      </c>
      <c r="B19">
        <v>-37.229999999999997</v>
      </c>
      <c r="C19">
        <v>252480</v>
      </c>
      <c r="D19">
        <v>5875964</v>
      </c>
      <c r="E19">
        <v>10</v>
      </c>
      <c r="F19" t="s">
        <v>12</v>
      </c>
      <c r="G19" t="s">
        <v>505</v>
      </c>
      <c r="H19">
        <f>COS(B19*PI()/180)*40075000</f>
        <v>31908245.652943946</v>
      </c>
      <c r="I19">
        <f>(MOD(A19,6)-3)*H19/360+500000</f>
        <v>252711.09618968383</v>
      </c>
      <c r="J19">
        <f>Table1[[#This Row],[rlat]]</f>
        <v>-37.229999999999997</v>
      </c>
      <c r="K19" s="1">
        <f>I19-C19</f>
        <v>231.09618968382711</v>
      </c>
      <c r="L19" s="1">
        <f>B19*40075000/360+IF(Table1[[#This Row],[h]]="N",0,10000000)</f>
        <v>5855577.083333334</v>
      </c>
      <c r="M19" s="1">
        <f>MOD(J19,6)</f>
        <v>4.7700000000000031</v>
      </c>
      <c r="N19" s="1">
        <f>Table1[[#This Row],[lng Er]]</f>
        <v>231.09618968382711</v>
      </c>
      <c r="O19" s="1">
        <f>Table1[[#This Row],[Lat2]]</f>
        <v>-37.229999999999997</v>
      </c>
      <c r="P19" s="1">
        <f>L19-D19</f>
        <v>-20386.916666666046</v>
      </c>
      <c r="Q19" s="1">
        <f>Table1[[#This Row],[lat3]]</f>
        <v>-37.229999999999997</v>
      </c>
      <c r="R19" s="1">
        <f>Table1[[#This Row],[Dev2]]-$AA$1*SIN(Table1[[#This Row],[lat4]]*PI()/90)-$Y$1*Table1[[#This Row],[lat4]]</f>
        <v>3404.9317463080315</v>
      </c>
      <c r="S19" s="1">
        <f>MOD(Table1[[#This Row],[rlng]],6)-3</f>
        <v>-2.7900000000000063</v>
      </c>
      <c r="T19" s="1">
        <f>Table1[[#This Row],[Dev2]]</f>
        <v>-20386.916666666046</v>
      </c>
    </row>
    <row r="20" spans="1:20" x14ac:dyDescent="0.25">
      <c r="A20">
        <v>168.21</v>
      </c>
      <c r="B20">
        <v>61.67</v>
      </c>
      <c r="C20">
        <v>352321</v>
      </c>
      <c r="D20">
        <v>6840584</v>
      </c>
      <c r="E20">
        <v>59</v>
      </c>
      <c r="F20" t="s">
        <v>7</v>
      </c>
      <c r="G20" t="s">
        <v>246</v>
      </c>
      <c r="H20">
        <f>COS(B20*PI()/180)*40075000</f>
        <v>19017557.623199943</v>
      </c>
      <c r="I20">
        <f>(MOD(A20,6)-3)*H20/360+500000</f>
        <v>352613.92842020083</v>
      </c>
      <c r="J20">
        <f>Table1[[#This Row],[rlat]]</f>
        <v>61.67</v>
      </c>
      <c r="K20" s="1">
        <f>I20-C20</f>
        <v>292.92842020082753</v>
      </c>
      <c r="L20" s="1">
        <f>B20*40075000/360+IF(Table1[[#This Row],[h]]="N",0,10000000)</f>
        <v>6865070.138888889</v>
      </c>
      <c r="M20" s="1">
        <f>MOD(J20,6)</f>
        <v>1.6700000000000017</v>
      </c>
      <c r="N20" s="1">
        <f>Table1[[#This Row],[lng Er]]</f>
        <v>292.92842020082753</v>
      </c>
      <c r="O20" s="1">
        <f>Table1[[#This Row],[Lat2]]</f>
        <v>61.67</v>
      </c>
      <c r="P20" s="1">
        <f>L20-D20</f>
        <v>24486.138888888992</v>
      </c>
      <c r="Q20" s="1">
        <f>Table1[[#This Row],[lat3]]</f>
        <v>61.67</v>
      </c>
      <c r="R20" s="1">
        <f>Table1[[#This Row],[Dev2]]-$AA$1*SIN(Table1[[#This Row],[lat4]]*PI()/90)-$Y$1*Table1[[#This Row],[lat4]]</f>
        <v>-2756.3929908633654</v>
      </c>
      <c r="S20" s="1">
        <f>MOD(Table1[[#This Row],[rlng]],6)-3</f>
        <v>-2.789999999999992</v>
      </c>
      <c r="T20" s="1">
        <f>Table1[[#This Row],[Dev2]]</f>
        <v>24486.138888888992</v>
      </c>
    </row>
    <row r="21" spans="1:20" x14ac:dyDescent="0.25">
      <c r="A21">
        <v>66.23</v>
      </c>
      <c r="B21">
        <v>-49.88</v>
      </c>
      <c r="C21">
        <v>301001</v>
      </c>
      <c r="D21">
        <v>4471031</v>
      </c>
      <c r="E21">
        <v>42</v>
      </c>
      <c r="F21" t="s">
        <v>12</v>
      </c>
      <c r="G21" t="s">
        <v>366</v>
      </c>
      <c r="H21">
        <f>COS(B21*PI()/180)*40075000</f>
        <v>25823953.233004324</v>
      </c>
      <c r="I21">
        <f>(MOD(A21,6)-3)*H21/360+500000</f>
        <v>301299.02651271701</v>
      </c>
      <c r="J21">
        <f>Table1[[#This Row],[rlat]]</f>
        <v>-49.88</v>
      </c>
      <c r="K21" s="1">
        <f>I21-C21</f>
        <v>298.02651271701325</v>
      </c>
      <c r="L21" s="1">
        <f>B21*40075000/360+IF(Table1[[#This Row],[h]]="N",0,10000000)</f>
        <v>4447386.111111111</v>
      </c>
      <c r="M21" s="1">
        <f>MOD(J21,6)</f>
        <v>4.1199999999999974</v>
      </c>
      <c r="N21" s="1">
        <f>Table1[[#This Row],[lng Er]]</f>
        <v>298.02651271701325</v>
      </c>
      <c r="O21" s="1">
        <f>Table1[[#This Row],[Lat2]]</f>
        <v>-49.88</v>
      </c>
      <c r="P21" s="1">
        <f>L21-D21</f>
        <v>-23644.888888888992</v>
      </c>
      <c r="Q21" s="1">
        <f>Table1[[#This Row],[lat3]]</f>
        <v>-49.88</v>
      </c>
      <c r="R21" s="1">
        <f>Table1[[#This Row],[Dev2]]-$AA$1*SIN(Table1[[#This Row],[lat4]]*PI()/90)-$Y$1*Table1[[#This Row],[lat4]]</f>
        <v>3346.5349028400124</v>
      </c>
      <c r="S21" s="1">
        <f>MOD(Table1[[#This Row],[rlng]],6)-3</f>
        <v>-2.769999999999996</v>
      </c>
      <c r="T21" s="1">
        <f>Table1[[#This Row],[Dev2]]</f>
        <v>-23644.888888888992</v>
      </c>
    </row>
    <row r="22" spans="1:20" x14ac:dyDescent="0.25">
      <c r="A22">
        <v>-47.74</v>
      </c>
      <c r="B22">
        <v>64.36</v>
      </c>
      <c r="C22">
        <v>367739</v>
      </c>
      <c r="D22">
        <v>7139982</v>
      </c>
      <c r="E22">
        <v>23</v>
      </c>
      <c r="F22" t="s">
        <v>7</v>
      </c>
      <c r="G22" t="s">
        <v>488</v>
      </c>
      <c r="H22">
        <f>COS(B22*PI()/180)*40075000</f>
        <v>17341063.296286151</v>
      </c>
      <c r="I22">
        <f>(MOD(A22,6)-3)*H22/360+500000</f>
        <v>368015.24046715535</v>
      </c>
      <c r="J22">
        <f>Table1[[#This Row],[rlat]]</f>
        <v>64.36</v>
      </c>
      <c r="K22" s="1">
        <f>I22-C22</f>
        <v>276.24046715535223</v>
      </c>
      <c r="L22" s="1">
        <f>B22*40075000/360+IF(Table1[[#This Row],[h]]="N",0,10000000)</f>
        <v>7164519.444444444</v>
      </c>
      <c r="M22" s="1">
        <f>MOD(J22,6)</f>
        <v>4.3599999999999994</v>
      </c>
      <c r="N22" s="1">
        <f>Table1[[#This Row],[lng Er]]</f>
        <v>276.24046715535223</v>
      </c>
      <c r="O22" s="1">
        <f>Table1[[#This Row],[Lat2]]</f>
        <v>64.36</v>
      </c>
      <c r="P22" s="1">
        <f>L22-D22</f>
        <v>24537.444444444031</v>
      </c>
      <c r="Q22" s="1">
        <f>Table1[[#This Row],[lat3]]</f>
        <v>64.36</v>
      </c>
      <c r="R22" s="1">
        <f>Table1[[#This Row],[Dev2]]-$AA$1*SIN(Table1[[#This Row],[lat4]]*PI()/90)-$Y$1*Table1[[#This Row],[lat4]]</f>
        <v>-2426.9492985429042</v>
      </c>
      <c r="S22" s="1">
        <f>MOD(Table1[[#This Row],[rlng]],6)-3</f>
        <v>-2.740000000000002</v>
      </c>
      <c r="T22" s="1">
        <f>Table1[[#This Row],[Dev2]]</f>
        <v>24537.444444444031</v>
      </c>
    </row>
    <row r="23" spans="1:20" x14ac:dyDescent="0.25">
      <c r="A23">
        <v>-47.73</v>
      </c>
      <c r="B23">
        <v>-74.39</v>
      </c>
      <c r="C23">
        <v>418027</v>
      </c>
      <c r="D23">
        <v>1742570</v>
      </c>
      <c r="E23">
        <v>23</v>
      </c>
      <c r="F23" t="s">
        <v>12</v>
      </c>
      <c r="G23" t="s">
        <v>459</v>
      </c>
      <c r="H23">
        <f>COS(B23*PI()/180)*40075000</f>
        <v>10783698.397957604</v>
      </c>
      <c r="I23">
        <f>(MOD(A23,6)-3)*H23/360+500000</f>
        <v>418223.62048215489</v>
      </c>
      <c r="J23">
        <f>Table1[[#This Row],[rlat]]</f>
        <v>-74.39</v>
      </c>
      <c r="K23" s="1">
        <f>I23-C23</f>
        <v>196.62048215488903</v>
      </c>
      <c r="L23" s="1">
        <f>B23*40075000/360+IF(Table1[[#This Row],[h]]="N",0,10000000)</f>
        <v>1718946.527777778</v>
      </c>
      <c r="M23" s="1">
        <f>MOD(J23,6)</f>
        <v>3.6099999999999994</v>
      </c>
      <c r="N23" s="1">
        <f>Table1[[#This Row],[lng Er]]</f>
        <v>196.62048215488903</v>
      </c>
      <c r="O23" s="1">
        <f>Table1[[#This Row],[Lat2]]</f>
        <v>-74.39</v>
      </c>
      <c r="P23" s="1">
        <f>L23-D23</f>
        <v>-23623.472222222015</v>
      </c>
      <c r="Q23" s="1">
        <f>Table1[[#This Row],[lat3]]</f>
        <v>-74.39</v>
      </c>
      <c r="R23" s="1">
        <f>Table1[[#This Row],[Dev2]]-$AA$1*SIN(Table1[[#This Row],[lat4]]*PI()/90)-$Y$1*Table1[[#This Row],[lat4]]</f>
        <v>1407.4866779368749</v>
      </c>
      <c r="S23" s="1">
        <f>MOD(Table1[[#This Row],[rlng]],6)-3</f>
        <v>-2.7299999999999969</v>
      </c>
      <c r="T23" s="1">
        <f>Table1[[#This Row],[Dev2]]</f>
        <v>-23623.472222222015</v>
      </c>
    </row>
    <row r="24" spans="1:20" x14ac:dyDescent="0.25">
      <c r="A24">
        <v>6.28</v>
      </c>
      <c r="B24">
        <v>45.33</v>
      </c>
      <c r="C24">
        <v>286857</v>
      </c>
      <c r="D24">
        <v>5023209</v>
      </c>
      <c r="E24">
        <v>32</v>
      </c>
      <c r="F24" t="s">
        <v>7</v>
      </c>
      <c r="G24" t="s">
        <v>347</v>
      </c>
      <c r="H24">
        <f>COS(B24*PI()/180)*40075000</f>
        <v>28173623.989389319</v>
      </c>
      <c r="I24">
        <f>(MOD(A24,6)-3)*H24/360+500000</f>
        <v>287132.61874683626</v>
      </c>
      <c r="J24">
        <f>Table1[[#This Row],[rlat]]</f>
        <v>45.33</v>
      </c>
      <c r="K24" s="1">
        <f>I24-C24</f>
        <v>275.61874683626229</v>
      </c>
      <c r="L24" s="1">
        <f>B24*40075000/360+IF(Table1[[#This Row],[h]]="N",0,10000000)</f>
        <v>5046110.416666667</v>
      </c>
      <c r="M24" s="1">
        <f>MOD(J24,6)</f>
        <v>3.3299999999999983</v>
      </c>
      <c r="N24" s="1">
        <f>Table1[[#This Row],[lng Er]]</f>
        <v>275.61874683626229</v>
      </c>
      <c r="O24" s="1">
        <f>Table1[[#This Row],[Lat2]]</f>
        <v>45.33</v>
      </c>
      <c r="P24" s="1">
        <f>L24-D24</f>
        <v>22901.416666666977</v>
      </c>
      <c r="Q24" s="1">
        <f>Table1[[#This Row],[lat3]]</f>
        <v>45.33</v>
      </c>
      <c r="R24" s="1">
        <f>Table1[[#This Row],[Dev2]]-$AA$1*SIN(Table1[[#This Row],[lat4]]*PI()/90)-$Y$1*Table1[[#This Row],[lat4]]</f>
        <v>-3296.7718142864942</v>
      </c>
      <c r="S24" s="1">
        <f>MOD(Table1[[#This Row],[rlng]],6)-3</f>
        <v>-2.7199999999999998</v>
      </c>
      <c r="T24" s="1">
        <f>Table1[[#This Row],[Dev2]]</f>
        <v>22901.416666666977</v>
      </c>
    </row>
    <row r="25" spans="1:20" x14ac:dyDescent="0.25">
      <c r="A25">
        <v>-17.71</v>
      </c>
      <c r="B25">
        <v>5.81</v>
      </c>
      <c r="C25">
        <v>199873</v>
      </c>
      <c r="D25">
        <v>642920</v>
      </c>
      <c r="E25">
        <v>28</v>
      </c>
      <c r="F25" t="s">
        <v>7</v>
      </c>
      <c r="G25" t="s">
        <v>331</v>
      </c>
      <c r="H25">
        <f>COS(B25*PI()/180)*40075000</f>
        <v>39869136.970194697</v>
      </c>
      <c r="I25">
        <f>(MOD(A25,6)-3)*H25/360+500000</f>
        <v>199873.99669658981</v>
      </c>
      <c r="J25">
        <f>Table1[[#This Row],[rlat]]</f>
        <v>5.81</v>
      </c>
      <c r="K25" s="1">
        <f>I25-C25</f>
        <v>0.99669658980565146</v>
      </c>
      <c r="L25" s="1">
        <f>B25*40075000/360+IF(Table1[[#This Row],[h]]="N",0,10000000)</f>
        <v>646765.97222222213</v>
      </c>
      <c r="M25" s="1">
        <f>MOD(J25,6)</f>
        <v>5.81</v>
      </c>
      <c r="N25" s="1">
        <f>Table1[[#This Row],[lng Er]]</f>
        <v>0.99669658980565146</v>
      </c>
      <c r="O25" s="1">
        <f>Table1[[#This Row],[Lat2]]</f>
        <v>5.81</v>
      </c>
      <c r="P25" s="1">
        <f>L25-D25</f>
        <v>3845.9722222221317</v>
      </c>
      <c r="Q25" s="1">
        <f>Table1[[#This Row],[lat3]]</f>
        <v>5.81</v>
      </c>
      <c r="R25" s="1">
        <f>Table1[[#This Row],[Dev2]]-$AA$1*SIN(Table1[[#This Row],[lat4]]*PI()/90)-$Y$1*Table1[[#This Row],[lat4]]</f>
        <v>-683.99530027681794</v>
      </c>
      <c r="S25" s="1">
        <f>MOD(Table1[[#This Row],[rlng]],6)-3</f>
        <v>-2.7100000000000009</v>
      </c>
      <c r="T25" s="1">
        <f>Table1[[#This Row],[Dev2]]</f>
        <v>3845.9722222221317</v>
      </c>
    </row>
    <row r="26" spans="1:20" x14ac:dyDescent="0.25">
      <c r="A26">
        <v>72.290000000000006</v>
      </c>
      <c r="B26">
        <v>28.13</v>
      </c>
      <c r="C26">
        <v>233810</v>
      </c>
      <c r="D26">
        <v>3114572</v>
      </c>
      <c r="E26">
        <v>43</v>
      </c>
      <c r="F26" t="s">
        <v>7</v>
      </c>
      <c r="G26" t="s">
        <v>308</v>
      </c>
      <c r="H26">
        <f>COS(B26*PI()/180)*40075000</f>
        <v>35341345.963873692</v>
      </c>
      <c r="I26">
        <f>(MOD(A26,6)-3)*H26/360+500000</f>
        <v>233958.20121639589</v>
      </c>
      <c r="J26">
        <f>Table1[[#This Row],[rlat]]</f>
        <v>28.13</v>
      </c>
      <c r="K26" s="1">
        <f>I26-C26</f>
        <v>148.20121639588615</v>
      </c>
      <c r="L26" s="1">
        <f>B26*40075000/360+IF(Table1[[#This Row],[h]]="N",0,10000000)</f>
        <v>3131415.972222222</v>
      </c>
      <c r="M26" s="1">
        <f>MOD(J26,6)</f>
        <v>4.129999999999999</v>
      </c>
      <c r="N26" s="1">
        <f>Table1[[#This Row],[lng Er]]</f>
        <v>148.20121639588615</v>
      </c>
      <c r="O26" s="1">
        <f>Table1[[#This Row],[Lat2]]</f>
        <v>28.13</v>
      </c>
      <c r="P26" s="1">
        <f>L26-D26</f>
        <v>16843.972222222015</v>
      </c>
      <c r="Q26" s="1">
        <f>Table1[[#This Row],[lat3]]</f>
        <v>28.13</v>
      </c>
      <c r="R26" s="1">
        <f>Table1[[#This Row],[Dev2]]-$AA$1*SIN(Table1[[#This Row],[lat4]]*PI()/90)-$Y$1*Table1[[#This Row],[lat4]]</f>
        <v>-2790.3428167534912</v>
      </c>
      <c r="S26" s="1">
        <f>MOD(Table1[[#This Row],[rlng]],6)-3</f>
        <v>-2.7099999999999937</v>
      </c>
      <c r="T26" s="1">
        <f>Table1[[#This Row],[Dev2]]</f>
        <v>16843.972222222015</v>
      </c>
    </row>
    <row r="27" spans="1:20" x14ac:dyDescent="0.25">
      <c r="A27">
        <v>-173.7</v>
      </c>
      <c r="B27">
        <v>-43.56</v>
      </c>
      <c r="C27">
        <v>281932</v>
      </c>
      <c r="D27">
        <v>5173453</v>
      </c>
      <c r="E27">
        <v>2</v>
      </c>
      <c r="F27" t="s">
        <v>12</v>
      </c>
      <c r="G27" t="s">
        <v>254</v>
      </c>
      <c r="H27">
        <f>COS(B27*PI()/180)*40075000</f>
        <v>29040474.192245897</v>
      </c>
      <c r="I27">
        <f>(MOD(A27,6)-3)*H27/360+500000</f>
        <v>282196.44355815672</v>
      </c>
      <c r="J27">
        <f>Table1[[#This Row],[rlat]]</f>
        <v>-43.56</v>
      </c>
      <c r="K27" s="1">
        <f>I27-C27</f>
        <v>264.44355815672316</v>
      </c>
      <c r="L27" s="1">
        <f>B27*40075000/360+IF(Table1[[#This Row],[h]]="N",0,10000000)</f>
        <v>5150925</v>
      </c>
      <c r="M27" s="1">
        <f>MOD(J27,6)</f>
        <v>4.4399999999999977</v>
      </c>
      <c r="N27" s="1">
        <f>Table1[[#This Row],[lng Er]]</f>
        <v>264.44355815672316</v>
      </c>
      <c r="O27" s="1">
        <f>Table1[[#This Row],[Lat2]]</f>
        <v>-43.56</v>
      </c>
      <c r="P27" s="1">
        <f>L27-D27</f>
        <v>-22528</v>
      </c>
      <c r="Q27" s="1">
        <f>Table1[[#This Row],[lat3]]</f>
        <v>-43.56</v>
      </c>
      <c r="R27" s="1">
        <f>Table1[[#This Row],[Dev2]]-$AA$1*SIN(Table1[[#This Row],[lat4]]*PI()/90)-$Y$1*Table1[[#This Row],[lat4]]</f>
        <v>3252.7913056962789</v>
      </c>
      <c r="S27" s="1">
        <f>MOD(Table1[[#This Row],[rlng]],6)-3</f>
        <v>-2.6999999999999886</v>
      </c>
      <c r="T27" s="1">
        <f>Table1[[#This Row],[Dev2]]</f>
        <v>-22528</v>
      </c>
    </row>
    <row r="28" spans="1:20" x14ac:dyDescent="0.25">
      <c r="A28">
        <v>96.33</v>
      </c>
      <c r="B28">
        <v>-54.16</v>
      </c>
      <c r="C28">
        <v>325674</v>
      </c>
      <c r="D28">
        <v>3995382</v>
      </c>
      <c r="E28">
        <v>47</v>
      </c>
      <c r="F28" t="s">
        <v>12</v>
      </c>
      <c r="G28" t="s">
        <v>252</v>
      </c>
      <c r="H28">
        <f>COS(B28*PI()/180)*40075000</f>
        <v>23464864.752291314</v>
      </c>
      <c r="I28">
        <f>(MOD(A28,6)-3)*H28/360+500000</f>
        <v>325968.91975383926</v>
      </c>
      <c r="J28">
        <f>Table1[[#This Row],[rlat]]</f>
        <v>-54.16</v>
      </c>
      <c r="K28" s="1">
        <f>I28-C28</f>
        <v>294.91975383926183</v>
      </c>
      <c r="L28" s="1">
        <f>B28*40075000/360+IF(Table1[[#This Row],[h]]="N",0,10000000)</f>
        <v>3970938.888888889</v>
      </c>
      <c r="M28" s="1">
        <f>MOD(J28,6)</f>
        <v>5.8400000000000034</v>
      </c>
      <c r="N28" s="1">
        <f>Table1[[#This Row],[lng Er]]</f>
        <v>294.91975383926183</v>
      </c>
      <c r="O28" s="1">
        <f>Table1[[#This Row],[Lat2]]</f>
        <v>-54.16</v>
      </c>
      <c r="P28" s="1">
        <f>L28-D28</f>
        <v>-24443.111111111008</v>
      </c>
      <c r="Q28" s="1">
        <f>Table1[[#This Row],[lat3]]</f>
        <v>-54.16</v>
      </c>
      <c r="R28" s="1">
        <f>Table1[[#This Row],[Dev2]]-$AA$1*SIN(Table1[[#This Row],[lat4]]*PI()/90)-$Y$1*Table1[[#This Row],[lat4]]</f>
        <v>2931.9419410195751</v>
      </c>
      <c r="S28" s="1">
        <f>MOD(Table1[[#This Row],[rlng]],6)-3</f>
        <v>-2.6700000000000017</v>
      </c>
      <c r="T28" s="1">
        <f>Table1[[#This Row],[Dev2]]</f>
        <v>-24443.111111111008</v>
      </c>
    </row>
    <row r="29" spans="1:20" x14ac:dyDescent="0.25">
      <c r="A29">
        <v>-35.67</v>
      </c>
      <c r="B29">
        <v>77.23</v>
      </c>
      <c r="C29">
        <v>434140</v>
      </c>
      <c r="D29">
        <v>8573936</v>
      </c>
      <c r="E29">
        <v>25</v>
      </c>
      <c r="F29" t="s">
        <v>7</v>
      </c>
      <c r="G29" t="s">
        <v>107</v>
      </c>
      <c r="H29">
        <f>COS(B29*PI()/180)*40075000</f>
        <v>8858093.0516386647</v>
      </c>
      <c r="I29">
        <f>(MOD(A29,6)-3)*H29/360+500000</f>
        <v>434302.47653367987</v>
      </c>
      <c r="J29">
        <f>Table1[[#This Row],[rlat]]</f>
        <v>77.23</v>
      </c>
      <c r="K29" s="1">
        <f>I29-C29</f>
        <v>162.47653367987368</v>
      </c>
      <c r="L29" s="1">
        <f>B29*40075000/360+IF(Table1[[#This Row],[h]]="N",0,10000000)</f>
        <v>8597200.694444444</v>
      </c>
      <c r="M29" s="1">
        <f>MOD(J29,6)</f>
        <v>5.230000000000004</v>
      </c>
      <c r="N29" s="1">
        <f>Table1[[#This Row],[lng Er]]</f>
        <v>162.47653367987368</v>
      </c>
      <c r="O29" s="1">
        <f>Table1[[#This Row],[Lat2]]</f>
        <v>77.23</v>
      </c>
      <c r="P29" s="1">
        <f>L29-D29</f>
        <v>23264.694444444031</v>
      </c>
      <c r="Q29" s="1">
        <f>Table1[[#This Row],[lat3]]</f>
        <v>77.23</v>
      </c>
      <c r="R29" s="1">
        <f>Table1[[#This Row],[Dev2]]-$AA$1*SIN(Table1[[#This Row],[lat4]]*PI()/90)-$Y$1*Table1[[#This Row],[lat4]]</f>
        <v>-1010.3133994575401</v>
      </c>
      <c r="S29" s="1">
        <f>MOD(Table1[[#This Row],[rlng]],6)-3</f>
        <v>-2.6700000000000017</v>
      </c>
      <c r="T29" s="1">
        <f>Table1[[#This Row],[Dev2]]</f>
        <v>23264.694444444031</v>
      </c>
    </row>
    <row r="30" spans="1:20" x14ac:dyDescent="0.25">
      <c r="A30">
        <v>-131.66999999999999</v>
      </c>
      <c r="B30">
        <v>51.28</v>
      </c>
      <c r="C30">
        <v>313791</v>
      </c>
      <c r="D30">
        <v>5684348</v>
      </c>
      <c r="E30">
        <v>9</v>
      </c>
      <c r="F30" t="s">
        <v>7</v>
      </c>
      <c r="G30" t="s">
        <v>43</v>
      </c>
      <c r="H30">
        <f>COS(B30*PI()/180)*40075000</f>
        <v>25067515.221669231</v>
      </c>
      <c r="I30">
        <f>(MOD(A30,6)-3)*H30/360+500000</f>
        <v>314082.59543928743</v>
      </c>
      <c r="J30">
        <f>Table1[[#This Row],[rlat]]</f>
        <v>51.28</v>
      </c>
      <c r="K30" s="1">
        <f>I30-C30</f>
        <v>291.59543928742642</v>
      </c>
      <c r="L30" s="1">
        <f>B30*40075000/360+IF(Table1[[#This Row],[h]]="N",0,10000000)</f>
        <v>5708461.111111111</v>
      </c>
      <c r="M30" s="1">
        <f>MOD(J30,6)</f>
        <v>3.2800000000000011</v>
      </c>
      <c r="N30" s="1">
        <f>Table1[[#This Row],[lng Er]]</f>
        <v>291.59543928742642</v>
      </c>
      <c r="O30" s="1">
        <f>Table1[[#This Row],[Lat2]]</f>
        <v>51.28</v>
      </c>
      <c r="P30" s="1">
        <f>L30-D30</f>
        <v>24113.111111111008</v>
      </c>
      <c r="Q30" s="1">
        <f>Table1[[#This Row],[lat3]]</f>
        <v>51.28</v>
      </c>
      <c r="R30" s="1">
        <f>Table1[[#This Row],[Dev2]]-$AA$1*SIN(Table1[[#This Row],[lat4]]*PI()/90)-$Y$1*Table1[[#This Row],[lat4]]</f>
        <v>-3041.9899579053617</v>
      </c>
      <c r="S30" s="1">
        <f>MOD(Table1[[#This Row],[rlng]],6)-3</f>
        <v>-2.6699999999999875</v>
      </c>
      <c r="T30" s="1">
        <f>Table1[[#This Row],[Dev2]]</f>
        <v>24113.111111111008</v>
      </c>
    </row>
    <row r="31" spans="1:20" x14ac:dyDescent="0.25">
      <c r="A31">
        <v>-71.66</v>
      </c>
      <c r="B31">
        <v>9.34</v>
      </c>
      <c r="C31">
        <v>207806</v>
      </c>
      <c r="D31">
        <v>1033543</v>
      </c>
      <c r="E31">
        <v>19</v>
      </c>
      <c r="F31" t="s">
        <v>7</v>
      </c>
      <c r="G31" t="s">
        <v>166</v>
      </c>
      <c r="H31">
        <f>COS(B31*PI()/180)*40075000</f>
        <v>39543711.90612793</v>
      </c>
      <c r="I31">
        <f>(MOD(A31,6)-3)*H31/360+500000</f>
        <v>207815.90647138847</v>
      </c>
      <c r="J31">
        <f>Table1[[#This Row],[rlat]]</f>
        <v>9.34</v>
      </c>
      <c r="K31" s="1">
        <f>I31-C31</f>
        <v>9.9064713884727098</v>
      </c>
      <c r="L31" s="1">
        <f>B31*40075000/360+IF(Table1[[#This Row],[h]]="N",0,10000000)</f>
        <v>1039723.6111111111</v>
      </c>
      <c r="M31" s="1">
        <f>MOD(J31,6)</f>
        <v>3.34</v>
      </c>
      <c r="N31" s="1">
        <f>Table1[[#This Row],[lng Er]]</f>
        <v>9.9064713884727098</v>
      </c>
      <c r="O31" s="1">
        <f>Table1[[#This Row],[Lat2]]</f>
        <v>9.34</v>
      </c>
      <c r="P31" s="1">
        <f>L31-D31</f>
        <v>6180.611111111124</v>
      </c>
      <c r="Q31" s="1">
        <f>Table1[[#This Row],[lat3]]</f>
        <v>9.34</v>
      </c>
      <c r="R31" s="1">
        <f>Table1[[#This Row],[Dev2]]-$AA$1*SIN(Table1[[#This Row],[lat4]]*PI()/90)-$Y$1*Table1[[#This Row],[lat4]]</f>
        <v>-1045.4062056636385</v>
      </c>
      <c r="S31" s="1">
        <f>MOD(Table1[[#This Row],[rlng]],6)-3</f>
        <v>-2.6599999999999966</v>
      </c>
      <c r="T31" s="1">
        <f>Table1[[#This Row],[Dev2]]</f>
        <v>6180.611111111124</v>
      </c>
    </row>
    <row r="32" spans="1:20" x14ac:dyDescent="0.25">
      <c r="A32">
        <v>96.35</v>
      </c>
      <c r="B32">
        <v>-17.149999999999999</v>
      </c>
      <c r="C32">
        <v>218067</v>
      </c>
      <c r="D32">
        <v>8101927</v>
      </c>
      <c r="E32">
        <v>47</v>
      </c>
      <c r="F32" t="s">
        <v>12</v>
      </c>
      <c r="G32" t="s">
        <v>504</v>
      </c>
      <c r="H32">
        <f>COS(B32*PI()/180)*40075000</f>
        <v>38293107.295981504</v>
      </c>
      <c r="I32">
        <f>(MOD(A32,6)-3)*H32/360+500000</f>
        <v>218120.18240458</v>
      </c>
      <c r="J32">
        <f>Table1[[#This Row],[rlat]]</f>
        <v>-17.149999999999999</v>
      </c>
      <c r="K32" s="1">
        <f>I32-C32</f>
        <v>53.182404580002185</v>
      </c>
      <c r="L32" s="1">
        <f>B32*40075000/360+IF(Table1[[#This Row],[h]]="N",0,10000000)</f>
        <v>8090871.527777778</v>
      </c>
      <c r="M32" s="1">
        <f>MOD(J32,6)</f>
        <v>0.85000000000000142</v>
      </c>
      <c r="N32" s="1">
        <f>Table1[[#This Row],[lng Er]]</f>
        <v>53.182404580002185</v>
      </c>
      <c r="O32" s="1">
        <f>Table1[[#This Row],[Lat2]]</f>
        <v>-17.149999999999999</v>
      </c>
      <c r="P32" s="1">
        <f>L32-D32</f>
        <v>-11055.472222222015</v>
      </c>
      <c r="Q32" s="1">
        <f>Table1[[#This Row],[lat3]]</f>
        <v>-17.149999999999999</v>
      </c>
      <c r="R32" s="1">
        <f>Table1[[#This Row],[Dev2]]-$AA$1*SIN(Table1[[#This Row],[lat4]]*PI()/90)-$Y$1*Table1[[#This Row],[lat4]]</f>
        <v>1819.6945607791272</v>
      </c>
      <c r="S32" s="1">
        <f>MOD(Table1[[#This Row],[rlng]],6)-3</f>
        <v>-2.6500000000000057</v>
      </c>
      <c r="T32" s="1">
        <f>Table1[[#This Row],[Dev2]]</f>
        <v>-11055.472222222015</v>
      </c>
    </row>
    <row r="33" spans="1:20" x14ac:dyDescent="0.25">
      <c r="A33">
        <v>30.36</v>
      </c>
      <c r="B33">
        <v>24.31</v>
      </c>
      <c r="C33">
        <v>232066</v>
      </c>
      <c r="D33">
        <v>2691090</v>
      </c>
      <c r="E33">
        <v>36</v>
      </c>
      <c r="F33" t="s">
        <v>7</v>
      </c>
      <c r="G33" t="s">
        <v>18</v>
      </c>
      <c r="H33">
        <f>COS(B33*PI()/180)*40075000</f>
        <v>36521607.455979228</v>
      </c>
      <c r="I33">
        <f>(MOD(A33,6)-3)*H33/360+500000</f>
        <v>232174.87865615229</v>
      </c>
      <c r="J33">
        <f>Table1[[#This Row],[rlat]]</f>
        <v>24.31</v>
      </c>
      <c r="K33" s="1">
        <f>I33-C33</f>
        <v>108.87865615228657</v>
      </c>
      <c r="L33" s="1">
        <f>B33*40075000/360+IF(Table1[[#This Row],[h]]="N",0,10000000)</f>
        <v>2706175.6944444445</v>
      </c>
      <c r="M33" s="1">
        <f>MOD(J33,6)</f>
        <v>0.30999999999999872</v>
      </c>
      <c r="N33" s="1">
        <f>Table1[[#This Row],[lng Er]]</f>
        <v>108.87865615228657</v>
      </c>
      <c r="O33" s="1">
        <f>Table1[[#This Row],[Lat2]]</f>
        <v>24.31</v>
      </c>
      <c r="P33" s="1">
        <f>L33-D33</f>
        <v>15085.694444444496</v>
      </c>
      <c r="Q33" s="1">
        <f>Table1[[#This Row],[lat3]]</f>
        <v>24.31</v>
      </c>
      <c r="R33" s="1">
        <f>Table1[[#This Row],[Dev2]]-$AA$1*SIN(Table1[[#This Row],[lat4]]*PI()/90)-$Y$1*Table1[[#This Row],[lat4]]</f>
        <v>-2389.5254005961506</v>
      </c>
      <c r="S33" s="1">
        <f>MOD(Table1[[#This Row],[rlng]],6)-3</f>
        <v>-2.6400000000000006</v>
      </c>
      <c r="T33" s="1">
        <f>Table1[[#This Row],[Dev2]]</f>
        <v>15085.694444444496</v>
      </c>
    </row>
    <row r="34" spans="1:20" x14ac:dyDescent="0.25">
      <c r="A34">
        <v>-155.63999999999999</v>
      </c>
      <c r="B34">
        <v>33.880000000000003</v>
      </c>
      <c r="C34">
        <v>255826</v>
      </c>
      <c r="D34">
        <v>3751987</v>
      </c>
      <c r="E34">
        <v>5</v>
      </c>
      <c r="F34" t="s">
        <v>7</v>
      </c>
      <c r="G34" t="s">
        <v>244</v>
      </c>
      <c r="H34">
        <f>COS(B34*PI()/180)*40075000</f>
        <v>33270542.491119958</v>
      </c>
      <c r="I34">
        <f>(MOD(A34,6)-3)*H34/360+500000</f>
        <v>256016.02173178826</v>
      </c>
      <c r="J34">
        <f>Table1[[#This Row],[rlat]]</f>
        <v>33.880000000000003</v>
      </c>
      <c r="K34" s="1">
        <f>I34-C34</f>
        <v>190.02173178826342</v>
      </c>
      <c r="L34" s="1">
        <f>B34*40075000/360+IF(Table1[[#This Row],[h]]="N",0,10000000)</f>
        <v>3771502.777777778</v>
      </c>
      <c r="M34" s="1">
        <f>MOD(J34,6)</f>
        <v>3.8800000000000026</v>
      </c>
      <c r="N34" s="1">
        <f>Table1[[#This Row],[lng Er]]</f>
        <v>190.02173178826342</v>
      </c>
      <c r="O34" s="1">
        <f>Table1[[#This Row],[Lat2]]</f>
        <v>33.880000000000003</v>
      </c>
      <c r="P34" s="1">
        <f>L34-D34</f>
        <v>19515.777777777985</v>
      </c>
      <c r="Q34" s="1">
        <f>Table1[[#This Row],[lat3]]</f>
        <v>33.880000000000003</v>
      </c>
      <c r="R34" s="1">
        <f>Table1[[#This Row],[Dev2]]-$AA$1*SIN(Table1[[#This Row],[lat4]]*PI()/90)-$Y$1*Table1[[#This Row],[lat4]]</f>
        <v>-2916.9274473620508</v>
      </c>
      <c r="S34" s="1">
        <f>MOD(Table1[[#This Row],[rlng]],6)-3</f>
        <v>-2.6399999999999864</v>
      </c>
      <c r="T34" s="1">
        <f>Table1[[#This Row],[Dev2]]</f>
        <v>19515.777777777985</v>
      </c>
    </row>
    <row r="35" spans="1:20" x14ac:dyDescent="0.25">
      <c r="A35">
        <v>-5.63</v>
      </c>
      <c r="B35">
        <v>-41.74</v>
      </c>
      <c r="C35">
        <v>281296</v>
      </c>
      <c r="D35">
        <v>5375747</v>
      </c>
      <c r="E35">
        <v>30</v>
      </c>
      <c r="F35" t="s">
        <v>12</v>
      </c>
      <c r="G35" t="s">
        <v>490</v>
      </c>
      <c r="H35">
        <f>COS(B35*PI()/180)*40075000</f>
        <v>29902906.297568362</v>
      </c>
      <c r="I35">
        <f>(MOD(A35,6)-3)*H35/360+500000</f>
        <v>281542.65677054226</v>
      </c>
      <c r="J35">
        <f>Table1[[#This Row],[rlat]]</f>
        <v>-41.74</v>
      </c>
      <c r="K35" s="1">
        <f>I35-C35</f>
        <v>246.65677054226398</v>
      </c>
      <c r="L35" s="1">
        <f>B35*40075000/360+IF(Table1[[#This Row],[h]]="N",0,10000000)</f>
        <v>5353526.388888889</v>
      </c>
      <c r="M35" s="1">
        <f>MOD(J35,6)</f>
        <v>0.25999999999999801</v>
      </c>
      <c r="N35" s="1">
        <f>Table1[[#This Row],[lng Er]]</f>
        <v>246.65677054226398</v>
      </c>
      <c r="O35" s="1">
        <f>Table1[[#This Row],[Lat2]]</f>
        <v>-41.74</v>
      </c>
      <c r="P35" s="1">
        <f>L35-D35</f>
        <v>-22220.611111111008</v>
      </c>
      <c r="Q35" s="1">
        <f>Table1[[#This Row],[lat3]]</f>
        <v>-41.74</v>
      </c>
      <c r="R35" s="1">
        <f>Table1[[#This Row],[Dev2]]-$AA$1*SIN(Table1[[#This Row],[lat4]]*PI()/90)-$Y$1*Table1[[#This Row],[lat4]]</f>
        <v>3067.4053652001894</v>
      </c>
      <c r="S35" s="1">
        <f>MOD(Table1[[#This Row],[rlng]],6)-3</f>
        <v>-2.63</v>
      </c>
      <c r="T35" s="1">
        <f>Table1[[#This Row],[Dev2]]</f>
        <v>-22220.611111111008</v>
      </c>
    </row>
    <row r="36" spans="1:20" x14ac:dyDescent="0.25">
      <c r="A36">
        <v>84.37</v>
      </c>
      <c r="B36">
        <v>-65.680000000000007</v>
      </c>
      <c r="C36">
        <v>379167</v>
      </c>
      <c r="D36">
        <v>2713229</v>
      </c>
      <c r="E36">
        <v>45</v>
      </c>
      <c r="F36" t="s">
        <v>12</v>
      </c>
      <c r="G36" t="s">
        <v>222</v>
      </c>
      <c r="H36">
        <f>COS(B36*PI()/180)*40075000</f>
        <v>16504186.366999568</v>
      </c>
      <c r="I36">
        <f>(MOD(A36,6)-3)*H36/360+500000</f>
        <v>379427.74959664221</v>
      </c>
      <c r="J36">
        <f>Table1[[#This Row],[rlat]]</f>
        <v>-65.680000000000007</v>
      </c>
      <c r="K36" s="1">
        <f>I36-C36</f>
        <v>260.74959664221387</v>
      </c>
      <c r="L36" s="1">
        <f>B36*40075000/360+IF(Table1[[#This Row],[h]]="N",0,10000000)</f>
        <v>2688538.8888888871</v>
      </c>
      <c r="M36" s="1">
        <f>MOD(J36,6)</f>
        <v>0.31999999999999318</v>
      </c>
      <c r="N36" s="1">
        <f>Table1[[#This Row],[lng Er]]</f>
        <v>260.74959664221387</v>
      </c>
      <c r="O36" s="1">
        <f>Table1[[#This Row],[Lat2]]</f>
        <v>-65.680000000000007</v>
      </c>
      <c r="P36" s="1">
        <f>L36-D36</f>
        <v>-24690.11111111287</v>
      </c>
      <c r="Q36" s="1">
        <f>Table1[[#This Row],[lat3]]</f>
        <v>-65.680000000000007</v>
      </c>
      <c r="R36" s="1">
        <f>Table1[[#This Row],[Dev2]]-$AA$1*SIN(Table1[[#This Row],[lat4]]*PI()/90)-$Y$1*Table1[[#This Row],[lat4]]</f>
        <v>2097.0500020509917</v>
      </c>
      <c r="S36" s="1">
        <f>MOD(Table1[[#This Row],[rlng]],6)-3</f>
        <v>-2.6299999999999955</v>
      </c>
      <c r="T36" s="1">
        <f>Table1[[#This Row],[Dev2]]</f>
        <v>-24690.11111111287</v>
      </c>
    </row>
    <row r="37" spans="1:20" x14ac:dyDescent="0.25">
      <c r="A37">
        <v>42.38</v>
      </c>
      <c r="B37">
        <v>-1.41</v>
      </c>
      <c r="C37">
        <v>208445</v>
      </c>
      <c r="D37">
        <v>9843988</v>
      </c>
      <c r="E37">
        <v>38</v>
      </c>
      <c r="F37" t="s">
        <v>12</v>
      </c>
      <c r="G37" t="s">
        <v>92</v>
      </c>
      <c r="H37">
        <f>COS(B37*PI()/180)*40075000</f>
        <v>40062865.704189487</v>
      </c>
      <c r="I37">
        <f>(MOD(A37,6)-3)*H37/360+500000</f>
        <v>208431.36626395461</v>
      </c>
      <c r="J37">
        <f>Table1[[#This Row],[rlat]]</f>
        <v>-1.41</v>
      </c>
      <c r="K37" s="1">
        <f>I37-C37</f>
        <v>-13.633736045390833</v>
      </c>
      <c r="L37" s="1">
        <f>B37*40075000/360+IF(Table1[[#This Row],[h]]="N",0,10000000)</f>
        <v>9843039.583333334</v>
      </c>
      <c r="M37" s="1">
        <f>MOD(J37,6)</f>
        <v>4.59</v>
      </c>
      <c r="N37" s="1">
        <f>Table1[[#This Row],[lng Er]]</f>
        <v>-13.633736045390833</v>
      </c>
      <c r="O37" s="1">
        <f>Table1[[#This Row],[Lat2]]</f>
        <v>-1.41</v>
      </c>
      <c r="P37" s="1">
        <f>L37-D37</f>
        <v>-948.41666666604578</v>
      </c>
      <c r="Q37" s="1">
        <f>Table1[[#This Row],[lat3]]</f>
        <v>-1.41</v>
      </c>
      <c r="R37" s="1">
        <f>Table1[[#This Row],[Dev2]]-$AA$1*SIN(Table1[[#This Row],[lat4]]*PI()/90)-$Y$1*Table1[[#This Row],[lat4]]</f>
        <v>156.00798815234646</v>
      </c>
      <c r="S37" s="1">
        <f>MOD(Table1[[#This Row],[rlng]],6)-3</f>
        <v>-2.6199999999999974</v>
      </c>
      <c r="T37" s="1">
        <f>Table1[[#This Row],[Dev2]]</f>
        <v>-948.41666666604578</v>
      </c>
    </row>
    <row r="38" spans="1:20" x14ac:dyDescent="0.25">
      <c r="A38">
        <v>-5.6100000000000101</v>
      </c>
      <c r="B38">
        <v>2.5999999999999899</v>
      </c>
      <c r="C38">
        <v>209768</v>
      </c>
      <c r="D38">
        <v>287680</v>
      </c>
      <c r="E38">
        <v>30</v>
      </c>
      <c r="F38" t="s">
        <v>7</v>
      </c>
      <c r="G38" t="s">
        <v>98</v>
      </c>
      <c r="H38">
        <f>COS(B38*PI()/180)*40075000</f>
        <v>40033745.584362894</v>
      </c>
      <c r="I38">
        <f>(MOD(A38,6)-3)*H38/360+500000</f>
        <v>209755.34451336792</v>
      </c>
      <c r="J38">
        <f>Table1[[#This Row],[rlat]]</f>
        <v>2.5999999999999899</v>
      </c>
      <c r="K38" s="1">
        <f>I38-C38</f>
        <v>-12.655486632080283</v>
      </c>
      <c r="L38" s="1">
        <f>B38*40075000/360+IF(Table1[[#This Row],[h]]="N",0,10000000)</f>
        <v>289430.55555555446</v>
      </c>
      <c r="M38" s="1">
        <f>MOD(J38,6)</f>
        <v>2.5999999999999899</v>
      </c>
      <c r="N38" s="1">
        <f>Table1[[#This Row],[lng Er]]</f>
        <v>-12.655486632080283</v>
      </c>
      <c r="O38" s="1">
        <f>Table1[[#This Row],[Lat2]]</f>
        <v>2.5999999999999899</v>
      </c>
      <c r="P38" s="1">
        <f>L38-D38</f>
        <v>1750.5555555544561</v>
      </c>
      <c r="Q38" s="1">
        <f>Table1[[#This Row],[lat3]]</f>
        <v>2.5999999999999899</v>
      </c>
      <c r="R38" s="1">
        <f>Table1[[#This Row],[Dev2]]-$AA$1*SIN(Table1[[#This Row],[lat4]]*PI()/90)-$Y$1*Table1[[#This Row],[lat4]]</f>
        <v>-284.56572761001848</v>
      </c>
      <c r="S38" s="1">
        <f>MOD(Table1[[#This Row],[rlng]],6)-3</f>
        <v>-2.6100000000000101</v>
      </c>
      <c r="T38" s="1">
        <f>Table1[[#This Row],[Dev2]]</f>
        <v>1750.5555555544561</v>
      </c>
    </row>
    <row r="39" spans="1:20" x14ac:dyDescent="0.25">
      <c r="A39">
        <v>48.39</v>
      </c>
      <c r="B39">
        <v>61.53</v>
      </c>
      <c r="C39">
        <v>361220</v>
      </c>
      <c r="D39">
        <v>6824602</v>
      </c>
      <c r="E39">
        <v>39</v>
      </c>
      <c r="F39" t="s">
        <v>7</v>
      </c>
      <c r="G39" t="s">
        <v>398</v>
      </c>
      <c r="H39">
        <f>COS(B39*PI()/180)*40075000</f>
        <v>19103694.283391301</v>
      </c>
      <c r="I39">
        <f>(MOD(A39,6)-3)*H39/360+500000</f>
        <v>361498.21644541307</v>
      </c>
      <c r="J39">
        <f>Table1[[#This Row],[rlat]]</f>
        <v>61.53</v>
      </c>
      <c r="K39" s="1">
        <f>I39-C39</f>
        <v>278.21644541306887</v>
      </c>
      <c r="L39" s="1">
        <f>B39*40075000/360+IF(Table1[[#This Row],[h]]="N",0,10000000)</f>
        <v>6849485.416666667</v>
      </c>
      <c r="M39" s="1">
        <f>MOD(J39,6)</f>
        <v>1.5300000000000011</v>
      </c>
      <c r="N39" s="1">
        <f>Table1[[#This Row],[lng Er]]</f>
        <v>278.21644541306887</v>
      </c>
      <c r="O39" s="1">
        <f>Table1[[#This Row],[Lat2]]</f>
        <v>61.53</v>
      </c>
      <c r="P39" s="1">
        <f>L39-D39</f>
        <v>24883.416666666977</v>
      </c>
      <c r="Q39" s="1">
        <f>Table1[[#This Row],[lat3]]</f>
        <v>61.53</v>
      </c>
      <c r="R39" s="1">
        <f>Table1[[#This Row],[Dev2]]-$AA$1*SIN(Table1[[#This Row],[lat4]]*PI()/90)-$Y$1*Table1[[#This Row],[lat4]]</f>
        <v>-2370.4295498667561</v>
      </c>
      <c r="S39" s="1">
        <f>MOD(Table1[[#This Row],[rlng]],6)-3</f>
        <v>-2.6099999999999994</v>
      </c>
      <c r="T39" s="1">
        <f>Table1[[#This Row],[Dev2]]</f>
        <v>24883.416666666977</v>
      </c>
    </row>
    <row r="40" spans="1:20" x14ac:dyDescent="0.25">
      <c r="A40">
        <v>156.41</v>
      </c>
      <c r="B40">
        <v>5.03</v>
      </c>
      <c r="C40">
        <v>212803</v>
      </c>
      <c r="D40">
        <v>556549</v>
      </c>
      <c r="E40">
        <v>57</v>
      </c>
      <c r="F40" t="s">
        <v>7</v>
      </c>
      <c r="G40" t="s">
        <v>283</v>
      </c>
      <c r="H40">
        <f>COS(B40*PI()/180)*40075000</f>
        <v>39920668.245414443</v>
      </c>
      <c r="I40">
        <f>(MOD(A40,6)-3)*H40/360+500000</f>
        <v>212792.97012326791</v>
      </c>
      <c r="J40">
        <f>Table1[[#This Row],[rlat]]</f>
        <v>5.03</v>
      </c>
      <c r="K40" s="1">
        <f>I40-C40</f>
        <v>-10.029876732092816</v>
      </c>
      <c r="L40" s="1">
        <f>B40*40075000/360+IF(Table1[[#This Row],[h]]="N",0,10000000)</f>
        <v>559936.8055555555</v>
      </c>
      <c r="M40" s="1">
        <f>MOD(J40,6)</f>
        <v>5.03</v>
      </c>
      <c r="N40" s="1">
        <f>Table1[[#This Row],[lng Er]]</f>
        <v>-10.029876732092816</v>
      </c>
      <c r="O40" s="1">
        <f>Table1[[#This Row],[Lat2]]</f>
        <v>5.03</v>
      </c>
      <c r="P40" s="1">
        <f>L40-D40</f>
        <v>3387.8055555555038</v>
      </c>
      <c r="Q40" s="1">
        <f>Table1[[#This Row],[lat3]]</f>
        <v>5.03</v>
      </c>
      <c r="R40" s="1">
        <f>Table1[[#This Row],[Dev2]]-$AA$1*SIN(Table1[[#This Row],[lat4]]*PI()/90)-$Y$1*Table1[[#This Row],[lat4]]</f>
        <v>-538.81437296507465</v>
      </c>
      <c r="S40" s="1">
        <f>MOD(Table1[[#This Row],[rlng]],6)-3</f>
        <v>-2.5900000000000034</v>
      </c>
      <c r="T40" s="1">
        <f>Table1[[#This Row],[Dev2]]</f>
        <v>3387.8055555555038</v>
      </c>
    </row>
    <row r="41" spans="1:20" x14ac:dyDescent="0.25">
      <c r="A41">
        <v>-149.56</v>
      </c>
      <c r="B41">
        <v>-33.65</v>
      </c>
      <c r="C41">
        <v>262593</v>
      </c>
      <c r="D41">
        <v>6273710</v>
      </c>
      <c r="E41">
        <v>6</v>
      </c>
      <c r="F41" t="s">
        <v>12</v>
      </c>
      <c r="G41" t="s">
        <v>245</v>
      </c>
      <c r="H41">
        <f>COS(B41*PI()/180)*40075000</f>
        <v>33359952.785445783</v>
      </c>
      <c r="I41">
        <f>(MOD(A41,6)-3)*H41/360+500000</f>
        <v>262773.66908127419</v>
      </c>
      <c r="J41">
        <f>Table1[[#This Row],[rlat]]</f>
        <v>-33.65</v>
      </c>
      <c r="K41" s="1">
        <f>I41-C41</f>
        <v>180.66908127418719</v>
      </c>
      <c r="L41" s="1">
        <f>B41*40075000/360+IF(Table1[[#This Row],[h]]="N",0,10000000)</f>
        <v>6254100.694444444</v>
      </c>
      <c r="M41" s="1">
        <f>MOD(J41,6)</f>
        <v>2.3500000000000014</v>
      </c>
      <c r="N41" s="1">
        <f>Table1[[#This Row],[lng Er]]</f>
        <v>180.66908127418719</v>
      </c>
      <c r="O41" s="1">
        <f>Table1[[#This Row],[Lat2]]</f>
        <v>-33.65</v>
      </c>
      <c r="P41" s="1">
        <f>L41-D41</f>
        <v>-19609.305555555969</v>
      </c>
      <c r="Q41" s="1">
        <f>Table1[[#This Row],[lat3]]</f>
        <v>-33.65</v>
      </c>
      <c r="R41" s="1">
        <f>Table1[[#This Row],[Dev2]]-$AA$1*SIN(Table1[[#This Row],[lat4]]*PI()/90)-$Y$1*Table1[[#This Row],[lat4]]</f>
        <v>2722.5538757439717</v>
      </c>
      <c r="S41" s="1">
        <f>MOD(Table1[[#This Row],[rlng]],6)-3</f>
        <v>-2.5600000000000023</v>
      </c>
      <c r="T41" s="1">
        <f>Table1[[#This Row],[Dev2]]</f>
        <v>-19609.305555555969</v>
      </c>
    </row>
    <row r="42" spans="1:20" x14ac:dyDescent="0.25">
      <c r="A42">
        <v>-107.53</v>
      </c>
      <c r="B42">
        <v>-26.53</v>
      </c>
      <c r="C42">
        <v>247900</v>
      </c>
      <c r="D42">
        <v>7063132</v>
      </c>
      <c r="E42">
        <v>13</v>
      </c>
      <c r="F42" t="s">
        <v>12</v>
      </c>
      <c r="G42" t="s">
        <v>396</v>
      </c>
      <c r="H42">
        <f>COS(B42*PI()/180)*40075000</f>
        <v>35855126.958109759</v>
      </c>
      <c r="I42">
        <f>(MOD(A42,6)-3)*H42/360+500000</f>
        <v>248018.13554439519</v>
      </c>
      <c r="J42">
        <f>Table1[[#This Row],[rlat]]</f>
        <v>-26.53</v>
      </c>
      <c r="K42" s="1">
        <f>I42-C42</f>
        <v>118.13554439519066</v>
      </c>
      <c r="L42" s="1">
        <f>B42*40075000/360+IF(Table1[[#This Row],[h]]="N",0,10000000)</f>
        <v>7046695.138888889</v>
      </c>
      <c r="M42" s="1">
        <f>MOD(J42,6)</f>
        <v>3.4699999999999989</v>
      </c>
      <c r="N42" s="1">
        <f>Table1[[#This Row],[lng Er]]</f>
        <v>118.13554439519066</v>
      </c>
      <c r="O42" s="1">
        <f>Table1[[#This Row],[Lat2]]</f>
        <v>-26.53</v>
      </c>
      <c r="P42" s="1">
        <f>L42-D42</f>
        <v>-16436.861111111008</v>
      </c>
      <c r="Q42" s="1">
        <f>Table1[[#This Row],[lat3]]</f>
        <v>-26.53</v>
      </c>
      <c r="R42" s="1">
        <f>Table1[[#This Row],[Dev2]]-$AA$1*SIN(Table1[[#This Row],[lat4]]*PI()/90)-$Y$1*Table1[[#This Row],[lat4]]</f>
        <v>2320.6335488849345</v>
      </c>
      <c r="S42" s="1">
        <f>MOD(Table1[[#This Row],[rlng]],6)-3</f>
        <v>-2.5300000000000011</v>
      </c>
      <c r="T42" s="1">
        <f>Table1[[#This Row],[Dev2]]</f>
        <v>-16436.861111111008</v>
      </c>
    </row>
    <row r="43" spans="1:20" x14ac:dyDescent="0.25">
      <c r="A43">
        <v>-47.53</v>
      </c>
      <c r="B43">
        <v>78</v>
      </c>
      <c r="C43">
        <v>441296</v>
      </c>
      <c r="D43">
        <v>8659637</v>
      </c>
      <c r="E43">
        <v>23</v>
      </c>
      <c r="F43" t="s">
        <v>7</v>
      </c>
      <c r="G43" t="s">
        <v>300</v>
      </c>
      <c r="H43">
        <f>COS(B43*PI()/180)*40075000</f>
        <v>8332061.0095217098</v>
      </c>
      <c r="I43">
        <f>(MOD(A43,6)-3)*H43/360+500000</f>
        <v>441444.12679419463</v>
      </c>
      <c r="J43">
        <f>Table1[[#This Row],[rlat]]</f>
        <v>78</v>
      </c>
      <c r="K43" s="1">
        <f>I43-C43</f>
        <v>148.12679419462802</v>
      </c>
      <c r="L43" s="1">
        <f>B43*40075000/360+IF(Table1[[#This Row],[h]]="N",0,10000000)</f>
        <v>8682916.666666666</v>
      </c>
      <c r="M43" s="1">
        <f>MOD(J43,6)</f>
        <v>0</v>
      </c>
      <c r="N43" s="1">
        <f>Table1[[#This Row],[lng Er]]</f>
        <v>148.12679419462802</v>
      </c>
      <c r="O43" s="1">
        <f>Table1[[#This Row],[Lat2]]</f>
        <v>78</v>
      </c>
      <c r="P43" s="1">
        <f>L43-D43</f>
        <v>23279.666666666046</v>
      </c>
      <c r="Q43" s="1">
        <f>Table1[[#This Row],[lat3]]</f>
        <v>78</v>
      </c>
      <c r="R43" s="1">
        <f>Table1[[#This Row],[Dev2]]-$AA$1*SIN(Table1[[#This Row],[lat4]]*PI()/90)-$Y$1*Table1[[#This Row],[lat4]]</f>
        <v>-778.11962254676109</v>
      </c>
      <c r="S43" s="1">
        <f>MOD(Table1[[#This Row],[rlng]],6)-3</f>
        <v>-2.5300000000000011</v>
      </c>
      <c r="T43" s="1">
        <f>Table1[[#This Row],[Dev2]]</f>
        <v>23279.666666666046</v>
      </c>
    </row>
    <row r="44" spans="1:20" x14ac:dyDescent="0.25">
      <c r="A44">
        <v>102.47</v>
      </c>
      <c r="B44">
        <v>70.150000000000006</v>
      </c>
      <c r="C44">
        <v>404145</v>
      </c>
      <c r="D44">
        <v>7784591</v>
      </c>
      <c r="E44">
        <v>48</v>
      </c>
      <c r="F44" t="s">
        <v>7</v>
      </c>
      <c r="G44" t="s">
        <v>227</v>
      </c>
      <c r="H44">
        <f>COS(B44*PI()/180)*40075000</f>
        <v>13607821.495783024</v>
      </c>
      <c r="I44">
        <f>(MOD(A44,6)-3)*H44/360+500000</f>
        <v>404367.25448796927</v>
      </c>
      <c r="J44">
        <f>Table1[[#This Row],[rlat]]</f>
        <v>70.150000000000006</v>
      </c>
      <c r="K44" s="1">
        <f>I44-C44</f>
        <v>222.2544879692723</v>
      </c>
      <c r="L44" s="1">
        <f>B44*40075000/360+IF(Table1[[#This Row],[h]]="N",0,10000000)</f>
        <v>7809059.027777778</v>
      </c>
      <c r="M44" s="1">
        <f>MOD(J44,6)</f>
        <v>4.1500000000000057</v>
      </c>
      <c r="N44" s="1">
        <f>Table1[[#This Row],[lng Er]]</f>
        <v>222.2544879692723</v>
      </c>
      <c r="O44" s="1">
        <f>Table1[[#This Row],[Lat2]]</f>
        <v>70.150000000000006</v>
      </c>
      <c r="P44" s="1">
        <f>L44-D44</f>
        <v>24468.027777777985</v>
      </c>
      <c r="Q44" s="1">
        <f>Table1[[#This Row],[lat3]]</f>
        <v>70.150000000000006</v>
      </c>
      <c r="R44" s="1">
        <f>Table1[[#This Row],[Dev2]]-$AA$1*SIN(Table1[[#This Row],[lat4]]*PI()/90)-$Y$1*Table1[[#This Row],[lat4]]</f>
        <v>-1536.0073024715748</v>
      </c>
      <c r="S44" s="1">
        <f>MOD(Table1[[#This Row],[rlng]],6)-3</f>
        <v>-2.5300000000000011</v>
      </c>
      <c r="T44" s="1">
        <f>Table1[[#This Row],[Dev2]]</f>
        <v>24468.027777777985</v>
      </c>
    </row>
    <row r="45" spans="1:20" x14ac:dyDescent="0.25">
      <c r="A45">
        <v>-59.52</v>
      </c>
      <c r="B45">
        <v>37.799999999999997</v>
      </c>
      <c r="C45">
        <v>278133</v>
      </c>
      <c r="D45">
        <v>4186616</v>
      </c>
      <c r="E45">
        <v>21</v>
      </c>
      <c r="F45" t="s">
        <v>7</v>
      </c>
      <c r="G45" t="s">
        <v>421</v>
      </c>
      <c r="H45">
        <f>COS(B45*PI()/180)*40075000</f>
        <v>31665462.120955795</v>
      </c>
      <c r="I45">
        <f>(MOD(A45,6)-3)*H45/360+500000</f>
        <v>278341.76515330916</v>
      </c>
      <c r="J45">
        <f>Table1[[#This Row],[rlat]]</f>
        <v>37.799999999999997</v>
      </c>
      <c r="K45" s="1">
        <f>I45-C45</f>
        <v>208.76515330915572</v>
      </c>
      <c r="L45" s="1">
        <f>B45*40075000/360+IF(Table1[[#This Row],[h]]="N",0,10000000)</f>
        <v>4207875</v>
      </c>
      <c r="M45" s="1">
        <f>MOD(J45,6)</f>
        <v>1.7999999999999972</v>
      </c>
      <c r="N45" s="1">
        <f>Table1[[#This Row],[lng Er]]</f>
        <v>208.76515330915572</v>
      </c>
      <c r="O45" s="1">
        <f>Table1[[#This Row],[Lat2]]</f>
        <v>37.799999999999997</v>
      </c>
      <c r="P45" s="1">
        <f>L45-D45</f>
        <v>21259</v>
      </c>
      <c r="Q45" s="1">
        <f>Table1[[#This Row],[lat3]]</f>
        <v>37.799999999999997</v>
      </c>
      <c r="R45" s="1">
        <f>Table1[[#This Row],[Dev2]]-$AA$1*SIN(Table1[[#This Row],[lat4]]*PI()/90)-$Y$1*Table1[[#This Row],[lat4]]</f>
        <v>-2743.3305780580977</v>
      </c>
      <c r="S45" s="1">
        <f>MOD(Table1[[#This Row],[rlng]],6)-3</f>
        <v>-2.5200000000000031</v>
      </c>
      <c r="T45" s="1">
        <f>Table1[[#This Row],[Dev2]]</f>
        <v>21259</v>
      </c>
    </row>
    <row r="46" spans="1:20" x14ac:dyDescent="0.25">
      <c r="A46">
        <v>-59.52</v>
      </c>
      <c r="B46">
        <v>48.58</v>
      </c>
      <c r="C46">
        <v>314143</v>
      </c>
      <c r="D46">
        <v>5383833</v>
      </c>
      <c r="E46">
        <v>21</v>
      </c>
      <c r="F46" t="s">
        <v>7</v>
      </c>
      <c r="G46" t="s">
        <v>486</v>
      </c>
      <c r="H46">
        <f>COS(B46*PI()/180)*40075000</f>
        <v>26512564.552232098</v>
      </c>
      <c r="I46">
        <f>(MOD(A46,6)-3)*H46/360+500000</f>
        <v>314412.04813437513</v>
      </c>
      <c r="J46">
        <f>Table1[[#This Row],[rlat]]</f>
        <v>48.58</v>
      </c>
      <c r="K46" s="1">
        <f>I46-C46</f>
        <v>269.04813437513076</v>
      </c>
      <c r="L46" s="1">
        <f>B46*40075000/360+IF(Table1[[#This Row],[h]]="N",0,10000000)</f>
        <v>5407898.611111111</v>
      </c>
      <c r="M46" s="1">
        <f>MOD(J46,6)</f>
        <v>0.57999999999999829</v>
      </c>
      <c r="N46" s="1">
        <f>Table1[[#This Row],[lng Er]]</f>
        <v>269.04813437513076</v>
      </c>
      <c r="O46" s="1">
        <f>Table1[[#This Row],[Lat2]]</f>
        <v>48.58</v>
      </c>
      <c r="P46" s="1">
        <f>L46-D46</f>
        <v>24065.611111111008</v>
      </c>
      <c r="Q46" s="1">
        <f>Table1[[#This Row],[lat3]]</f>
        <v>48.58</v>
      </c>
      <c r="R46" s="1">
        <f>Table1[[#This Row],[Dev2]]-$AA$1*SIN(Table1[[#This Row],[lat4]]*PI()/90)-$Y$1*Table1[[#This Row],[lat4]]</f>
        <v>-2740.1202271059246</v>
      </c>
      <c r="S46" s="1">
        <f>MOD(Table1[[#This Row],[rlng]],6)-3</f>
        <v>-2.5200000000000031</v>
      </c>
      <c r="T46" s="1">
        <f>Table1[[#This Row],[Dev2]]</f>
        <v>24065.611111111008</v>
      </c>
    </row>
    <row r="47" spans="1:20" x14ac:dyDescent="0.25">
      <c r="A47">
        <v>-53.51</v>
      </c>
      <c r="B47">
        <v>-78.44</v>
      </c>
      <c r="C47">
        <v>443865</v>
      </c>
      <c r="D47">
        <v>1291320</v>
      </c>
      <c r="E47">
        <v>22</v>
      </c>
      <c r="F47" t="s">
        <v>12</v>
      </c>
      <c r="G47" t="s">
        <v>346</v>
      </c>
      <c r="H47">
        <f>COS(B47*PI()/180)*40075000</f>
        <v>8030789.5365743265</v>
      </c>
      <c r="I47">
        <f>(MOD(A47,6)-3)*H47/360+500000</f>
        <v>444007.55073110684</v>
      </c>
      <c r="J47">
        <f>Table1[[#This Row],[rlat]]</f>
        <v>-78.44</v>
      </c>
      <c r="K47" s="1">
        <f>I47-C47</f>
        <v>142.55073110683588</v>
      </c>
      <c r="L47" s="1">
        <f>B47*40075000/360+IF(Table1[[#This Row],[h]]="N",0,10000000)</f>
        <v>1268102.777777778</v>
      </c>
      <c r="M47" s="1">
        <f>MOD(J47,6)</f>
        <v>5.5600000000000023</v>
      </c>
      <c r="N47" s="1">
        <f>Table1[[#This Row],[lng Er]]</f>
        <v>142.55073110683588</v>
      </c>
      <c r="O47" s="1">
        <f>Table1[[#This Row],[Lat2]]</f>
        <v>-78.44</v>
      </c>
      <c r="P47" s="1">
        <f>L47-D47</f>
        <v>-23217.222222222015</v>
      </c>
      <c r="Q47" s="1">
        <f>Table1[[#This Row],[lat3]]</f>
        <v>-78.44</v>
      </c>
      <c r="R47" s="1">
        <f>Table1[[#This Row],[Dev2]]-$AA$1*SIN(Table1[[#This Row],[lat4]]*PI()/90)-$Y$1*Table1[[#This Row],[lat4]]</f>
        <v>714.30851326078482</v>
      </c>
      <c r="S47" s="1">
        <f>MOD(Table1[[#This Row],[rlng]],6)-3</f>
        <v>-2.509999999999998</v>
      </c>
      <c r="T47" s="1">
        <f>Table1[[#This Row],[Dev2]]</f>
        <v>-23217.222222222015</v>
      </c>
    </row>
    <row r="48" spans="1:20" x14ac:dyDescent="0.25">
      <c r="A48">
        <v>-149.49</v>
      </c>
      <c r="B48">
        <v>-37.979999999999997</v>
      </c>
      <c r="C48">
        <v>281308</v>
      </c>
      <c r="D48">
        <v>5793478</v>
      </c>
      <c r="E48">
        <v>6</v>
      </c>
      <c r="F48" t="s">
        <v>12</v>
      </c>
      <c r="G48" t="s">
        <v>44</v>
      </c>
      <c r="H48">
        <f>COS(B48*PI()/180)*40075000</f>
        <v>31588141.400516886</v>
      </c>
      <c r="I48">
        <f>(MOD(A48,6)-3)*H48/360+500000</f>
        <v>281515.35531309072</v>
      </c>
      <c r="J48">
        <f>Table1[[#This Row],[rlat]]</f>
        <v>-37.979999999999997</v>
      </c>
      <c r="K48" s="1">
        <f>I48-C48</f>
        <v>207.35531309072394</v>
      </c>
      <c r="L48" s="1">
        <f>B48*40075000/360+IF(Table1[[#This Row],[h]]="N",0,10000000)</f>
        <v>5772087.5000000009</v>
      </c>
      <c r="M48" s="1">
        <f>MOD(J48,6)</f>
        <v>4.0200000000000031</v>
      </c>
      <c r="N48" s="1">
        <f>Table1[[#This Row],[lng Er]]</f>
        <v>207.35531309072394</v>
      </c>
      <c r="O48" s="1">
        <f>Table1[[#This Row],[Lat2]]</f>
        <v>-37.979999999999997</v>
      </c>
      <c r="P48" s="1">
        <f>L48-D48</f>
        <v>-21390.499999999069</v>
      </c>
      <c r="Q48" s="1">
        <f>Table1[[#This Row],[lat3]]</f>
        <v>-37.979999999999997</v>
      </c>
      <c r="R48" s="1">
        <f>Table1[[#This Row],[Dev2]]-$AA$1*SIN(Table1[[#This Row],[lat4]]*PI()/90)-$Y$1*Table1[[#This Row],[lat4]]</f>
        <v>2677.0255438426248</v>
      </c>
      <c r="S48" s="1">
        <f>MOD(Table1[[#This Row],[rlng]],6)-3</f>
        <v>-2.4900000000000091</v>
      </c>
      <c r="T48" s="1">
        <f>Table1[[#This Row],[Dev2]]</f>
        <v>-21390.499999999069</v>
      </c>
    </row>
    <row r="49" spans="1:20" x14ac:dyDescent="0.25">
      <c r="A49">
        <v>-41.49</v>
      </c>
      <c r="B49">
        <v>79.790000000000006</v>
      </c>
      <c r="C49">
        <v>450741</v>
      </c>
      <c r="D49">
        <v>8859200</v>
      </c>
      <c r="E49">
        <v>24</v>
      </c>
      <c r="F49" t="s">
        <v>7</v>
      </c>
      <c r="G49" t="s">
        <v>353</v>
      </c>
      <c r="H49">
        <f>COS(B49*PI()/180)*40075000</f>
        <v>7103554.7248113491</v>
      </c>
      <c r="I49">
        <f>(MOD(A49,6)-3)*H49/360+500000</f>
        <v>450867.07982005482</v>
      </c>
      <c r="J49">
        <f>Table1[[#This Row],[rlat]]</f>
        <v>79.790000000000006</v>
      </c>
      <c r="K49" s="1">
        <f>I49-C49</f>
        <v>126.07982005481608</v>
      </c>
      <c r="L49" s="1">
        <f>B49*40075000/360+IF(Table1[[#This Row],[h]]="N",0,10000000)</f>
        <v>8882178.4722222239</v>
      </c>
      <c r="M49" s="1">
        <f>MOD(J49,6)</f>
        <v>1.7900000000000063</v>
      </c>
      <c r="N49" s="1">
        <f>Table1[[#This Row],[lng Er]]</f>
        <v>126.07982005481608</v>
      </c>
      <c r="O49" s="1">
        <f>Table1[[#This Row],[Lat2]]</f>
        <v>79.790000000000006</v>
      </c>
      <c r="P49" s="1">
        <f>L49-D49</f>
        <v>22978.472222223878</v>
      </c>
      <c r="Q49" s="1">
        <f>Table1[[#This Row],[lat3]]</f>
        <v>79.790000000000006</v>
      </c>
      <c r="R49" s="1">
        <f>Table1[[#This Row],[Dev2]]-$AA$1*SIN(Table1[[#This Row],[lat4]]*PI()/90)-$Y$1*Table1[[#This Row],[lat4]]</f>
        <v>-556.66496519489738</v>
      </c>
      <c r="S49" s="1">
        <f>MOD(Table1[[#This Row],[rlng]],6)-3</f>
        <v>-2.490000000000002</v>
      </c>
      <c r="T49" s="1">
        <f>Table1[[#This Row],[Dev2]]</f>
        <v>22978.472222223878</v>
      </c>
    </row>
    <row r="50" spans="1:20" x14ac:dyDescent="0.25">
      <c r="A50">
        <v>-143.47999999999999</v>
      </c>
      <c r="B50">
        <v>-22.23</v>
      </c>
      <c r="C50">
        <v>244369</v>
      </c>
      <c r="D50">
        <v>7539620</v>
      </c>
      <c r="E50">
        <v>7</v>
      </c>
      <c r="F50" t="s">
        <v>12</v>
      </c>
      <c r="G50" t="s">
        <v>322</v>
      </c>
      <c r="H50">
        <f>COS(B50*PI()/180)*40075000</f>
        <v>37096330.283743672</v>
      </c>
      <c r="I50">
        <f>(MOD(A50,6)-3)*H50/360+500000</f>
        <v>244447.50248976686</v>
      </c>
      <c r="J50">
        <f>Table1[[#This Row],[rlat]]</f>
        <v>-22.23</v>
      </c>
      <c r="K50" s="1">
        <f>I50-C50</f>
        <v>78.502489766862709</v>
      </c>
      <c r="L50" s="1">
        <f>B50*40075000/360+IF(Table1[[#This Row],[h]]="N",0,10000000)</f>
        <v>7525368.75</v>
      </c>
      <c r="M50" s="1">
        <f>MOD(J50,6)</f>
        <v>1.7699999999999996</v>
      </c>
      <c r="N50" s="1">
        <f>Table1[[#This Row],[lng Er]]</f>
        <v>78.502489766862709</v>
      </c>
      <c r="O50" s="1">
        <f>Table1[[#This Row],[Lat2]]</f>
        <v>-22.23</v>
      </c>
      <c r="P50" s="1">
        <f>L50-D50</f>
        <v>-14251.25</v>
      </c>
      <c r="Q50" s="1">
        <f>Table1[[#This Row],[lat3]]</f>
        <v>-22.23</v>
      </c>
      <c r="R50" s="1">
        <f>Table1[[#This Row],[Dev2]]-$AA$1*SIN(Table1[[#This Row],[lat4]]*PI()/90)-$Y$1*Table1[[#This Row],[lat4]]</f>
        <v>1957.0784125409009</v>
      </c>
      <c r="S50" s="1">
        <f>MOD(Table1[[#This Row],[rlng]],6)-3</f>
        <v>-2.4799999999999898</v>
      </c>
      <c r="T50" s="1">
        <f>Table1[[#This Row],[Dev2]]</f>
        <v>-14251.25</v>
      </c>
    </row>
    <row r="51" spans="1:20" x14ac:dyDescent="0.25">
      <c r="A51">
        <v>-125.45</v>
      </c>
      <c r="B51">
        <v>-29.4</v>
      </c>
      <c r="C51">
        <v>262256</v>
      </c>
      <c r="D51">
        <v>6745200</v>
      </c>
      <c r="E51">
        <v>10</v>
      </c>
      <c r="F51" t="s">
        <v>12</v>
      </c>
      <c r="G51" t="s">
        <v>251</v>
      </c>
      <c r="H51">
        <f>COS(B51*PI()/180)*40075000</f>
        <v>34913893.480641596</v>
      </c>
      <c r="I51">
        <f>(MOD(A51,6)-3)*H51/360+500000</f>
        <v>262391.55825674441</v>
      </c>
      <c r="J51">
        <f>Table1[[#This Row],[rlat]]</f>
        <v>-29.4</v>
      </c>
      <c r="K51" s="1">
        <f>I51-C51</f>
        <v>135.55825674440712</v>
      </c>
      <c r="L51" s="1">
        <f>B51*40075000/360+IF(Table1[[#This Row],[h]]="N",0,10000000)</f>
        <v>6727208.333333334</v>
      </c>
      <c r="M51" s="1">
        <f>MOD(J51,6)</f>
        <v>0.60000000000000142</v>
      </c>
      <c r="N51" s="1">
        <f>Table1[[#This Row],[lng Er]]</f>
        <v>135.55825674440712</v>
      </c>
      <c r="O51" s="1">
        <f>Table1[[#This Row],[Lat2]]</f>
        <v>-29.4</v>
      </c>
      <c r="P51" s="1">
        <f>L51-D51</f>
        <v>-17991.666666666046</v>
      </c>
      <c r="Q51" s="1">
        <f>Table1[[#This Row],[lat3]]</f>
        <v>-29.4</v>
      </c>
      <c r="R51" s="1">
        <f>Table1[[#This Row],[Dev2]]-$AA$1*SIN(Table1[[#This Row],[lat4]]*PI()/90)-$Y$1*Table1[[#This Row],[lat4]]</f>
        <v>2309.161495902059</v>
      </c>
      <c r="S51" s="1">
        <f>MOD(Table1[[#This Row],[rlng]],6)-3</f>
        <v>-2.4500000000000028</v>
      </c>
      <c r="T51" s="1">
        <f>Table1[[#This Row],[Dev2]]</f>
        <v>-17991.666666666046</v>
      </c>
    </row>
    <row r="52" spans="1:20" x14ac:dyDescent="0.25">
      <c r="A52">
        <v>-119.45</v>
      </c>
      <c r="B52">
        <v>-15.14</v>
      </c>
      <c r="C52">
        <v>236709</v>
      </c>
      <c r="D52">
        <v>8324718</v>
      </c>
      <c r="E52">
        <v>11</v>
      </c>
      <c r="F52" t="s">
        <v>12</v>
      </c>
      <c r="G52" t="s">
        <v>238</v>
      </c>
      <c r="H52">
        <f>COS(B52*PI()/180)*40075000</f>
        <v>38684017.956026822</v>
      </c>
      <c r="I52">
        <f>(MOD(A52,6)-3)*H52/360+500000</f>
        <v>236733.76668815047</v>
      </c>
      <c r="J52">
        <f>Table1[[#This Row],[rlat]]</f>
        <v>-15.14</v>
      </c>
      <c r="K52" s="1">
        <f>I52-C52</f>
        <v>24.766688150470145</v>
      </c>
      <c r="L52" s="1">
        <f>B52*40075000/360+IF(Table1[[#This Row],[h]]="N",0,10000000)</f>
        <v>8314623.611111111</v>
      </c>
      <c r="M52" s="1">
        <f>MOD(J52,6)</f>
        <v>2.8599999999999994</v>
      </c>
      <c r="N52" s="1">
        <f>Table1[[#This Row],[lng Er]]</f>
        <v>24.766688150470145</v>
      </c>
      <c r="O52" s="1">
        <f>Table1[[#This Row],[Lat2]]</f>
        <v>-15.14</v>
      </c>
      <c r="P52" s="1">
        <f>L52-D52</f>
        <v>-10094.388888888992</v>
      </c>
      <c r="Q52" s="1">
        <f>Table1[[#This Row],[lat3]]</f>
        <v>-15.14</v>
      </c>
      <c r="R52" s="1">
        <f>Table1[[#This Row],[Dev2]]-$AA$1*SIN(Table1[[#This Row],[lat4]]*PI()/90)-$Y$1*Table1[[#This Row],[lat4]]</f>
        <v>1379.7304900143081</v>
      </c>
      <c r="S52" s="1">
        <f>MOD(Table1[[#This Row],[rlng]],6)-3</f>
        <v>-2.4500000000000028</v>
      </c>
      <c r="T52" s="1">
        <f>Table1[[#This Row],[Dev2]]</f>
        <v>-10094.388888888992</v>
      </c>
    </row>
    <row r="53" spans="1:20" x14ac:dyDescent="0.25">
      <c r="A53">
        <v>-131.41999999999999</v>
      </c>
      <c r="B53">
        <v>-17.989999999999998</v>
      </c>
      <c r="C53">
        <v>243735</v>
      </c>
      <c r="D53">
        <v>8009248</v>
      </c>
      <c r="E53">
        <v>9</v>
      </c>
      <c r="F53" t="s">
        <v>12</v>
      </c>
      <c r="G53" t="s">
        <v>178</v>
      </c>
      <c r="H53">
        <f>COS(B53*PI()/180)*40075000</f>
        <v>38115750.700635716</v>
      </c>
      <c r="I53">
        <f>(MOD(A53,6)-3)*H53/360+500000</f>
        <v>243777.45362350569</v>
      </c>
      <c r="J53">
        <f>Table1[[#This Row],[rlat]]</f>
        <v>-17.989999999999998</v>
      </c>
      <c r="K53" s="1">
        <f>I53-C53</f>
        <v>42.453623505687574</v>
      </c>
      <c r="L53" s="1">
        <f>B53*40075000/360+IF(Table1[[#This Row],[h]]="N",0,10000000)</f>
        <v>7997363.194444445</v>
      </c>
      <c r="M53" s="1">
        <f>MOD(J53,6)</f>
        <v>1.0000000000001563E-2</v>
      </c>
      <c r="N53" s="1">
        <f>Table1[[#This Row],[lng Er]]</f>
        <v>42.453623505687574</v>
      </c>
      <c r="O53" s="1">
        <f>Table1[[#This Row],[Lat2]]</f>
        <v>-17.989999999999998</v>
      </c>
      <c r="P53" s="1">
        <f>L53-D53</f>
        <v>-11884.805555555038</v>
      </c>
      <c r="Q53" s="1">
        <f>Table1[[#This Row],[lat3]]</f>
        <v>-17.989999999999998</v>
      </c>
      <c r="R53" s="1">
        <f>Table1[[#This Row],[Dev2]]-$AA$1*SIN(Table1[[#This Row],[lat4]]*PI()/90)-$Y$1*Table1[[#This Row],[lat4]]</f>
        <v>1562.9895049754318</v>
      </c>
      <c r="S53" s="1">
        <f>MOD(Table1[[#This Row],[rlng]],6)-3</f>
        <v>-2.4199999999999875</v>
      </c>
      <c r="T53" s="1">
        <f>Table1[[#This Row],[Dev2]]</f>
        <v>-11884.805555555038</v>
      </c>
    </row>
    <row r="54" spans="1:20" x14ac:dyDescent="0.25">
      <c r="A54">
        <v>-65.41</v>
      </c>
      <c r="B54">
        <v>-0.23000000000000401</v>
      </c>
      <c r="C54">
        <v>231749</v>
      </c>
      <c r="D54">
        <v>9974555</v>
      </c>
      <c r="E54">
        <v>20</v>
      </c>
      <c r="F54" t="s">
        <v>12</v>
      </c>
      <c r="G54" t="s">
        <v>319</v>
      </c>
      <c r="H54">
        <f>COS(B54*PI()/180)*40075000</f>
        <v>40074677.110918656</v>
      </c>
      <c r="I54">
        <f>(MOD(A54,6)-3)*H54/360+500000</f>
        <v>231722.30045190605</v>
      </c>
      <c r="J54">
        <f>Table1[[#This Row],[rlat]]</f>
        <v>-0.23000000000000401</v>
      </c>
      <c r="K54" s="1">
        <f>I54-C54</f>
        <v>-26.699548093951307</v>
      </c>
      <c r="L54" s="1">
        <f>B54*40075000/360+IF(Table1[[#This Row],[h]]="N",0,10000000)</f>
        <v>9974396.527777778</v>
      </c>
      <c r="M54" s="1">
        <f>MOD(J54,6)</f>
        <v>5.769999999999996</v>
      </c>
      <c r="N54" s="1">
        <f>Table1[[#This Row],[lng Er]]</f>
        <v>-26.699548093951307</v>
      </c>
      <c r="O54" s="1">
        <f>Table1[[#This Row],[Lat2]]</f>
        <v>-0.23000000000000401</v>
      </c>
      <c r="P54" s="1">
        <f>L54-D54</f>
        <v>-158.47222222201526</v>
      </c>
      <c r="Q54" s="1">
        <f>Table1[[#This Row],[lat3]]</f>
        <v>-0.23000000000000401</v>
      </c>
      <c r="R54" s="1">
        <f>Table1[[#This Row],[Dev2]]-$AA$1*SIN(Table1[[#This Row],[lat4]]*PI()/90)-$Y$1*Table1[[#This Row],[lat4]]</f>
        <v>21.732630744331395</v>
      </c>
      <c r="S54" s="1">
        <f>MOD(Table1[[#This Row],[rlng]],6)-3</f>
        <v>-2.4099999999999966</v>
      </c>
      <c r="T54" s="1">
        <f>Table1[[#This Row],[Dev2]]</f>
        <v>-158.47222222201526</v>
      </c>
    </row>
    <row r="55" spans="1:20" x14ac:dyDescent="0.25">
      <c r="A55">
        <v>102.64</v>
      </c>
      <c r="B55">
        <v>7.05</v>
      </c>
      <c r="C55">
        <v>239291</v>
      </c>
      <c r="D55">
        <v>779935</v>
      </c>
      <c r="E55">
        <v>48</v>
      </c>
      <c r="F55" t="s">
        <v>7</v>
      </c>
      <c r="G55" t="s">
        <v>478</v>
      </c>
      <c r="H55">
        <f>COS(B55*PI()/180)*40075000</f>
        <v>39772009.862951294</v>
      </c>
      <c r="I55">
        <f>(MOD(A55,6)-3)*H55/360+500000</f>
        <v>239272.37978731937</v>
      </c>
      <c r="J55">
        <f>Table1[[#This Row],[rlat]]</f>
        <v>7.05</v>
      </c>
      <c r="K55" s="1">
        <f>I55-C55</f>
        <v>-18.620212680631084</v>
      </c>
      <c r="L55" s="1">
        <f>B55*40075000/360+IF(Table1[[#This Row],[h]]="N",0,10000000)</f>
        <v>784802.08333333337</v>
      </c>
      <c r="M55" s="1">
        <f>MOD(J55,6)</f>
        <v>1.0499999999999998</v>
      </c>
      <c r="N55" s="1">
        <f>Table1[[#This Row],[lng Er]]</f>
        <v>-18.620212680631084</v>
      </c>
      <c r="O55" s="1">
        <f>Table1[[#This Row],[Lat2]]</f>
        <v>7.05</v>
      </c>
      <c r="P55" s="1">
        <f>L55-D55</f>
        <v>4867.0833333333721</v>
      </c>
      <c r="Q55" s="1">
        <f>Table1[[#This Row],[lat3]]</f>
        <v>7.05</v>
      </c>
      <c r="R55" s="1">
        <f>Table1[[#This Row],[Dev2]]-$AA$1*SIN(Table1[[#This Row],[lat4]]*PI()/90)-$Y$1*Table1[[#This Row],[lat4]]</f>
        <v>-617.00685524298797</v>
      </c>
      <c r="S55" s="1">
        <f>MOD(Table1[[#This Row],[rlng]],6)-3</f>
        <v>-2.3599999999999994</v>
      </c>
      <c r="T55" s="1">
        <f>Table1[[#This Row],[Dev2]]</f>
        <v>4867.0833333333721</v>
      </c>
    </row>
    <row r="56" spans="1:20" x14ac:dyDescent="0.25">
      <c r="A56">
        <v>114.65</v>
      </c>
      <c r="B56">
        <v>56.95</v>
      </c>
      <c r="C56">
        <v>357067</v>
      </c>
      <c r="D56">
        <v>6314277</v>
      </c>
      <c r="E56">
        <v>50</v>
      </c>
      <c r="F56" t="s">
        <v>7</v>
      </c>
      <c r="G56" t="s">
        <v>126</v>
      </c>
      <c r="H56">
        <f>COS(B56*PI()/180)*40075000</f>
        <v>21855731.029985193</v>
      </c>
      <c r="I56">
        <f>(MOD(A56,6)-3)*H56/360+500000</f>
        <v>357330.64466537477</v>
      </c>
      <c r="J56">
        <f>Table1[[#This Row],[rlat]]</f>
        <v>56.95</v>
      </c>
      <c r="K56" s="1">
        <f>I56-C56</f>
        <v>263.64466537476983</v>
      </c>
      <c r="L56" s="1">
        <f>B56*40075000/360+IF(Table1[[#This Row],[h]]="N",0,10000000)</f>
        <v>6339642.361111111</v>
      </c>
      <c r="M56" s="1">
        <f>MOD(J56,6)</f>
        <v>2.9500000000000028</v>
      </c>
      <c r="N56" s="1">
        <f>Table1[[#This Row],[lng Er]]</f>
        <v>263.64466537476983</v>
      </c>
      <c r="O56" s="1">
        <f>Table1[[#This Row],[Lat2]]</f>
        <v>56.95</v>
      </c>
      <c r="P56" s="1">
        <f>L56-D56</f>
        <v>25365.361111111008</v>
      </c>
      <c r="Q56" s="1">
        <f>Table1[[#This Row],[lat3]]</f>
        <v>56.95</v>
      </c>
      <c r="R56" s="1">
        <f>Table1[[#This Row],[Dev2]]-$AA$1*SIN(Table1[[#This Row],[lat4]]*PI()/90)-$Y$1*Table1[[#This Row],[lat4]]</f>
        <v>-2076.4521726372132</v>
      </c>
      <c r="S56" s="1">
        <f>MOD(Table1[[#This Row],[rlng]],6)-3</f>
        <v>-2.3499999999999943</v>
      </c>
      <c r="T56" s="1">
        <f>Table1[[#This Row],[Dev2]]</f>
        <v>25365.361111111008</v>
      </c>
    </row>
    <row r="57" spans="1:20" x14ac:dyDescent="0.25">
      <c r="A57">
        <v>-5.3499999999999899</v>
      </c>
      <c r="B57">
        <v>-30.94</v>
      </c>
      <c r="C57">
        <v>275484</v>
      </c>
      <c r="D57">
        <v>6574679</v>
      </c>
      <c r="E57">
        <v>30</v>
      </c>
      <c r="F57" t="s">
        <v>12</v>
      </c>
      <c r="G57" t="s">
        <v>415</v>
      </c>
      <c r="H57">
        <f>COS(B57*PI()/180)*40075000</f>
        <v>34372575.052084796</v>
      </c>
      <c r="I57">
        <f>(MOD(A57,6)-3)*H57/360+500000</f>
        <v>275623.468410003</v>
      </c>
      <c r="J57">
        <f>Table1[[#This Row],[rlat]]</f>
        <v>-30.94</v>
      </c>
      <c r="K57" s="1">
        <f>I57-C57</f>
        <v>139.46841000299901</v>
      </c>
      <c r="L57" s="1">
        <f>B57*40075000/360+IF(Table1[[#This Row],[h]]="N",0,10000000)</f>
        <v>6555776.388888889</v>
      </c>
      <c r="M57" s="1">
        <f>MOD(J57,6)</f>
        <v>5.0599999999999987</v>
      </c>
      <c r="N57" s="1">
        <f>Table1[[#This Row],[lng Er]]</f>
        <v>139.46841000299901</v>
      </c>
      <c r="O57" s="1">
        <f>Table1[[#This Row],[Lat2]]</f>
        <v>-30.94</v>
      </c>
      <c r="P57" s="1">
        <f>L57-D57</f>
        <v>-18902.611111111008</v>
      </c>
      <c r="Q57" s="1">
        <f>Table1[[#This Row],[lat3]]</f>
        <v>-30.94</v>
      </c>
      <c r="R57" s="1">
        <f>Table1[[#This Row],[Dev2]]-$AA$1*SIN(Table1[[#This Row],[lat4]]*PI()/90)-$Y$1*Table1[[#This Row],[lat4]]</f>
        <v>2170.2872587433849</v>
      </c>
      <c r="S57" s="1">
        <f>MOD(Table1[[#This Row],[rlng]],6)-3</f>
        <v>-2.3499999999999899</v>
      </c>
      <c r="T57" s="1">
        <f>Table1[[#This Row],[Dev2]]</f>
        <v>-18902.611111111008</v>
      </c>
    </row>
    <row r="58" spans="1:20" x14ac:dyDescent="0.25">
      <c r="A58">
        <v>126.66</v>
      </c>
      <c r="B58">
        <v>-38.69</v>
      </c>
      <c r="C58">
        <v>296481</v>
      </c>
      <c r="D58">
        <v>5715024</v>
      </c>
      <c r="E58">
        <v>52</v>
      </c>
      <c r="F58" t="s">
        <v>12</v>
      </c>
      <c r="G58" t="s">
        <v>274</v>
      </c>
      <c r="H58">
        <f>COS(B58*PI()/180)*40075000</f>
        <v>31280121.299302492</v>
      </c>
      <c r="I58">
        <f>(MOD(A58,6)-3)*H58/360+500000</f>
        <v>296679.21155453345</v>
      </c>
      <c r="J58">
        <f>Table1[[#This Row],[rlat]]</f>
        <v>-38.69</v>
      </c>
      <c r="K58" s="1">
        <f>I58-C58</f>
        <v>198.21155453345273</v>
      </c>
      <c r="L58" s="1">
        <f>B58*40075000/360+IF(Table1[[#This Row],[h]]="N",0,10000000)</f>
        <v>5693050.694444444</v>
      </c>
      <c r="M58" s="1">
        <f>MOD(J58,6)</f>
        <v>3.3100000000000023</v>
      </c>
      <c r="N58" s="1">
        <f>Table1[[#This Row],[lng Er]]</f>
        <v>198.21155453345273</v>
      </c>
      <c r="O58" s="1">
        <f>Table1[[#This Row],[Lat2]]</f>
        <v>-38.69</v>
      </c>
      <c r="P58" s="1">
        <f>L58-D58</f>
        <v>-21973.305555555969</v>
      </c>
      <c r="Q58" s="1">
        <f>Table1[[#This Row],[lat3]]</f>
        <v>-38.69</v>
      </c>
      <c r="R58" s="1">
        <f>Table1[[#This Row],[Dev2]]-$AA$1*SIN(Table1[[#This Row],[lat4]]*PI()/90)-$Y$1*Table1[[#This Row],[lat4]]</f>
        <v>2345.3933424916831</v>
      </c>
      <c r="S58" s="1">
        <f>MOD(Table1[[#This Row],[rlng]],6)-3</f>
        <v>-2.3400000000000034</v>
      </c>
      <c r="T58" s="1">
        <f>Table1[[#This Row],[Dev2]]</f>
        <v>-21973.305555555969</v>
      </c>
    </row>
    <row r="59" spans="1:20" x14ac:dyDescent="0.25">
      <c r="A59">
        <v>-143.32</v>
      </c>
      <c r="B59">
        <v>-75.989999999999995</v>
      </c>
      <c r="C59">
        <v>437319</v>
      </c>
      <c r="D59">
        <v>1564699</v>
      </c>
      <c r="E59">
        <v>7</v>
      </c>
      <c r="F59" t="s">
        <v>12</v>
      </c>
      <c r="G59" t="s">
        <v>380</v>
      </c>
      <c r="H59">
        <f>COS(B59*PI()/180)*40075000</f>
        <v>9701806.4616566114</v>
      </c>
      <c r="I59">
        <f>(MOD(A59,6)-3)*H59/360+500000</f>
        <v>437477.24724710203</v>
      </c>
      <c r="J59">
        <f>Table1[[#This Row],[rlat]]</f>
        <v>-75.989999999999995</v>
      </c>
      <c r="K59" s="1">
        <f>I59-C59</f>
        <v>158.24724710203009</v>
      </c>
      <c r="L59" s="1">
        <f>B59*40075000/360+IF(Table1[[#This Row],[h]]="N",0,10000000)</f>
        <v>1540835.416666666</v>
      </c>
      <c r="M59" s="1">
        <f>MOD(J59,6)</f>
        <v>2.0100000000000051</v>
      </c>
      <c r="N59" s="1">
        <f>Table1[[#This Row],[lng Er]]</f>
        <v>158.24724710203009</v>
      </c>
      <c r="O59" s="1">
        <f>Table1[[#This Row],[Lat2]]</f>
        <v>-75.989999999999995</v>
      </c>
      <c r="P59" s="1">
        <f>L59-D59</f>
        <v>-23863.583333333954</v>
      </c>
      <c r="Q59" s="1">
        <f>Table1[[#This Row],[lat3]]</f>
        <v>-75.989999999999995</v>
      </c>
      <c r="R59" s="1">
        <f>Table1[[#This Row],[Dev2]]-$AA$1*SIN(Table1[[#This Row],[lat4]]*PI()/90)-$Y$1*Table1[[#This Row],[lat4]]</f>
        <v>750.64252314841542</v>
      </c>
      <c r="S59" s="1">
        <f>MOD(Table1[[#This Row],[rlng]],6)-3</f>
        <v>-2.3199999999999932</v>
      </c>
      <c r="T59" s="1">
        <f>Table1[[#This Row],[Dev2]]</f>
        <v>-23863.583333333954</v>
      </c>
    </row>
    <row r="60" spans="1:20" x14ac:dyDescent="0.25">
      <c r="A60">
        <v>174.68</v>
      </c>
      <c r="B60">
        <v>-6.7600000000000096</v>
      </c>
      <c r="C60">
        <v>243556</v>
      </c>
      <c r="D60">
        <v>9252170</v>
      </c>
      <c r="E60">
        <v>60</v>
      </c>
      <c r="F60" t="s">
        <v>12</v>
      </c>
      <c r="G60" t="s">
        <v>110</v>
      </c>
      <c r="H60">
        <f>COS(B60*PI()/180)*40075000</f>
        <v>39796395.701933667</v>
      </c>
      <c r="I60">
        <f>(MOD(A60,6)-3)*H60/360+500000</f>
        <v>243534.33880976157</v>
      </c>
      <c r="J60">
        <f>Table1[[#This Row],[rlat]]</f>
        <v>-6.7600000000000096</v>
      </c>
      <c r="K60" s="1">
        <f>I60-C60</f>
        <v>-21.661190238432027</v>
      </c>
      <c r="L60" s="1">
        <f>B60*40075000/360+IF(Table1[[#This Row],[h]]="N",0,10000000)</f>
        <v>9247480.5555555541</v>
      </c>
      <c r="M60" s="1">
        <f>MOD(J60,6)</f>
        <v>5.2399999999999904</v>
      </c>
      <c r="N60" s="1">
        <f>Table1[[#This Row],[lng Er]]</f>
        <v>-21.661190238432027</v>
      </c>
      <c r="O60" s="1">
        <f>Table1[[#This Row],[Lat2]]</f>
        <v>-6.7600000000000096</v>
      </c>
      <c r="P60" s="1">
        <f>L60-D60</f>
        <v>-4689.4444444458932</v>
      </c>
      <c r="Q60" s="1">
        <f>Table1[[#This Row],[lat3]]</f>
        <v>-6.7600000000000096</v>
      </c>
      <c r="R60" s="1">
        <f>Table1[[#This Row],[Dev2]]-$AA$1*SIN(Table1[[#This Row],[lat4]]*PI()/90)-$Y$1*Table1[[#This Row],[lat4]]</f>
        <v>572.11188771209186</v>
      </c>
      <c r="S60" s="1">
        <f>MOD(Table1[[#This Row],[rlng]],6)-3</f>
        <v>-2.3199999999999932</v>
      </c>
      <c r="T60" s="1">
        <f>Table1[[#This Row],[Dev2]]</f>
        <v>-4689.4444444458932</v>
      </c>
    </row>
    <row r="61" spans="1:20" x14ac:dyDescent="0.25">
      <c r="A61">
        <v>138.71</v>
      </c>
      <c r="B61">
        <v>-23.49</v>
      </c>
      <c r="C61">
        <v>266130</v>
      </c>
      <c r="D61">
        <v>7400372</v>
      </c>
      <c r="E61">
        <v>54</v>
      </c>
      <c r="F61" t="s">
        <v>12</v>
      </c>
      <c r="G61" t="s">
        <v>304</v>
      </c>
      <c r="H61">
        <f>COS(B61*PI()/180)*40075000</f>
        <v>36753970.934487082</v>
      </c>
      <c r="I61">
        <f>(MOD(A61,6)-3)*H61/360+500000</f>
        <v>266203.90711118019</v>
      </c>
      <c r="J61">
        <f>Table1[[#This Row],[rlat]]</f>
        <v>-23.49</v>
      </c>
      <c r="K61" s="1">
        <f>I61-C61</f>
        <v>73.907111180189531</v>
      </c>
      <c r="L61" s="1">
        <f>B61*40075000/360+IF(Table1[[#This Row],[h]]="N",0,10000000)</f>
        <v>7385106.25</v>
      </c>
      <c r="M61" s="1">
        <f>MOD(J61,6)</f>
        <v>0.51000000000000156</v>
      </c>
      <c r="N61" s="1">
        <f>Table1[[#This Row],[lng Er]]</f>
        <v>73.907111180189531</v>
      </c>
      <c r="O61" s="1">
        <f>Table1[[#This Row],[Lat2]]</f>
        <v>-23.49</v>
      </c>
      <c r="P61" s="1">
        <f>L61-D61</f>
        <v>-15265.75</v>
      </c>
      <c r="Q61" s="1">
        <f>Table1[[#This Row],[lat3]]</f>
        <v>-23.49</v>
      </c>
      <c r="R61" s="1">
        <f>Table1[[#This Row],[Dev2]]-$AA$1*SIN(Table1[[#This Row],[lat4]]*PI()/90)-$Y$1*Table1[[#This Row],[lat4]]</f>
        <v>1717.3495156778245</v>
      </c>
      <c r="S61" s="1">
        <f>MOD(Table1[[#This Row],[rlng]],6)-3</f>
        <v>-2.289999999999992</v>
      </c>
      <c r="T61" s="1">
        <f>Table1[[#This Row],[Dev2]]</f>
        <v>-15265.75</v>
      </c>
    </row>
    <row r="62" spans="1:20" x14ac:dyDescent="0.25">
      <c r="A62">
        <v>90.72</v>
      </c>
      <c r="B62">
        <v>-47.95</v>
      </c>
      <c r="C62">
        <v>329762</v>
      </c>
      <c r="D62">
        <v>4686741</v>
      </c>
      <c r="E62">
        <v>46</v>
      </c>
      <c r="F62" t="s">
        <v>12</v>
      </c>
      <c r="G62" t="s">
        <v>343</v>
      </c>
      <c r="H62">
        <f>COS(B62*PI()/180)*40075000</f>
        <v>26841388.122744899</v>
      </c>
      <c r="I62">
        <f>(MOD(A62,6)-3)*H62/360+500000</f>
        <v>330004.54188928218</v>
      </c>
      <c r="J62">
        <f>Table1[[#This Row],[rlat]]</f>
        <v>-47.95</v>
      </c>
      <c r="K62" s="1">
        <f>I62-C62</f>
        <v>242.54188928217627</v>
      </c>
      <c r="L62" s="1">
        <f>B62*40075000/360+IF(Table1[[#This Row],[h]]="N",0,10000000)</f>
        <v>4662232.638888889</v>
      </c>
      <c r="M62" s="1">
        <f>MOD(J62,6)</f>
        <v>4.9999999999997158E-2</v>
      </c>
      <c r="N62" s="1">
        <f>Table1[[#This Row],[lng Er]]</f>
        <v>242.54188928217627</v>
      </c>
      <c r="O62" s="1">
        <f>Table1[[#This Row],[Lat2]]</f>
        <v>-47.95</v>
      </c>
      <c r="P62" s="1">
        <f>L62-D62</f>
        <v>-24508.361111111008</v>
      </c>
      <c r="Q62" s="1">
        <f>Table1[[#This Row],[lat3]]</f>
        <v>-47.95</v>
      </c>
      <c r="R62" s="1">
        <f>Table1[[#This Row],[Dev2]]-$AA$1*SIN(Table1[[#This Row],[lat4]]*PI()/90)-$Y$1*Table1[[#This Row],[lat4]]</f>
        <v>2195.6339627637808</v>
      </c>
      <c r="S62" s="1">
        <f>MOD(Table1[[#This Row],[rlng]],6)-3</f>
        <v>-2.2800000000000011</v>
      </c>
      <c r="T62" s="1">
        <f>Table1[[#This Row],[Dev2]]</f>
        <v>-24508.361111111008</v>
      </c>
    </row>
    <row r="63" spans="1:20" x14ac:dyDescent="0.25">
      <c r="A63">
        <v>156.72</v>
      </c>
      <c r="B63">
        <v>34.99</v>
      </c>
      <c r="C63">
        <v>291901</v>
      </c>
      <c r="D63">
        <v>3874309</v>
      </c>
      <c r="E63">
        <v>57</v>
      </c>
      <c r="F63" t="s">
        <v>7</v>
      </c>
      <c r="G63" t="s">
        <v>144</v>
      </c>
      <c r="H63">
        <f>COS(B63*PI()/180)*40075000</f>
        <v>32831529.501897752</v>
      </c>
      <c r="I63">
        <f>(MOD(A63,6)-3)*H63/360+500000</f>
        <v>292066.9798213141</v>
      </c>
      <c r="J63">
        <f>Table1[[#This Row],[rlat]]</f>
        <v>34.99</v>
      </c>
      <c r="K63" s="1">
        <f>I63-C63</f>
        <v>165.9798213141039</v>
      </c>
      <c r="L63" s="1">
        <f>B63*40075000/360+IF(Table1[[#This Row],[h]]="N",0,10000000)</f>
        <v>3895067.361111111</v>
      </c>
      <c r="M63" s="1">
        <f>MOD(J63,6)</f>
        <v>4.990000000000002</v>
      </c>
      <c r="N63" s="1">
        <f>Table1[[#This Row],[lng Er]]</f>
        <v>165.9798213141039</v>
      </c>
      <c r="O63" s="1">
        <f>Table1[[#This Row],[Lat2]]</f>
        <v>34.99</v>
      </c>
      <c r="P63" s="1">
        <f>L63-D63</f>
        <v>20758.361111111008</v>
      </c>
      <c r="Q63" s="1">
        <f>Table1[[#This Row],[lat3]]</f>
        <v>34.99</v>
      </c>
      <c r="R63" s="1">
        <f>Table1[[#This Row],[Dev2]]-$AA$1*SIN(Table1[[#This Row],[lat4]]*PI()/90)-$Y$1*Table1[[#This Row],[lat4]]</f>
        <v>-2147.5597046778184</v>
      </c>
      <c r="S63" s="1">
        <f>MOD(Table1[[#This Row],[rlng]],6)-3</f>
        <v>-2.2800000000000011</v>
      </c>
      <c r="T63" s="1">
        <f>Table1[[#This Row],[Dev2]]</f>
        <v>20758.361111111008</v>
      </c>
    </row>
    <row r="64" spans="1:20" x14ac:dyDescent="0.25">
      <c r="A64">
        <v>120.73</v>
      </c>
      <c r="B64">
        <v>-69.47</v>
      </c>
      <c r="C64">
        <v>411172</v>
      </c>
      <c r="D64">
        <v>2291581</v>
      </c>
      <c r="E64">
        <v>51</v>
      </c>
      <c r="F64" t="s">
        <v>12</v>
      </c>
      <c r="G64" t="s">
        <v>285</v>
      </c>
      <c r="H64">
        <f>COS(B64*PI()/180)*40075000</f>
        <v>14054213.27873583</v>
      </c>
      <c r="I64">
        <f>(MOD(A64,6)-3)*H64/360+500000</f>
        <v>411380.3773813048</v>
      </c>
      <c r="J64">
        <f>Table1[[#This Row],[rlat]]</f>
        <v>-69.47</v>
      </c>
      <c r="K64" s="1">
        <f>I64-C64</f>
        <v>208.37738130480284</v>
      </c>
      <c r="L64" s="1">
        <f>B64*40075000/360+IF(Table1[[#This Row],[h]]="N",0,10000000)</f>
        <v>2266638.194444444</v>
      </c>
      <c r="M64" s="1">
        <f>MOD(J64,6)</f>
        <v>2.5300000000000011</v>
      </c>
      <c r="N64" s="1">
        <f>Table1[[#This Row],[lng Er]]</f>
        <v>208.37738130480284</v>
      </c>
      <c r="O64" s="1">
        <f>Table1[[#This Row],[Lat2]]</f>
        <v>-69.47</v>
      </c>
      <c r="P64" s="1">
        <f>L64-D64</f>
        <v>-24942.805555555969</v>
      </c>
      <c r="Q64" s="1">
        <f>Table1[[#This Row],[lat3]]</f>
        <v>-69.47</v>
      </c>
      <c r="R64" s="1">
        <f>Table1[[#This Row],[Dev2]]-$AA$1*SIN(Table1[[#This Row],[lat4]]*PI()/90)-$Y$1*Table1[[#This Row],[lat4]]</f>
        <v>1197.5284307760212</v>
      </c>
      <c r="S64" s="1">
        <f>MOD(Table1[[#This Row],[rlng]],6)-3</f>
        <v>-2.269999999999996</v>
      </c>
      <c r="T64" s="1">
        <f>Table1[[#This Row],[Dev2]]</f>
        <v>-24942.805555555969</v>
      </c>
    </row>
    <row r="65" spans="1:20" x14ac:dyDescent="0.25">
      <c r="A65">
        <v>-89.27</v>
      </c>
      <c r="B65">
        <v>43.74</v>
      </c>
      <c r="C65">
        <v>317209</v>
      </c>
      <c r="D65">
        <v>4845500</v>
      </c>
      <c r="E65">
        <v>16</v>
      </c>
      <c r="F65" t="s">
        <v>7</v>
      </c>
      <c r="G65" t="s">
        <v>87</v>
      </c>
      <c r="H65">
        <f>COS(B65*PI()/180)*40075000</f>
        <v>28953572.062347993</v>
      </c>
      <c r="I65">
        <f>(MOD(A65,6)-3)*H65/360+500000</f>
        <v>317431.64282908384</v>
      </c>
      <c r="J65">
        <f>Table1[[#This Row],[rlat]]</f>
        <v>43.74</v>
      </c>
      <c r="K65" s="1">
        <f>I65-C65</f>
        <v>222.64282908383757</v>
      </c>
      <c r="L65" s="1">
        <f>B65*40075000/360+IF(Table1[[#This Row],[h]]="N",0,10000000)</f>
        <v>4869112.5</v>
      </c>
      <c r="M65" s="1">
        <f>MOD(J65,6)</f>
        <v>1.740000000000002</v>
      </c>
      <c r="N65" s="1">
        <f>Table1[[#This Row],[lng Er]]</f>
        <v>222.64282908383757</v>
      </c>
      <c r="O65" s="1">
        <f>Table1[[#This Row],[Lat2]]</f>
        <v>43.74</v>
      </c>
      <c r="P65" s="1">
        <f>L65-D65</f>
        <v>23612.5</v>
      </c>
      <c r="Q65" s="1">
        <f>Table1[[#This Row],[lat3]]</f>
        <v>43.74</v>
      </c>
      <c r="R65" s="1">
        <f>Table1[[#This Row],[Dev2]]-$AA$1*SIN(Table1[[#This Row],[lat4]]*PI()/90)-$Y$1*Table1[[#This Row],[lat4]]</f>
        <v>-2213.5269548499946</v>
      </c>
      <c r="S65" s="1">
        <f>MOD(Table1[[#This Row],[rlng]],6)-3</f>
        <v>-2.269999999999996</v>
      </c>
      <c r="T65" s="1">
        <f>Table1[[#This Row],[Dev2]]</f>
        <v>23612.5</v>
      </c>
    </row>
    <row r="66" spans="1:20" x14ac:dyDescent="0.25">
      <c r="A66">
        <v>-149.26</v>
      </c>
      <c r="B66">
        <v>47.18</v>
      </c>
      <c r="C66">
        <v>328763</v>
      </c>
      <c r="D66">
        <v>5227644</v>
      </c>
      <c r="E66">
        <v>6</v>
      </c>
      <c r="F66" t="s">
        <v>7</v>
      </c>
      <c r="G66" t="s">
        <v>168</v>
      </c>
      <c r="H66">
        <f>COS(B66*PI()/180)*40075000</f>
        <v>27238872.619777616</v>
      </c>
      <c r="I66">
        <f>(MOD(A66,6)-3)*H66/360+500000</f>
        <v>329000.41077584121</v>
      </c>
      <c r="J66">
        <f>Table1[[#This Row],[rlat]]</f>
        <v>47.18</v>
      </c>
      <c r="K66" s="1">
        <f>I66-C66</f>
        <v>237.41077584121376</v>
      </c>
      <c r="L66" s="1">
        <f>B66*40075000/360+IF(Table1[[#This Row],[h]]="N",0,10000000)</f>
        <v>5252051.388888889</v>
      </c>
      <c r="M66" s="1">
        <f>MOD(J66,6)</f>
        <v>5.18</v>
      </c>
      <c r="N66" s="1">
        <f>Table1[[#This Row],[lng Er]]</f>
        <v>237.41077584121376</v>
      </c>
      <c r="O66" s="1">
        <f>Table1[[#This Row],[Lat2]]</f>
        <v>47.18</v>
      </c>
      <c r="P66" s="1">
        <f>L66-D66</f>
        <v>24407.388888888992</v>
      </c>
      <c r="Q66" s="1">
        <f>Table1[[#This Row],[lat3]]</f>
        <v>47.18</v>
      </c>
      <c r="R66" s="1">
        <f>Table1[[#This Row],[Dev2]]-$AA$1*SIN(Table1[[#This Row],[lat4]]*PI()/90)-$Y$1*Table1[[#This Row],[lat4]]</f>
        <v>-2161.8082188303633</v>
      </c>
      <c r="S66" s="1">
        <f>MOD(Table1[[#This Row],[rlng]],6)-3</f>
        <v>-2.2599999999999909</v>
      </c>
      <c r="T66" s="1">
        <f>Table1[[#This Row],[Dev2]]</f>
        <v>24407.388888888992</v>
      </c>
    </row>
    <row r="67" spans="1:20" x14ac:dyDescent="0.25">
      <c r="A67">
        <v>-29.25</v>
      </c>
      <c r="B67">
        <v>60.54</v>
      </c>
      <c r="C67">
        <v>376567</v>
      </c>
      <c r="D67">
        <v>6713662</v>
      </c>
      <c r="E67">
        <v>26</v>
      </c>
      <c r="F67" t="s">
        <v>7</v>
      </c>
      <c r="G67" t="s">
        <v>382</v>
      </c>
      <c r="H67">
        <f>COS(B67*PI()/180)*40075000</f>
        <v>19709518.876289304</v>
      </c>
      <c r="I67">
        <f>(MOD(A67,6)-3)*H67/360+500000</f>
        <v>376815.50702319184</v>
      </c>
      <c r="J67">
        <f>Table1[[#This Row],[rlat]]</f>
        <v>60.54</v>
      </c>
      <c r="K67" s="1">
        <f>I67-C67</f>
        <v>248.5070231918362</v>
      </c>
      <c r="L67" s="1">
        <f>B67*40075000/360+IF(Table1[[#This Row],[h]]="N",0,10000000)</f>
        <v>6739279.166666667</v>
      </c>
      <c r="M67" s="1">
        <f>MOD(J67,6)</f>
        <v>0.53999999999999915</v>
      </c>
      <c r="N67" s="1">
        <f>Table1[[#This Row],[lng Er]]</f>
        <v>248.5070231918362</v>
      </c>
      <c r="O67" s="1">
        <f>Table1[[#This Row],[Lat2]]</f>
        <v>60.54</v>
      </c>
      <c r="P67" s="1">
        <f>L67-D67</f>
        <v>25617.166666666977</v>
      </c>
      <c r="Q67" s="1">
        <f>Table1[[#This Row],[lat3]]</f>
        <v>60.54</v>
      </c>
      <c r="R67" s="1">
        <f>Table1[[#This Row],[Dev2]]-$AA$1*SIN(Table1[[#This Row],[lat4]]*PI()/90)-$Y$1*Table1[[#This Row],[lat4]]</f>
        <v>-1707.4907185425163</v>
      </c>
      <c r="S67" s="1">
        <f>MOD(Table1[[#This Row],[rlng]],6)-3</f>
        <v>-2.25</v>
      </c>
      <c r="T67" s="1">
        <f>Table1[[#This Row],[Dev2]]</f>
        <v>25617.166666666977</v>
      </c>
    </row>
    <row r="68" spans="1:20" x14ac:dyDescent="0.25">
      <c r="A68">
        <v>12.78</v>
      </c>
      <c r="B68">
        <v>-23.51</v>
      </c>
      <c r="C68">
        <v>273315</v>
      </c>
      <c r="D68">
        <v>7398269</v>
      </c>
      <c r="E68">
        <v>33</v>
      </c>
      <c r="F68" t="s">
        <v>12</v>
      </c>
      <c r="G68" t="s">
        <v>392</v>
      </c>
      <c r="H68">
        <f>COS(B68*PI()/180)*40075000</f>
        <v>36748392.907975584</v>
      </c>
      <c r="I68">
        <f>(MOD(A68,6)-3)*H68/360+500000</f>
        <v>273384.91040081717</v>
      </c>
      <c r="J68">
        <f>Table1[[#This Row],[rlat]]</f>
        <v>-23.51</v>
      </c>
      <c r="K68" s="1">
        <f>I68-C68</f>
        <v>69.910400817170739</v>
      </c>
      <c r="L68" s="1">
        <f>B68*40075000/360+IF(Table1[[#This Row],[h]]="N",0,10000000)</f>
        <v>7382879.861111111</v>
      </c>
      <c r="M68" s="1">
        <f>MOD(J68,6)</f>
        <v>0.48999999999999844</v>
      </c>
      <c r="N68" s="1">
        <f>Table1[[#This Row],[lng Er]]</f>
        <v>69.910400817170739</v>
      </c>
      <c r="O68" s="1">
        <f>Table1[[#This Row],[Lat2]]</f>
        <v>-23.51</v>
      </c>
      <c r="P68" s="1">
        <f>L68-D68</f>
        <v>-15389.138888888992</v>
      </c>
      <c r="Q68" s="1">
        <f>Table1[[#This Row],[lat3]]</f>
        <v>-23.51</v>
      </c>
      <c r="R68" s="1">
        <f>Table1[[#This Row],[Dev2]]-$AA$1*SIN(Table1[[#This Row],[lat4]]*PI()/90)-$Y$1*Table1[[#This Row],[lat4]]</f>
        <v>1606.0786214349555</v>
      </c>
      <c r="S68" s="1">
        <f>MOD(Table1[[#This Row],[rlng]],6)-3</f>
        <v>-2.2200000000000006</v>
      </c>
      <c r="T68" s="1">
        <f>Table1[[#This Row],[Dev2]]</f>
        <v>-15389.138888888992</v>
      </c>
    </row>
    <row r="69" spans="1:20" x14ac:dyDescent="0.25">
      <c r="A69">
        <v>48.79</v>
      </c>
      <c r="B69">
        <v>-6.78</v>
      </c>
      <c r="C69">
        <v>255731</v>
      </c>
      <c r="D69">
        <v>9250014</v>
      </c>
      <c r="E69">
        <v>39</v>
      </c>
      <c r="F69" t="s">
        <v>12</v>
      </c>
      <c r="G69" t="s">
        <v>64</v>
      </c>
      <c r="H69">
        <f>COS(B69*PI()/180)*40075000</f>
        <v>39794746.644086152</v>
      </c>
      <c r="I69">
        <f>(MOD(A69,6)-3)*H69/360+500000</f>
        <v>255704.47199047104</v>
      </c>
      <c r="J69">
        <f>Table1[[#This Row],[rlat]]</f>
        <v>-6.78</v>
      </c>
      <c r="K69" s="1">
        <f>I69-C69</f>
        <v>-26.528009528963594</v>
      </c>
      <c r="L69" s="1">
        <f>B69*40075000/360+IF(Table1[[#This Row],[h]]="N",0,10000000)</f>
        <v>9245254.166666666</v>
      </c>
      <c r="M69" s="1">
        <f>MOD(J69,6)</f>
        <v>5.22</v>
      </c>
      <c r="N69" s="1">
        <f>Table1[[#This Row],[lng Er]]</f>
        <v>-26.528009528963594</v>
      </c>
      <c r="O69" s="1">
        <f>Table1[[#This Row],[Lat2]]</f>
        <v>-6.78</v>
      </c>
      <c r="P69" s="1">
        <f>L69-D69</f>
        <v>-4759.8333333339542</v>
      </c>
      <c r="Q69" s="1">
        <f>Table1[[#This Row],[lat3]]</f>
        <v>-6.78</v>
      </c>
      <c r="R69" s="1">
        <f>Table1[[#This Row],[Dev2]]-$AA$1*SIN(Table1[[#This Row],[lat4]]*PI()/90)-$Y$1*Table1[[#This Row],[lat4]]</f>
        <v>517.08265176304394</v>
      </c>
      <c r="S69" s="1">
        <f>MOD(Table1[[#This Row],[rlng]],6)-3</f>
        <v>-2.2100000000000009</v>
      </c>
      <c r="T69" s="1">
        <f>Table1[[#This Row],[Dev2]]</f>
        <v>-4759.8333333339542</v>
      </c>
    </row>
    <row r="70" spans="1:20" x14ac:dyDescent="0.25">
      <c r="A70">
        <v>-71.209999999999994</v>
      </c>
      <c r="B70">
        <v>43.9</v>
      </c>
      <c r="C70">
        <v>322516</v>
      </c>
      <c r="D70">
        <v>4863140</v>
      </c>
      <c r="E70">
        <v>19</v>
      </c>
      <c r="F70" t="s">
        <v>7</v>
      </c>
      <c r="G70" t="s">
        <v>467</v>
      </c>
      <c r="H70">
        <f>COS(B70*PI()/180)*40075000</f>
        <v>28876085.800589245</v>
      </c>
      <c r="I70">
        <f>(MOD(A70,6)-3)*H70/360+500000</f>
        <v>322732.91772416094</v>
      </c>
      <c r="J70">
        <f>Table1[[#This Row],[rlat]]</f>
        <v>43.9</v>
      </c>
      <c r="K70" s="1">
        <f>I70-C70</f>
        <v>216.91772416094318</v>
      </c>
      <c r="L70" s="1">
        <f>B70*40075000/360+IF(Table1[[#This Row],[h]]="N",0,10000000)</f>
        <v>4886923.611111111</v>
      </c>
      <c r="M70" s="1">
        <f>MOD(J70,6)</f>
        <v>1.8999999999999986</v>
      </c>
      <c r="N70" s="1">
        <f>Table1[[#This Row],[lng Er]]</f>
        <v>216.91772416094318</v>
      </c>
      <c r="O70" s="1">
        <f>Table1[[#This Row],[Lat2]]</f>
        <v>43.9</v>
      </c>
      <c r="P70" s="1">
        <f>L70-D70</f>
        <v>23783.611111111008</v>
      </c>
      <c r="Q70" s="1">
        <f>Table1[[#This Row],[lat3]]</f>
        <v>43.9</v>
      </c>
      <c r="R70" s="1">
        <f>Table1[[#This Row],[Dev2]]-$AA$1*SIN(Table1[[#This Row],[lat4]]*PI()/90)-$Y$1*Table1[[#This Row],[lat4]]</f>
        <v>-2082.0955514589314</v>
      </c>
      <c r="S70" s="1">
        <f>MOD(Table1[[#This Row],[rlng]],6)-3</f>
        <v>-2.2099999999999937</v>
      </c>
      <c r="T70" s="1">
        <f>Table1[[#This Row],[Dev2]]</f>
        <v>23783.611111111008</v>
      </c>
    </row>
    <row r="71" spans="1:20" x14ac:dyDescent="0.25">
      <c r="A71">
        <v>144.80000000000001</v>
      </c>
      <c r="B71">
        <v>44.03</v>
      </c>
      <c r="C71">
        <v>323704</v>
      </c>
      <c r="D71">
        <v>4877557</v>
      </c>
      <c r="E71">
        <v>55</v>
      </c>
      <c r="F71" t="s">
        <v>7</v>
      </c>
      <c r="G71" t="s">
        <v>263</v>
      </c>
      <c r="H71">
        <f>COS(B71*PI()/180)*40075000</f>
        <v>28812962.377560657</v>
      </c>
      <c r="I71">
        <f>(MOD(A71,6)-3)*H71/360+500000</f>
        <v>323920.78547046357</v>
      </c>
      <c r="J71">
        <f>Table1[[#This Row],[rlat]]</f>
        <v>44.03</v>
      </c>
      <c r="K71" s="1">
        <f>I71-C71</f>
        <v>216.78547046356834</v>
      </c>
      <c r="L71" s="1">
        <f>B71*40075000/360+IF(Table1[[#This Row],[h]]="N",0,10000000)</f>
        <v>4901395.138888889</v>
      </c>
      <c r="M71" s="1">
        <f>MOD(J71,6)</f>
        <v>2.0300000000000011</v>
      </c>
      <c r="N71" s="1">
        <f>Table1[[#This Row],[lng Er]]</f>
        <v>216.78547046356834</v>
      </c>
      <c r="O71" s="1">
        <f>Table1[[#This Row],[Lat2]]</f>
        <v>44.03</v>
      </c>
      <c r="P71" s="1">
        <f>L71-D71</f>
        <v>23838.138888888992</v>
      </c>
      <c r="Q71" s="1">
        <f>Table1[[#This Row],[lat3]]</f>
        <v>44.03</v>
      </c>
      <c r="R71" s="1">
        <f>Table1[[#This Row],[Dev2]]-$AA$1*SIN(Table1[[#This Row],[lat4]]*PI()/90)-$Y$1*Table1[[#This Row],[lat4]]</f>
        <v>-2059.440322352797</v>
      </c>
      <c r="S71" s="1">
        <f>MOD(Table1[[#This Row],[rlng]],6)-3</f>
        <v>-2.1999999999999886</v>
      </c>
      <c r="T71" s="1">
        <f>Table1[[#This Row],[Dev2]]</f>
        <v>23838.138888888992</v>
      </c>
    </row>
    <row r="72" spans="1:20" x14ac:dyDescent="0.25">
      <c r="A72">
        <v>-83.19</v>
      </c>
      <c r="B72">
        <v>-52.43</v>
      </c>
      <c r="C72">
        <v>351109</v>
      </c>
      <c r="D72">
        <v>4188878</v>
      </c>
      <c r="E72">
        <v>17</v>
      </c>
      <c r="F72" t="s">
        <v>12</v>
      </c>
      <c r="G72" t="s">
        <v>332</v>
      </c>
      <c r="H72">
        <f>COS(B72*PI()/180)*40075000</f>
        <v>24434939.303706247</v>
      </c>
      <c r="I72">
        <f>(MOD(A72,6)-3)*H72/360+500000</f>
        <v>351354.11923578713</v>
      </c>
      <c r="J72">
        <f>Table1[[#This Row],[rlat]]</f>
        <v>-52.43</v>
      </c>
      <c r="K72" s="1">
        <f>I72-C72</f>
        <v>245.11923578713322</v>
      </c>
      <c r="L72" s="1">
        <f>B72*40075000/360+IF(Table1[[#This Row],[h]]="N",0,10000000)</f>
        <v>4163521.527777778</v>
      </c>
      <c r="M72" s="1">
        <f>MOD(J72,6)</f>
        <v>1.5700000000000003</v>
      </c>
      <c r="N72" s="1">
        <f>Table1[[#This Row],[lng Er]]</f>
        <v>245.11923578713322</v>
      </c>
      <c r="O72" s="1">
        <f>Table1[[#This Row],[Lat2]]</f>
        <v>-52.43</v>
      </c>
      <c r="P72" s="1">
        <f>L72-D72</f>
        <v>-25356.472222222015</v>
      </c>
      <c r="Q72" s="1">
        <f>Table1[[#This Row],[lat3]]</f>
        <v>-52.43</v>
      </c>
      <c r="R72" s="1">
        <f>Table1[[#This Row],[Dev2]]-$AA$1*SIN(Table1[[#This Row],[lat4]]*PI()/90)-$Y$1*Table1[[#This Row],[lat4]]</f>
        <v>1905.1634795537047</v>
      </c>
      <c r="S72" s="1">
        <f>MOD(Table1[[#This Row],[rlng]],6)-3</f>
        <v>-2.1899999999999977</v>
      </c>
      <c r="T72" s="1">
        <f>Table1[[#This Row],[Dev2]]</f>
        <v>-25356.472222222015</v>
      </c>
    </row>
    <row r="73" spans="1:20" x14ac:dyDescent="0.25">
      <c r="A73">
        <v>-119.19</v>
      </c>
      <c r="B73">
        <v>24.25</v>
      </c>
      <c r="C73">
        <v>277649</v>
      </c>
      <c r="D73">
        <v>2683651</v>
      </c>
      <c r="E73">
        <v>11</v>
      </c>
      <c r="F73" t="s">
        <v>7</v>
      </c>
      <c r="G73" t="s">
        <v>432</v>
      </c>
      <c r="H73">
        <f>COS(B73*PI()/180)*40075000</f>
        <v>36538863.896351822</v>
      </c>
      <c r="I73">
        <f>(MOD(A73,6)-3)*H73/360+500000</f>
        <v>277721.91129719332</v>
      </c>
      <c r="J73">
        <f>Table1[[#This Row],[rlat]]</f>
        <v>24.25</v>
      </c>
      <c r="K73" s="1">
        <f>I73-C73</f>
        <v>72.911297193320934</v>
      </c>
      <c r="L73" s="1">
        <f>B73*40075000/360+IF(Table1[[#This Row],[h]]="N",0,10000000)</f>
        <v>2699496.527777778</v>
      </c>
      <c r="M73" s="1">
        <f>MOD(J73,6)</f>
        <v>0.25</v>
      </c>
      <c r="N73" s="1">
        <f>Table1[[#This Row],[lng Er]]</f>
        <v>72.911297193320934</v>
      </c>
      <c r="O73" s="1">
        <f>Table1[[#This Row],[Lat2]]</f>
        <v>24.25</v>
      </c>
      <c r="P73" s="1">
        <f>L73-D73</f>
        <v>15845.527777777985</v>
      </c>
      <c r="Q73" s="1">
        <f>Table1[[#This Row],[lat3]]</f>
        <v>24.25</v>
      </c>
      <c r="R73" s="1">
        <f>Table1[[#This Row],[Dev2]]-$AA$1*SIN(Table1[[#This Row],[lat4]]*PI()/90)-$Y$1*Table1[[#This Row],[lat4]]</f>
        <v>-1594.013754846048</v>
      </c>
      <c r="S73" s="1">
        <f>MOD(Table1[[#This Row],[rlng]],6)-3</f>
        <v>-2.1899999999999977</v>
      </c>
      <c r="T73" s="1">
        <f>Table1[[#This Row],[Dev2]]</f>
        <v>15845.527777777985</v>
      </c>
    </row>
    <row r="74" spans="1:20" x14ac:dyDescent="0.25">
      <c r="A74">
        <v>144.84</v>
      </c>
      <c r="B74">
        <v>64.709999999999994</v>
      </c>
      <c r="C74">
        <v>397054</v>
      </c>
      <c r="D74">
        <v>7177890</v>
      </c>
      <c r="E74">
        <v>55</v>
      </c>
      <c r="F74" t="s">
        <v>7</v>
      </c>
      <c r="G74" t="s">
        <v>390</v>
      </c>
      <c r="H74">
        <f>COS(B74*PI()/180)*40075000</f>
        <v>17120042.593130905</v>
      </c>
      <c r="I74">
        <f>(MOD(A74,6)-3)*H74/360+500000</f>
        <v>397279.74444121472</v>
      </c>
      <c r="J74">
        <f>Table1[[#This Row],[rlat]]</f>
        <v>64.709999999999994</v>
      </c>
      <c r="K74" s="1">
        <f>I74-C74</f>
        <v>225.74444121471606</v>
      </c>
      <c r="L74" s="1">
        <f>B74*40075000/360+IF(Table1[[#This Row],[h]]="N",0,10000000)</f>
        <v>7203481.2499999991</v>
      </c>
      <c r="M74" s="1">
        <f>MOD(J74,6)</f>
        <v>4.7099999999999937</v>
      </c>
      <c r="N74" s="1">
        <f>Table1[[#This Row],[lng Er]]</f>
        <v>225.74444121471606</v>
      </c>
      <c r="O74" s="1">
        <f>Table1[[#This Row],[Lat2]]</f>
        <v>64.709999999999994</v>
      </c>
      <c r="P74" s="1">
        <f>L74-D74</f>
        <v>25591.249999999069</v>
      </c>
      <c r="Q74" s="1">
        <f>Table1[[#This Row],[lat3]]</f>
        <v>64.709999999999994</v>
      </c>
      <c r="R74" s="1">
        <f>Table1[[#This Row],[Dev2]]-$AA$1*SIN(Table1[[#This Row],[lat4]]*PI()/90)-$Y$1*Table1[[#This Row],[lat4]]</f>
        <v>-1328.6914188467617</v>
      </c>
      <c r="S74" s="1">
        <f>MOD(Table1[[#This Row],[rlng]],6)-3</f>
        <v>-2.1599999999999966</v>
      </c>
      <c r="T74" s="1">
        <f>Table1[[#This Row],[Dev2]]</f>
        <v>25591.249999999069</v>
      </c>
    </row>
    <row r="75" spans="1:20" x14ac:dyDescent="0.25">
      <c r="A75">
        <v>144.86000000000001</v>
      </c>
      <c r="B75">
        <v>77.87</v>
      </c>
      <c r="C75">
        <v>449811</v>
      </c>
      <c r="D75">
        <v>8644778</v>
      </c>
      <c r="E75">
        <v>55</v>
      </c>
      <c r="F75" t="s">
        <v>7</v>
      </c>
      <c r="G75" t="s">
        <v>165</v>
      </c>
      <c r="H75">
        <f>COS(B75*PI()/180)*40075000</f>
        <v>8420979.7975963801</v>
      </c>
      <c r="I75">
        <f>(MOD(A75,6)-3)*H75/360+500000</f>
        <v>449941.95342539961</v>
      </c>
      <c r="J75">
        <f>Table1[[#This Row],[rlat]]</f>
        <v>77.87</v>
      </c>
      <c r="K75" s="1">
        <f>I75-C75</f>
        <v>130.95342539960984</v>
      </c>
      <c r="L75" s="1">
        <f>B75*40075000/360+IF(Table1[[#This Row],[h]]="N",0,10000000)</f>
        <v>8668445.1388888881</v>
      </c>
      <c r="M75" s="1">
        <f>MOD(J75,6)</f>
        <v>5.8700000000000045</v>
      </c>
      <c r="N75" s="1">
        <f>Table1[[#This Row],[lng Er]]</f>
        <v>130.95342539960984</v>
      </c>
      <c r="O75" s="1">
        <f>Table1[[#This Row],[Lat2]]</f>
        <v>77.87</v>
      </c>
      <c r="P75" s="1">
        <f>L75-D75</f>
        <v>23667.138888888061</v>
      </c>
      <c r="Q75" s="1">
        <f>Table1[[#This Row],[lat3]]</f>
        <v>77.87</v>
      </c>
      <c r="R75" s="1">
        <f>Table1[[#This Row],[Dev2]]-$AA$1*SIN(Table1[[#This Row],[lat4]]*PI()/90)-$Y$1*Table1[[#This Row],[lat4]]</f>
        <v>-427.65877276977699</v>
      </c>
      <c r="S75" s="1">
        <f>MOD(Table1[[#This Row],[rlng]],6)-3</f>
        <v>-2.1399999999999864</v>
      </c>
      <c r="T75" s="1">
        <f>Table1[[#This Row],[Dev2]]</f>
        <v>23667.138888888061</v>
      </c>
    </row>
    <row r="76" spans="1:20" x14ac:dyDescent="0.25">
      <c r="A76">
        <v>-119.12</v>
      </c>
      <c r="B76">
        <v>48.71</v>
      </c>
      <c r="C76">
        <v>344044</v>
      </c>
      <c r="D76">
        <v>5397387</v>
      </c>
      <c r="E76">
        <v>11</v>
      </c>
      <c r="F76" t="s">
        <v>7</v>
      </c>
      <c r="G76" t="s">
        <v>495</v>
      </c>
      <c r="H76">
        <f>COS(B76*PI()/180)*40075000</f>
        <v>26444311.793614052</v>
      </c>
      <c r="I76">
        <f>(MOD(A76,6)-3)*H76/360+500000</f>
        <v>344272.38610427245</v>
      </c>
      <c r="J76">
        <f>Table1[[#This Row],[rlat]]</f>
        <v>48.71</v>
      </c>
      <c r="K76" s="1">
        <f>I76-C76</f>
        <v>228.38610427244566</v>
      </c>
      <c r="L76" s="1">
        <f>B76*40075000/360+IF(Table1[[#This Row],[h]]="N",0,10000000)</f>
        <v>5422370.138888889</v>
      </c>
      <c r="M76" s="1">
        <f>MOD(J76,6)</f>
        <v>0.71000000000000085</v>
      </c>
      <c r="N76" s="1">
        <f>Table1[[#This Row],[lng Er]]</f>
        <v>228.38610427244566</v>
      </c>
      <c r="O76" s="1">
        <f>Table1[[#This Row],[Lat2]]</f>
        <v>48.71</v>
      </c>
      <c r="P76" s="1">
        <f>L76-D76</f>
        <v>24983.138888888992</v>
      </c>
      <c r="Q76" s="1">
        <f>Table1[[#This Row],[lat3]]</f>
        <v>48.71</v>
      </c>
      <c r="R76" s="1">
        <f>Table1[[#This Row],[Dev2]]-$AA$1*SIN(Table1[[#This Row],[lat4]]*PI()/90)-$Y$1*Table1[[#This Row],[lat4]]</f>
        <v>-1842.6294122869258</v>
      </c>
      <c r="S76" s="1">
        <f>MOD(Table1[[#This Row],[rlng]],6)-3</f>
        <v>-2.1200000000000045</v>
      </c>
      <c r="T76" s="1">
        <f>Table1[[#This Row],[Dev2]]</f>
        <v>24983.138888888992</v>
      </c>
    </row>
    <row r="77" spans="1:20" x14ac:dyDescent="0.25">
      <c r="A77">
        <v>-101.11</v>
      </c>
      <c r="B77">
        <v>14.74</v>
      </c>
      <c r="C77">
        <v>272842</v>
      </c>
      <c r="D77">
        <v>1630633</v>
      </c>
      <c r="E77">
        <v>14</v>
      </c>
      <c r="F77" t="s">
        <v>7</v>
      </c>
      <c r="G77" t="s">
        <v>182</v>
      </c>
      <c r="H77">
        <f>COS(B77*PI()/180)*40075000</f>
        <v>38756146.201347463</v>
      </c>
      <c r="I77">
        <f>(MOD(A77,6)-3)*H77/360+500000</f>
        <v>272845.92087543581</v>
      </c>
      <c r="J77">
        <f>Table1[[#This Row],[rlat]]</f>
        <v>14.74</v>
      </c>
      <c r="K77" s="1">
        <f>I77-C77</f>
        <v>3.9208754358114675</v>
      </c>
      <c r="L77" s="1">
        <f>B77*40075000/360+IF(Table1[[#This Row],[h]]="N",0,10000000)</f>
        <v>1640848.611111111</v>
      </c>
      <c r="M77" s="1">
        <f>MOD(J77,6)</f>
        <v>2.74</v>
      </c>
      <c r="N77" s="1">
        <f>Table1[[#This Row],[lng Er]]</f>
        <v>3.9208754358114675</v>
      </c>
      <c r="O77" s="1">
        <f>Table1[[#This Row],[Lat2]]</f>
        <v>14.74</v>
      </c>
      <c r="P77" s="1">
        <f>L77-D77</f>
        <v>10215.611111111008</v>
      </c>
      <c r="Q77" s="1">
        <f>Table1[[#This Row],[lat3]]</f>
        <v>14.74</v>
      </c>
      <c r="R77" s="1">
        <f>Table1[[#This Row],[Dev2]]-$AA$1*SIN(Table1[[#This Row],[lat4]]*PI()/90)-$Y$1*Table1[[#This Row],[lat4]]</f>
        <v>-974.80438742220031</v>
      </c>
      <c r="S77" s="1">
        <f>MOD(Table1[[#This Row],[rlng]],6)-3</f>
        <v>-2.1099999999999994</v>
      </c>
      <c r="T77" s="1">
        <f>Table1[[#This Row],[Dev2]]</f>
        <v>10215.611111111008</v>
      </c>
    </row>
    <row r="78" spans="1:20" x14ac:dyDescent="0.25">
      <c r="A78">
        <v>120.89</v>
      </c>
      <c r="B78">
        <v>30.86</v>
      </c>
      <c r="C78">
        <v>298251</v>
      </c>
      <c r="D78">
        <v>3415992</v>
      </c>
      <c r="E78">
        <v>51</v>
      </c>
      <c r="F78" t="s">
        <v>7</v>
      </c>
      <c r="G78" t="s">
        <v>287</v>
      </c>
      <c r="H78">
        <f>COS(B78*PI()/180)*40075000</f>
        <v>34401310.381883085</v>
      </c>
      <c r="I78">
        <f>(MOD(A78,6)-3)*H78/360+500000</f>
        <v>298370.09748396312</v>
      </c>
      <c r="J78">
        <f>Table1[[#This Row],[rlat]]</f>
        <v>30.86</v>
      </c>
      <c r="K78" s="1">
        <f>I78-C78</f>
        <v>119.09748396312352</v>
      </c>
      <c r="L78" s="1">
        <f>B78*40075000/360+IF(Table1[[#This Row],[h]]="N",0,10000000)</f>
        <v>3435318.0555555555</v>
      </c>
      <c r="M78" s="1">
        <f>MOD(J78,6)</f>
        <v>0.85999999999999943</v>
      </c>
      <c r="N78" s="1">
        <f>Table1[[#This Row],[lng Er]]</f>
        <v>119.09748396312352</v>
      </c>
      <c r="O78" s="1">
        <f>Table1[[#This Row],[Lat2]]</f>
        <v>30.86</v>
      </c>
      <c r="P78" s="1">
        <f>L78-D78</f>
        <v>19326.055555555504</v>
      </c>
      <c r="Q78" s="1">
        <f>Table1[[#This Row],[lat3]]</f>
        <v>30.86</v>
      </c>
      <c r="R78" s="1">
        <f>Table1[[#This Row],[Dev2]]-$AA$1*SIN(Table1[[#This Row],[lat4]]*PI()/90)-$Y$1*Table1[[#This Row],[lat4]]</f>
        <v>-1707.7290503310414</v>
      </c>
      <c r="S78" s="1">
        <f>MOD(Table1[[#This Row],[rlng]],6)-3</f>
        <v>-2.1099999999999994</v>
      </c>
      <c r="T78" s="1">
        <f>Table1[[#This Row],[Dev2]]</f>
        <v>19326.055555555504</v>
      </c>
    </row>
    <row r="79" spans="1:20" x14ac:dyDescent="0.25">
      <c r="A79">
        <v>-23.09</v>
      </c>
      <c r="B79">
        <v>-30.47</v>
      </c>
      <c r="C79">
        <v>299359</v>
      </c>
      <c r="D79">
        <v>6627276</v>
      </c>
      <c r="E79">
        <v>27</v>
      </c>
      <c r="F79" t="s">
        <v>12</v>
      </c>
      <c r="G79" t="s">
        <v>355</v>
      </c>
      <c r="H79">
        <f>COS(B79*PI()/180)*40075000</f>
        <v>34540433.660540357</v>
      </c>
      <c r="I79">
        <f>(MOD(A79,6)-3)*H79/360+500000</f>
        <v>299473.59347075183</v>
      </c>
      <c r="J79">
        <f>Table1[[#This Row],[rlat]]</f>
        <v>-30.47</v>
      </c>
      <c r="K79" s="1">
        <f>I79-C79</f>
        <v>114.59347075183177</v>
      </c>
      <c r="L79" s="1">
        <f>B79*40075000/360+IF(Table1[[#This Row],[h]]="N",0,10000000)</f>
        <v>6608096.527777778</v>
      </c>
      <c r="M79" s="1">
        <f>MOD(J79,6)</f>
        <v>5.5300000000000011</v>
      </c>
      <c r="N79" s="1">
        <f>Table1[[#This Row],[lng Er]]</f>
        <v>114.59347075183177</v>
      </c>
      <c r="O79" s="1">
        <f>Table1[[#This Row],[Lat2]]</f>
        <v>-30.47</v>
      </c>
      <c r="P79" s="1">
        <f>L79-D79</f>
        <v>-19179.472222222015</v>
      </c>
      <c r="Q79" s="1">
        <f>Table1[[#This Row],[lat3]]</f>
        <v>-30.47</v>
      </c>
      <c r="R79" s="1">
        <f>Table1[[#This Row],[Dev2]]-$AA$1*SIN(Table1[[#This Row],[lat4]]*PI()/90)-$Y$1*Table1[[#This Row],[lat4]]</f>
        <v>1662.0623573171033</v>
      </c>
      <c r="S79" s="1">
        <f>MOD(Table1[[#This Row],[rlng]],6)-3</f>
        <v>-2.09</v>
      </c>
      <c r="T79" s="1">
        <f>Table1[[#This Row],[Dev2]]</f>
        <v>-19179.472222222015</v>
      </c>
    </row>
    <row r="80" spans="1:20" x14ac:dyDescent="0.25">
      <c r="A80">
        <v>60.93</v>
      </c>
      <c r="B80">
        <v>-2.48999999999999</v>
      </c>
      <c r="C80">
        <v>269826</v>
      </c>
      <c r="D80">
        <v>9724597</v>
      </c>
      <c r="E80">
        <v>41</v>
      </c>
      <c r="F80" t="s">
        <v>12</v>
      </c>
      <c r="G80" t="s">
        <v>223</v>
      </c>
      <c r="H80">
        <f>COS(B80*PI()/180)*40075000</f>
        <v>40037161.961842529</v>
      </c>
      <c r="I80">
        <f>(MOD(A80,6)-3)*H80/360+500000</f>
        <v>269786.31871940545</v>
      </c>
      <c r="J80">
        <f>Table1[[#This Row],[rlat]]</f>
        <v>-2.48999999999999</v>
      </c>
      <c r="K80" s="1">
        <f>I80-C80</f>
        <v>-39.681280594551936</v>
      </c>
      <c r="L80" s="1">
        <f>B80*40075000/360+IF(Table1[[#This Row],[h]]="N",0,10000000)</f>
        <v>9722814.583333334</v>
      </c>
      <c r="M80" s="1">
        <f>MOD(J80,6)</f>
        <v>3.51000000000001</v>
      </c>
      <c r="N80" s="1">
        <f>Table1[[#This Row],[lng Er]]</f>
        <v>-39.681280594551936</v>
      </c>
      <c r="O80" s="1">
        <f>Table1[[#This Row],[Lat2]]</f>
        <v>-2.48999999999999</v>
      </c>
      <c r="P80" s="1">
        <f>L80-D80</f>
        <v>-1782.4166666660458</v>
      </c>
      <c r="Q80" s="1">
        <f>Table1[[#This Row],[lat3]]</f>
        <v>-2.48999999999999</v>
      </c>
      <c r="R80" s="1">
        <f>Table1[[#This Row],[Dev2]]-$AA$1*SIN(Table1[[#This Row],[lat4]]*PI()/90)-$Y$1*Table1[[#This Row],[lat4]]</f>
        <v>166.76133166092677</v>
      </c>
      <c r="S80" s="1">
        <f>MOD(Table1[[#This Row],[rlng]],6)-3</f>
        <v>-2.0700000000000003</v>
      </c>
      <c r="T80" s="1">
        <f>Table1[[#This Row],[Dev2]]</f>
        <v>-1782.4166666660458</v>
      </c>
    </row>
    <row r="81" spans="1:20" x14ac:dyDescent="0.25">
      <c r="A81">
        <v>-155.07</v>
      </c>
      <c r="B81">
        <v>61.84</v>
      </c>
      <c r="C81">
        <v>391024</v>
      </c>
      <c r="D81">
        <v>6858092</v>
      </c>
      <c r="E81">
        <v>5</v>
      </c>
      <c r="F81" t="s">
        <v>7</v>
      </c>
      <c r="G81" t="s">
        <v>444</v>
      </c>
      <c r="H81">
        <f>COS(B81*PI()/180)*40075000</f>
        <v>18912810.50912616</v>
      </c>
      <c r="I81">
        <f>(MOD(A81,6)-3)*H81/360+500000</f>
        <v>391251.33957252494</v>
      </c>
      <c r="J81">
        <f>Table1[[#This Row],[rlat]]</f>
        <v>61.84</v>
      </c>
      <c r="K81" s="1">
        <f>I81-C81</f>
        <v>227.33957252494292</v>
      </c>
      <c r="L81" s="1">
        <f>B81*40075000/360+IF(Table1[[#This Row],[h]]="N",0,10000000)</f>
        <v>6883994.444444444</v>
      </c>
      <c r="M81" s="1">
        <f>MOD(J81,6)</f>
        <v>1.8400000000000034</v>
      </c>
      <c r="N81" s="1">
        <f>Table1[[#This Row],[lng Er]]</f>
        <v>227.33957252494292</v>
      </c>
      <c r="O81" s="1">
        <f>Table1[[#This Row],[Lat2]]</f>
        <v>61.84</v>
      </c>
      <c r="P81" s="1">
        <f>L81-D81</f>
        <v>25902.444444444031</v>
      </c>
      <c r="Q81" s="1">
        <f>Table1[[#This Row],[lat3]]</f>
        <v>61.84</v>
      </c>
      <c r="R81" s="1">
        <f>Table1[[#This Row],[Dev2]]-$AA$1*SIN(Table1[[#This Row],[lat4]]*PI()/90)-$Y$1*Table1[[#This Row],[lat4]]</f>
        <v>-1325.9195344825675</v>
      </c>
      <c r="S81" s="1">
        <f>MOD(Table1[[#This Row],[rlng]],6)-3</f>
        <v>-2.0699999999999932</v>
      </c>
      <c r="T81" s="1">
        <f>Table1[[#This Row],[Dev2]]</f>
        <v>25902.444444444031</v>
      </c>
    </row>
    <row r="82" spans="1:20" x14ac:dyDescent="0.25">
      <c r="A82">
        <v>-17.04</v>
      </c>
      <c r="B82">
        <v>19.95</v>
      </c>
      <c r="C82">
        <v>286503</v>
      </c>
      <c r="D82">
        <v>2207245</v>
      </c>
      <c r="E82">
        <v>28</v>
      </c>
      <c r="F82" t="s">
        <v>7</v>
      </c>
      <c r="G82" t="s">
        <v>333</v>
      </c>
      <c r="H82">
        <f>COS(B82*PI()/180)*40075000</f>
        <v>37670128.577689707</v>
      </c>
      <c r="I82">
        <f>(MOD(A82,6)-3)*H82/360+500000</f>
        <v>286535.93805975839</v>
      </c>
      <c r="J82">
        <f>Table1[[#This Row],[rlat]]</f>
        <v>19.95</v>
      </c>
      <c r="K82" s="1">
        <f>I82-C82</f>
        <v>32.938059758394957</v>
      </c>
      <c r="L82" s="1">
        <f>B82*40075000/360+IF(Table1[[#This Row],[h]]="N",0,10000000)</f>
        <v>2220822.9166666665</v>
      </c>
      <c r="M82" s="1">
        <f>MOD(J82,6)</f>
        <v>1.9499999999999993</v>
      </c>
      <c r="N82" s="1">
        <f>Table1[[#This Row],[lng Er]]</f>
        <v>32.938059758394957</v>
      </c>
      <c r="O82" s="1">
        <f>Table1[[#This Row],[Lat2]]</f>
        <v>19.95</v>
      </c>
      <c r="P82" s="1">
        <f>L82-D82</f>
        <v>13577.916666666511</v>
      </c>
      <c r="Q82" s="1">
        <f>Table1[[#This Row],[lat3]]</f>
        <v>19.95</v>
      </c>
      <c r="R82" s="1">
        <f>Table1[[#This Row],[Dev2]]-$AA$1*SIN(Table1[[#This Row],[lat4]]*PI()/90)-$Y$1*Table1[[#This Row],[lat4]]</f>
        <v>-1174.0274384400127</v>
      </c>
      <c r="S82" s="1">
        <f>MOD(Table1[[#This Row],[rlng]],6)-3</f>
        <v>-2.0399999999999991</v>
      </c>
      <c r="T82" s="1">
        <f>Table1[[#This Row],[Dev2]]</f>
        <v>13577.916666666511</v>
      </c>
    </row>
    <row r="83" spans="1:20" x14ac:dyDescent="0.25">
      <c r="A83">
        <v>144.96</v>
      </c>
      <c r="B83">
        <v>53.12</v>
      </c>
      <c r="C83">
        <v>363482</v>
      </c>
      <c r="D83">
        <v>5887564</v>
      </c>
      <c r="E83">
        <v>55</v>
      </c>
      <c r="F83" t="s">
        <v>7</v>
      </c>
      <c r="G83" t="s">
        <v>117</v>
      </c>
      <c r="H83">
        <f>COS(B83*PI()/180)*40075000</f>
        <v>24050652.42432081</v>
      </c>
      <c r="I83">
        <f>(MOD(A83,6)-3)*H83/360+500000</f>
        <v>363712.96959551593</v>
      </c>
      <c r="J83">
        <f>Table1[[#This Row],[rlat]]</f>
        <v>53.12</v>
      </c>
      <c r="K83" s="1">
        <f>I83-C83</f>
        <v>230.9695955159259</v>
      </c>
      <c r="L83" s="1">
        <f>B83*40075000/360+IF(Table1[[#This Row],[h]]="N",0,10000000)</f>
        <v>5913288.888888889</v>
      </c>
      <c r="M83" s="1">
        <f>MOD(J83,6)</f>
        <v>5.1199999999999974</v>
      </c>
      <c r="N83" s="1">
        <f>Table1[[#This Row],[lng Er]]</f>
        <v>230.9695955159259</v>
      </c>
      <c r="O83" s="1">
        <f>Table1[[#This Row],[Lat2]]</f>
        <v>53.12</v>
      </c>
      <c r="P83" s="1">
        <f>L83-D83</f>
        <v>25724.888888888992</v>
      </c>
      <c r="Q83" s="1">
        <f>Table1[[#This Row],[lat3]]</f>
        <v>53.12</v>
      </c>
      <c r="R83" s="1">
        <f>Table1[[#This Row],[Dev2]]-$AA$1*SIN(Table1[[#This Row],[lat4]]*PI()/90)-$Y$1*Table1[[#This Row],[lat4]]</f>
        <v>-1588.6899773455643</v>
      </c>
      <c r="S83" s="1">
        <f>MOD(Table1[[#This Row],[rlng]],6)-3</f>
        <v>-2.039999999999992</v>
      </c>
      <c r="T83" s="1">
        <f>Table1[[#This Row],[Dev2]]</f>
        <v>25724.888888888992</v>
      </c>
    </row>
    <row r="84" spans="1:20" x14ac:dyDescent="0.25">
      <c r="A84">
        <v>-53.03</v>
      </c>
      <c r="B84">
        <v>-21.26</v>
      </c>
      <c r="C84">
        <v>289359</v>
      </c>
      <c r="D84">
        <v>7647723</v>
      </c>
      <c r="E84">
        <v>22</v>
      </c>
      <c r="F84" t="s">
        <v>12</v>
      </c>
      <c r="G84" t="s">
        <v>94</v>
      </c>
      <c r="H84">
        <f>COS(B84*PI()/180)*40075000</f>
        <v>37347679.753500871</v>
      </c>
      <c r="I84">
        <f>(MOD(A84,6)-3)*H84/360+500000</f>
        <v>289400.58361220331</v>
      </c>
      <c r="J84">
        <f>Table1[[#This Row],[rlat]]</f>
        <v>-21.26</v>
      </c>
      <c r="K84" s="1">
        <f>I84-C84</f>
        <v>41.583612203306984</v>
      </c>
      <c r="L84" s="1">
        <f>B84*40075000/360+IF(Table1[[#This Row],[h]]="N",0,10000000)</f>
        <v>7633348.611111111</v>
      </c>
      <c r="M84" s="1">
        <f>MOD(J84,6)</f>
        <v>2.7399999999999984</v>
      </c>
      <c r="N84" s="1">
        <f>Table1[[#This Row],[lng Er]]</f>
        <v>41.583612203306984</v>
      </c>
      <c r="O84" s="1">
        <f>Table1[[#This Row],[Lat2]]</f>
        <v>-21.26</v>
      </c>
      <c r="P84" s="1">
        <f>L84-D84</f>
        <v>-14374.388888888992</v>
      </c>
      <c r="Q84" s="1">
        <f>Table1[[#This Row],[lat3]]</f>
        <v>-21.26</v>
      </c>
      <c r="R84" s="1">
        <f>Table1[[#This Row],[Dev2]]-$AA$1*SIN(Table1[[#This Row],[lat4]]*PI()/90)-$Y$1*Table1[[#This Row],[lat4]]</f>
        <v>1222.6715077778645</v>
      </c>
      <c r="S84" s="1">
        <f>MOD(Table1[[#This Row],[rlng]],6)-3</f>
        <v>-2.0300000000000011</v>
      </c>
      <c r="T84" s="1">
        <f>Table1[[#This Row],[Dev2]]</f>
        <v>-14374.388888888992</v>
      </c>
    </row>
    <row r="85" spans="1:20" x14ac:dyDescent="0.25">
      <c r="A85">
        <v>48.98</v>
      </c>
      <c r="B85">
        <v>10.51</v>
      </c>
      <c r="C85">
        <v>278927</v>
      </c>
      <c r="D85">
        <v>1162511</v>
      </c>
      <c r="E85">
        <v>39</v>
      </c>
      <c r="F85" t="s">
        <v>7</v>
      </c>
      <c r="G85" t="s">
        <v>341</v>
      </c>
      <c r="H85">
        <f>COS(B85*PI()/180)*40075000</f>
        <v>39402665.191044591</v>
      </c>
      <c r="I85">
        <f>(MOD(A85,6)-3)*H85/360+500000</f>
        <v>278907.26753913832</v>
      </c>
      <c r="J85">
        <f>Table1[[#This Row],[rlat]]</f>
        <v>10.51</v>
      </c>
      <c r="K85" s="1">
        <f>I85-C85</f>
        <v>-19.732460861676373</v>
      </c>
      <c r="L85" s="1">
        <f>B85*40075000/360+IF(Table1[[#This Row],[h]]="N",0,10000000)</f>
        <v>1169967.361111111</v>
      </c>
      <c r="M85" s="1">
        <f>MOD(J85,6)</f>
        <v>4.51</v>
      </c>
      <c r="N85" s="1">
        <f>Table1[[#This Row],[lng Er]]</f>
        <v>-19.732460861676373</v>
      </c>
      <c r="O85" s="1">
        <f>Table1[[#This Row],[Lat2]]</f>
        <v>10.51</v>
      </c>
      <c r="P85" s="1">
        <f>L85-D85</f>
        <v>7456.3611111110076</v>
      </c>
      <c r="Q85" s="1">
        <f>Table1[[#This Row],[lat3]]</f>
        <v>10.51</v>
      </c>
      <c r="R85" s="1">
        <f>Table1[[#This Row],[Dev2]]-$AA$1*SIN(Table1[[#This Row],[lat4]]*PI()/90)-$Y$1*Table1[[#This Row],[lat4]]</f>
        <v>-647.48982890738353</v>
      </c>
      <c r="S85" s="1">
        <f>MOD(Table1[[#This Row],[rlng]],6)-3</f>
        <v>-2.0200000000000031</v>
      </c>
      <c r="T85" s="1">
        <f>Table1[[#This Row],[Dev2]]</f>
        <v>7456.3611111110076</v>
      </c>
    </row>
    <row r="86" spans="1:20" x14ac:dyDescent="0.25">
      <c r="A86">
        <v>-77</v>
      </c>
      <c r="B86">
        <v>-36.89</v>
      </c>
      <c r="C86">
        <v>321781</v>
      </c>
      <c r="D86">
        <v>5915462</v>
      </c>
      <c r="E86">
        <v>18</v>
      </c>
      <c r="F86" t="s">
        <v>12</v>
      </c>
      <c r="G86" t="s">
        <v>302</v>
      </c>
      <c r="H86">
        <f>COS(B86*PI()/180)*40075000</f>
        <v>32051561.784152959</v>
      </c>
      <c r="I86">
        <f>(MOD(A86,6)-3)*H86/360+500000</f>
        <v>321935.76786581689</v>
      </c>
      <c r="J86">
        <f>Table1[[#This Row],[rlat]]</f>
        <v>-36.89</v>
      </c>
      <c r="K86" s="1">
        <f>I86-C86</f>
        <v>154.76786581688793</v>
      </c>
      <c r="L86" s="1">
        <f>B86*40075000/360+IF(Table1[[#This Row],[h]]="N",0,10000000)</f>
        <v>5893425.694444444</v>
      </c>
      <c r="M86" s="1">
        <f>MOD(J86,6)</f>
        <v>5.1099999999999994</v>
      </c>
      <c r="N86" s="1">
        <f>Table1[[#This Row],[lng Er]]</f>
        <v>154.76786581688793</v>
      </c>
      <c r="O86" s="1">
        <f>Table1[[#This Row],[Lat2]]</f>
        <v>-36.89</v>
      </c>
      <c r="P86" s="1">
        <f>L86-D86</f>
        <v>-22036.305555555969</v>
      </c>
      <c r="Q86" s="1">
        <f>Table1[[#This Row],[lat3]]</f>
        <v>-36.89</v>
      </c>
      <c r="R86" s="1">
        <f>Table1[[#This Row],[Dev2]]-$AA$1*SIN(Table1[[#This Row],[lat4]]*PI()/90)-$Y$1*Table1[[#This Row],[lat4]]</f>
        <v>1627.0842989528483</v>
      </c>
      <c r="S86" s="1">
        <f>MOD(Table1[[#This Row],[rlng]],6)-3</f>
        <v>-2</v>
      </c>
      <c r="T86" s="1">
        <f>Table1[[#This Row],[Dev2]]</f>
        <v>-22036.305555555969</v>
      </c>
    </row>
    <row r="87" spans="1:20" x14ac:dyDescent="0.25">
      <c r="A87">
        <v>37</v>
      </c>
      <c r="B87">
        <v>-31.83</v>
      </c>
      <c r="C87">
        <v>310724</v>
      </c>
      <c r="D87">
        <v>6476664</v>
      </c>
      <c r="E87">
        <v>37</v>
      </c>
      <c r="F87" t="s">
        <v>12</v>
      </c>
      <c r="G87" t="s">
        <v>142</v>
      </c>
      <c r="H87">
        <f>COS(B87*PI()/180)*40075000</f>
        <v>34048387.773279801</v>
      </c>
      <c r="I87">
        <f>(MOD(A87,6)-3)*H87/360+500000</f>
        <v>310842.29014844552</v>
      </c>
      <c r="J87">
        <f>Table1[[#This Row],[rlat]]</f>
        <v>-31.83</v>
      </c>
      <c r="K87" s="1">
        <f>I87-C87</f>
        <v>118.29014844552148</v>
      </c>
      <c r="L87" s="1">
        <f>B87*40075000/360+IF(Table1[[#This Row],[h]]="N",0,10000000)</f>
        <v>6456702.083333334</v>
      </c>
      <c r="M87" s="1">
        <f>MOD(J87,6)</f>
        <v>4.1700000000000017</v>
      </c>
      <c r="N87" s="1">
        <f>Table1[[#This Row],[lng Er]]</f>
        <v>118.29014844552148</v>
      </c>
      <c r="O87" s="1">
        <f>Table1[[#This Row],[Lat2]]</f>
        <v>-31.83</v>
      </c>
      <c r="P87" s="1">
        <f>L87-D87</f>
        <v>-19961.916666666046</v>
      </c>
      <c r="Q87" s="1">
        <f>Table1[[#This Row],[lat3]]</f>
        <v>-31.83</v>
      </c>
      <c r="R87" s="1">
        <f>Table1[[#This Row],[Dev2]]-$AA$1*SIN(Table1[[#This Row],[lat4]]*PI()/90)-$Y$1*Table1[[#This Row],[lat4]]</f>
        <v>1538.663571673871</v>
      </c>
      <c r="S87" s="1">
        <f>MOD(Table1[[#This Row],[rlng]],6)-3</f>
        <v>-2</v>
      </c>
      <c r="T87" s="1">
        <f>Table1[[#This Row],[Dev2]]</f>
        <v>-19961.916666666046</v>
      </c>
    </row>
    <row r="88" spans="1:20" x14ac:dyDescent="0.25">
      <c r="A88">
        <v>115.01</v>
      </c>
      <c r="B88">
        <v>-39.049999999999997</v>
      </c>
      <c r="C88">
        <v>327796</v>
      </c>
      <c r="D88">
        <v>5675790</v>
      </c>
      <c r="E88">
        <v>50</v>
      </c>
      <c r="F88" t="s">
        <v>12</v>
      </c>
      <c r="G88" t="s">
        <v>387</v>
      </c>
      <c r="H88">
        <f>COS(B88*PI()/180)*40075000</f>
        <v>31122103.934707969</v>
      </c>
      <c r="I88">
        <f>(MOD(A88,6)-3)*H88/360+500000</f>
        <v>327963.92547203135</v>
      </c>
      <c r="J88">
        <f>Table1[[#This Row],[rlat]]</f>
        <v>-39.049999999999997</v>
      </c>
      <c r="K88" s="1">
        <f>I88-C88</f>
        <v>167.92547203134745</v>
      </c>
      <c r="L88" s="1">
        <f>B88*40075000/360+IF(Table1[[#This Row],[h]]="N",0,10000000)</f>
        <v>5652975.694444444</v>
      </c>
      <c r="M88" s="1">
        <f>MOD(J88,6)</f>
        <v>2.9500000000000028</v>
      </c>
      <c r="N88" s="1">
        <f>Table1[[#This Row],[lng Er]]</f>
        <v>167.92547203134745</v>
      </c>
      <c r="O88" s="1">
        <f>Table1[[#This Row],[Lat2]]</f>
        <v>-39.049999999999997</v>
      </c>
      <c r="P88" s="1">
        <f>L88-D88</f>
        <v>-22814.305555555969</v>
      </c>
      <c r="Q88" s="1">
        <f>Table1[[#This Row],[lat3]]</f>
        <v>-39.049999999999997</v>
      </c>
      <c r="R88" s="1">
        <f>Table1[[#This Row],[Dev2]]-$AA$1*SIN(Table1[[#This Row],[lat4]]*PI()/90)-$Y$1*Table1[[#This Row],[lat4]]</f>
        <v>1628.0882060724834</v>
      </c>
      <c r="S88" s="1">
        <f>MOD(Table1[[#This Row],[rlng]],6)-3</f>
        <v>-1.9899999999999949</v>
      </c>
      <c r="T88" s="1">
        <f>Table1[[#This Row],[Dev2]]</f>
        <v>-22814.305555555969</v>
      </c>
    </row>
    <row r="89" spans="1:20" x14ac:dyDescent="0.25">
      <c r="A89">
        <v>115.02</v>
      </c>
      <c r="B89">
        <v>35.08</v>
      </c>
      <c r="C89">
        <v>319485</v>
      </c>
      <c r="D89">
        <v>3883707</v>
      </c>
      <c r="E89">
        <v>50</v>
      </c>
      <c r="F89" t="s">
        <v>7</v>
      </c>
      <c r="G89" t="s">
        <v>179</v>
      </c>
      <c r="H89">
        <f>COS(B89*PI()/180)*40075000</f>
        <v>32795391.569618724</v>
      </c>
      <c r="I89">
        <f>(MOD(A89,6)-3)*H89/360+500000</f>
        <v>319625.34636709664</v>
      </c>
      <c r="J89">
        <f>Table1[[#This Row],[rlat]]</f>
        <v>35.08</v>
      </c>
      <c r="K89" s="1">
        <f>I89-C89</f>
        <v>140.34636709664483</v>
      </c>
      <c r="L89" s="1">
        <f>B89*40075000/360+IF(Table1[[#This Row],[h]]="N",0,10000000)</f>
        <v>3905086.111111111</v>
      </c>
      <c r="M89" s="1">
        <f>MOD(J89,6)</f>
        <v>5.0799999999999983</v>
      </c>
      <c r="N89" s="1">
        <f>Table1[[#This Row],[lng Er]]</f>
        <v>140.34636709664483</v>
      </c>
      <c r="O89" s="1">
        <f>Table1[[#This Row],[Lat2]]</f>
        <v>35.08</v>
      </c>
      <c r="P89" s="1">
        <f>L89-D89</f>
        <v>21379.111111111008</v>
      </c>
      <c r="Q89" s="1">
        <f>Table1[[#This Row],[lat3]]</f>
        <v>35.08</v>
      </c>
      <c r="R89" s="1">
        <f>Table1[[#This Row],[Dev2]]-$AA$1*SIN(Table1[[#This Row],[lat4]]*PI()/90)-$Y$1*Table1[[#This Row],[lat4]]</f>
        <v>-1564.1937849869337</v>
      </c>
      <c r="S89" s="1">
        <f>MOD(Table1[[#This Row],[rlng]],6)-3</f>
        <v>-1.980000000000004</v>
      </c>
      <c r="T89" s="1">
        <f>Table1[[#This Row],[Dev2]]</f>
        <v>21379.111111111008</v>
      </c>
    </row>
    <row r="90" spans="1:20" x14ac:dyDescent="0.25">
      <c r="A90">
        <v>-40.98</v>
      </c>
      <c r="B90">
        <v>-34.78</v>
      </c>
      <c r="C90">
        <v>318826</v>
      </c>
      <c r="D90">
        <v>6149567</v>
      </c>
      <c r="E90">
        <v>24</v>
      </c>
      <c r="F90" t="s">
        <v>12</v>
      </c>
      <c r="G90" t="s">
        <v>88</v>
      </c>
      <c r="H90">
        <f>COS(B90*PI()/180)*40075000</f>
        <v>32915536.156947989</v>
      </c>
      <c r="I90">
        <f>(MOD(A90,6)-3)*H90/360+500000</f>
        <v>318964.55113678635</v>
      </c>
      <c r="J90">
        <f>Table1[[#This Row],[rlat]]</f>
        <v>-34.78</v>
      </c>
      <c r="K90" s="1">
        <f>I90-C90</f>
        <v>138.55113678635098</v>
      </c>
      <c r="L90" s="1">
        <f>B90*40075000/360+IF(Table1[[#This Row],[h]]="N",0,10000000)</f>
        <v>6128309.722222222</v>
      </c>
      <c r="M90" s="1">
        <f>MOD(J90,6)</f>
        <v>1.2199999999999989</v>
      </c>
      <c r="N90" s="1">
        <f>Table1[[#This Row],[lng Er]]</f>
        <v>138.55113678635098</v>
      </c>
      <c r="O90" s="1">
        <f>Table1[[#This Row],[Lat2]]</f>
        <v>-34.78</v>
      </c>
      <c r="P90" s="1">
        <f>L90-D90</f>
        <v>-21257.277777777985</v>
      </c>
      <c r="Q90" s="1">
        <f>Table1[[#This Row],[lat3]]</f>
        <v>-34.78</v>
      </c>
      <c r="R90" s="1">
        <f>Table1[[#This Row],[Dev2]]-$AA$1*SIN(Table1[[#This Row],[lat4]]*PI()/90)-$Y$1*Table1[[#This Row],[lat4]]</f>
        <v>1560.8368127097583</v>
      </c>
      <c r="S90" s="1">
        <f>MOD(Table1[[#This Row],[rlng]],6)-3</f>
        <v>-1.9799999999999969</v>
      </c>
      <c r="T90" s="1">
        <f>Table1[[#This Row],[Dev2]]</f>
        <v>-21257.277777777985</v>
      </c>
    </row>
    <row r="91" spans="1:20" x14ac:dyDescent="0.25">
      <c r="A91">
        <v>1.02000000000001</v>
      </c>
      <c r="B91">
        <v>53.18</v>
      </c>
      <c r="C91">
        <v>367682</v>
      </c>
      <c r="D91">
        <v>5894124</v>
      </c>
      <c r="E91">
        <v>31</v>
      </c>
      <c r="F91" t="s">
        <v>7</v>
      </c>
      <c r="G91" t="s">
        <v>171</v>
      </c>
      <c r="H91">
        <f>COS(B91*PI()/180)*40075000</f>
        <v>24017070.529939286</v>
      </c>
      <c r="I91">
        <f>(MOD(A91,6)-3)*H91/360+500000</f>
        <v>367906.11208533461</v>
      </c>
      <c r="J91">
        <f>Table1[[#This Row],[rlat]]</f>
        <v>53.18</v>
      </c>
      <c r="K91" s="1">
        <f>I91-C91</f>
        <v>224.1120853346074</v>
      </c>
      <c r="L91" s="1">
        <f>B91*40075000/360+IF(Table1[[#This Row],[h]]="N",0,10000000)</f>
        <v>5919968.055555556</v>
      </c>
      <c r="M91" s="1">
        <f>MOD(J91,6)</f>
        <v>5.18</v>
      </c>
      <c r="N91" s="1">
        <f>Table1[[#This Row],[lng Er]]</f>
        <v>224.1120853346074</v>
      </c>
      <c r="O91" s="1">
        <f>Table1[[#This Row],[Lat2]]</f>
        <v>53.18</v>
      </c>
      <c r="P91" s="1">
        <f>L91-D91</f>
        <v>25844.055555555969</v>
      </c>
      <c r="Q91" s="1">
        <f>Table1[[#This Row],[lat3]]</f>
        <v>53.18</v>
      </c>
      <c r="R91" s="1">
        <f>Table1[[#This Row],[Dev2]]-$AA$1*SIN(Table1[[#This Row],[lat4]]*PI()/90)-$Y$1*Table1[[#This Row],[lat4]]</f>
        <v>-1473.6180807084893</v>
      </c>
      <c r="S91" s="1">
        <f>MOD(Table1[[#This Row],[rlng]],6)-3</f>
        <v>-1.97999999999999</v>
      </c>
      <c r="T91" s="1">
        <f>Table1[[#This Row],[Dev2]]</f>
        <v>25844.055555555969</v>
      </c>
    </row>
    <row r="92" spans="1:20" x14ac:dyDescent="0.25">
      <c r="A92">
        <v>13.04</v>
      </c>
      <c r="B92">
        <v>-8.9599999999999902</v>
      </c>
      <c r="C92">
        <v>284504</v>
      </c>
      <c r="D92">
        <v>9008995</v>
      </c>
      <c r="E92">
        <v>33</v>
      </c>
      <c r="F92" t="s">
        <v>12</v>
      </c>
      <c r="G92" t="s">
        <v>217</v>
      </c>
      <c r="H92">
        <f>COS(B92*PI()/180)*40075000</f>
        <v>39585977.268451735</v>
      </c>
      <c r="I92">
        <f>(MOD(A92,6)-3)*H92/360+500000</f>
        <v>284476.34598287381</v>
      </c>
      <c r="J92">
        <f>Table1[[#This Row],[rlat]]</f>
        <v>-8.9599999999999902</v>
      </c>
      <c r="K92" s="1">
        <f>I92-C92</f>
        <v>-27.654017126187682</v>
      </c>
      <c r="L92" s="1">
        <f>B92*40075000/360+IF(Table1[[#This Row],[h]]="N",0,10000000)</f>
        <v>9002577.7777777798</v>
      </c>
      <c r="M92" s="1">
        <f>MOD(J92,6)</f>
        <v>3.0400000000000098</v>
      </c>
      <c r="N92" s="1">
        <f>Table1[[#This Row],[lng Er]]</f>
        <v>-27.654017126187682</v>
      </c>
      <c r="O92" s="1">
        <f>Table1[[#This Row],[Lat2]]</f>
        <v>-8.9599999999999902</v>
      </c>
      <c r="P92" s="1">
        <f>L92-D92</f>
        <v>-6417.2222222201526</v>
      </c>
      <c r="Q92" s="1">
        <f>Table1[[#This Row],[lat3]]</f>
        <v>-8.9599999999999902</v>
      </c>
      <c r="R92" s="1">
        <f>Table1[[#This Row],[Dev2]]-$AA$1*SIN(Table1[[#This Row],[lat4]]*PI()/90)-$Y$1*Table1[[#This Row],[lat4]]</f>
        <v>521.7980686222495</v>
      </c>
      <c r="S92" s="1">
        <f>MOD(Table1[[#This Row],[rlng]],6)-3</f>
        <v>-1.9600000000000009</v>
      </c>
      <c r="T92" s="1">
        <f>Table1[[#This Row],[Dev2]]</f>
        <v>-6417.2222222201526</v>
      </c>
    </row>
    <row r="93" spans="1:20" x14ac:dyDescent="0.25">
      <c r="A93">
        <v>151.05000000000001</v>
      </c>
      <c r="B93">
        <v>22.2</v>
      </c>
      <c r="C93">
        <v>298974</v>
      </c>
      <c r="D93">
        <v>2456257</v>
      </c>
      <c r="E93">
        <v>56</v>
      </c>
      <c r="F93" t="s">
        <v>7</v>
      </c>
      <c r="G93" t="s">
        <v>414</v>
      </c>
      <c r="H93">
        <f>COS(B93*PI()/180)*40075000</f>
        <v>37104263.686260536</v>
      </c>
      <c r="I93">
        <f>(MOD(A93,6)-3)*H93/360+500000</f>
        <v>299018.57169942325</v>
      </c>
      <c r="J93">
        <f>Table1[[#This Row],[rlat]]</f>
        <v>22.2</v>
      </c>
      <c r="K93" s="1">
        <f>I93-C93</f>
        <v>44.571699423249811</v>
      </c>
      <c r="L93" s="1">
        <f>B93*40075000/360+IF(Table1[[#This Row],[h]]="N",0,10000000)</f>
        <v>2471291.6666666665</v>
      </c>
      <c r="M93" s="1">
        <f>MOD(J93,6)</f>
        <v>4.1999999999999993</v>
      </c>
      <c r="N93" s="1">
        <f>Table1[[#This Row],[lng Er]]</f>
        <v>44.571699423249811</v>
      </c>
      <c r="O93" s="1">
        <f>Table1[[#This Row],[Lat2]]</f>
        <v>22.2</v>
      </c>
      <c r="P93" s="1">
        <f>L93-D93</f>
        <v>15034.666666666511</v>
      </c>
      <c r="Q93" s="1">
        <f>Table1[[#This Row],[lat3]]</f>
        <v>22.2</v>
      </c>
      <c r="R93" s="1">
        <f>Table1[[#This Row],[Dev2]]-$AA$1*SIN(Table1[[#This Row],[lat4]]*PI()/90)-$Y$1*Table1[[#This Row],[lat4]]</f>
        <v>-1154.9467815473363</v>
      </c>
      <c r="S93" s="1">
        <f>MOD(Table1[[#This Row],[rlng]],6)-3</f>
        <v>-1.9499999999999886</v>
      </c>
      <c r="T93" s="1">
        <f>Table1[[#This Row],[Dev2]]</f>
        <v>15034.666666666511</v>
      </c>
    </row>
    <row r="94" spans="1:20" x14ac:dyDescent="0.25">
      <c r="A94">
        <v>-28.93</v>
      </c>
      <c r="B94">
        <v>-49.55</v>
      </c>
      <c r="C94">
        <v>360399</v>
      </c>
      <c r="D94">
        <v>4509610</v>
      </c>
      <c r="E94">
        <v>26</v>
      </c>
      <c r="F94" t="s">
        <v>12</v>
      </c>
      <c r="G94" t="s">
        <v>500</v>
      </c>
      <c r="H94">
        <f>COS(B94*PI()/180)*40075000</f>
        <v>26000027.686044604</v>
      </c>
      <c r="I94">
        <f>(MOD(A94,6)-3)*H94/360+500000</f>
        <v>360610.96268314979</v>
      </c>
      <c r="J94">
        <f>Table1[[#This Row],[rlat]]</f>
        <v>-49.55</v>
      </c>
      <c r="K94" s="1">
        <f>I94-C94</f>
        <v>211.96268314978806</v>
      </c>
      <c r="L94" s="1">
        <f>B94*40075000/360+IF(Table1[[#This Row],[h]]="N",0,10000000)</f>
        <v>4484121.527777778</v>
      </c>
      <c r="M94" s="1">
        <f>MOD(J94,6)</f>
        <v>4.4500000000000028</v>
      </c>
      <c r="N94" s="1">
        <f>Table1[[#This Row],[lng Er]]</f>
        <v>211.96268314978806</v>
      </c>
      <c r="O94" s="1">
        <f>Table1[[#This Row],[Lat2]]</f>
        <v>-49.55</v>
      </c>
      <c r="P94" s="1">
        <f>L94-D94</f>
        <v>-25488.472222222015</v>
      </c>
      <c r="Q94" s="1">
        <f>Table1[[#This Row],[lat3]]</f>
        <v>-49.55</v>
      </c>
      <c r="R94" s="1">
        <f>Table1[[#This Row],[Dev2]]-$AA$1*SIN(Table1[[#This Row],[lat4]]*PI()/90)-$Y$1*Table1[[#This Row],[lat4]]</f>
        <v>1458.8986857925684</v>
      </c>
      <c r="S94" s="1">
        <f>MOD(Table1[[#This Row],[rlng]],6)-3</f>
        <v>-1.9299999999999997</v>
      </c>
      <c r="T94" s="1">
        <f>Table1[[#This Row],[Dev2]]</f>
        <v>-25488.472222222015</v>
      </c>
    </row>
    <row r="95" spans="1:20" x14ac:dyDescent="0.25">
      <c r="A95">
        <v>55.07</v>
      </c>
      <c r="B95">
        <v>20.79</v>
      </c>
      <c r="C95">
        <v>299109</v>
      </c>
      <c r="D95">
        <v>2300107</v>
      </c>
      <c r="E95">
        <v>40</v>
      </c>
      <c r="F95" t="s">
        <v>7</v>
      </c>
      <c r="G95" t="s">
        <v>169</v>
      </c>
      <c r="H95">
        <f>COS(B95*PI()/180)*40075000</f>
        <v>37465622.173577018</v>
      </c>
      <c r="I95">
        <f>(MOD(A95,6)-3)*H95/360+500000</f>
        <v>299142.63668054546</v>
      </c>
      <c r="J95">
        <f>Table1[[#This Row],[rlat]]</f>
        <v>20.79</v>
      </c>
      <c r="K95" s="1">
        <f>I95-C95</f>
        <v>33.636680545459967</v>
      </c>
      <c r="L95" s="1">
        <f>B95*40075000/360+IF(Table1[[#This Row],[h]]="N",0,10000000)</f>
        <v>2314331.25</v>
      </c>
      <c r="M95" s="1">
        <f>MOD(J95,6)</f>
        <v>2.7899999999999991</v>
      </c>
      <c r="N95" s="1">
        <f>Table1[[#This Row],[lng Er]]</f>
        <v>33.636680545459967</v>
      </c>
      <c r="O95" s="1">
        <f>Table1[[#This Row],[Lat2]]</f>
        <v>20.79</v>
      </c>
      <c r="P95" s="1">
        <f>L95-D95</f>
        <v>14224.25</v>
      </c>
      <c r="Q95" s="1">
        <f>Table1[[#This Row],[lat3]]</f>
        <v>20.79</v>
      </c>
      <c r="R95" s="1">
        <f>Table1[[#This Row],[Dev2]]-$AA$1*SIN(Table1[[#This Row],[lat4]]*PI()/90)-$Y$1*Table1[[#This Row],[lat4]]</f>
        <v>-1072.1422629193348</v>
      </c>
      <c r="S95" s="1">
        <f>MOD(Table1[[#This Row],[rlng]],6)-3</f>
        <v>-1.9299999999999997</v>
      </c>
      <c r="T95" s="1">
        <f>Table1[[#This Row],[Dev2]]</f>
        <v>14224.25</v>
      </c>
    </row>
    <row r="96" spans="1:20" x14ac:dyDescent="0.25">
      <c r="A96">
        <v>37.07</v>
      </c>
      <c r="B96">
        <v>36.119999999999997</v>
      </c>
      <c r="C96">
        <v>326307</v>
      </c>
      <c r="D96">
        <v>3998983</v>
      </c>
      <c r="E96">
        <v>37</v>
      </c>
      <c r="F96" t="s">
        <v>7</v>
      </c>
      <c r="G96" t="s">
        <v>373</v>
      </c>
      <c r="H96">
        <f>COS(B96*PI()/180)*40075000</f>
        <v>32371950.466440886</v>
      </c>
      <c r="I96">
        <f>(MOD(A96,6)-3)*H96/360+500000</f>
        <v>326450.37666602526</v>
      </c>
      <c r="J96">
        <f>Table1[[#This Row],[rlat]]</f>
        <v>36.119999999999997</v>
      </c>
      <c r="K96" s="1">
        <f>I96-C96</f>
        <v>143.3766660252586</v>
      </c>
      <c r="L96" s="1">
        <f>B96*40075000/360+IF(Table1[[#This Row],[h]]="N",0,10000000)</f>
        <v>4020858.3333333335</v>
      </c>
      <c r="M96" s="1">
        <f>MOD(J96,6)</f>
        <v>0.11999999999999744</v>
      </c>
      <c r="N96" s="1">
        <f>Table1[[#This Row],[lng Er]]</f>
        <v>143.3766660252586</v>
      </c>
      <c r="O96" s="1">
        <f>Table1[[#This Row],[Lat2]]</f>
        <v>36.119999999999997</v>
      </c>
      <c r="P96" s="1">
        <f>L96-D96</f>
        <v>21875.333333333489</v>
      </c>
      <c r="Q96" s="1">
        <f>Table1[[#This Row],[lat3]]</f>
        <v>36.119999999999997</v>
      </c>
      <c r="R96" s="1">
        <f>Table1[[#This Row],[Dev2]]-$AA$1*SIN(Table1[[#This Row],[lat4]]*PI()/90)-$Y$1*Table1[[#This Row],[lat4]]</f>
        <v>-1489.1478871438349</v>
      </c>
      <c r="S96" s="1">
        <f>MOD(Table1[[#This Row],[rlng]],6)-3</f>
        <v>-1.9299999999999997</v>
      </c>
      <c r="T96" s="1">
        <f>Table1[[#This Row],[Dev2]]</f>
        <v>21875.333333333489</v>
      </c>
    </row>
    <row r="97" spans="1:20" x14ac:dyDescent="0.25">
      <c r="A97">
        <v>73.08</v>
      </c>
      <c r="B97">
        <v>60.28</v>
      </c>
      <c r="C97">
        <v>393823</v>
      </c>
      <c r="D97">
        <v>6684140</v>
      </c>
      <c r="E97">
        <v>43</v>
      </c>
      <c r="F97" t="s">
        <v>7</v>
      </c>
      <c r="G97" t="s">
        <v>159</v>
      </c>
      <c r="H97">
        <f>COS(B97*PI()/180)*40075000</f>
        <v>19867656.052166063</v>
      </c>
      <c r="I97">
        <f>(MOD(A97,6)-3)*H97/360+500000</f>
        <v>394039.16772178089</v>
      </c>
      <c r="J97">
        <f>Table1[[#This Row],[rlat]]</f>
        <v>60.28</v>
      </c>
      <c r="K97" s="1">
        <f>I97-C97</f>
        <v>216.16772178089013</v>
      </c>
      <c r="L97" s="1">
        <f>B97*40075000/360+IF(Table1[[#This Row],[h]]="N",0,10000000)</f>
        <v>6710336.111111111</v>
      </c>
      <c r="M97" s="1">
        <f>MOD(J97,6)</f>
        <v>0.28000000000000114</v>
      </c>
      <c r="N97" s="1">
        <f>Table1[[#This Row],[lng Er]]</f>
        <v>216.16772178089013</v>
      </c>
      <c r="O97" s="1">
        <f>Table1[[#This Row],[Lat2]]</f>
        <v>60.28</v>
      </c>
      <c r="P97" s="1">
        <f>L97-D97</f>
        <v>26196.111111111008</v>
      </c>
      <c r="Q97" s="1">
        <f>Table1[[#This Row],[lat3]]</f>
        <v>60.28</v>
      </c>
      <c r="R97" s="1">
        <f>Table1[[#This Row],[Dev2]]-$AA$1*SIN(Table1[[#This Row],[lat4]]*PI()/90)-$Y$1*Table1[[#This Row],[lat4]]</f>
        <v>-1144.4440115582129</v>
      </c>
      <c r="S97" s="1">
        <f>MOD(Table1[[#This Row],[rlng]],6)-3</f>
        <v>-1.9200000000000017</v>
      </c>
      <c r="T97" s="1">
        <f>Table1[[#This Row],[Dev2]]</f>
        <v>26196.111111111008</v>
      </c>
    </row>
    <row r="98" spans="1:20" x14ac:dyDescent="0.25">
      <c r="A98">
        <v>1.0900000000000001</v>
      </c>
      <c r="B98">
        <v>51.25</v>
      </c>
      <c r="C98">
        <v>366702</v>
      </c>
      <c r="D98">
        <v>5679359</v>
      </c>
      <c r="E98">
        <v>31</v>
      </c>
      <c r="F98" t="s">
        <v>7</v>
      </c>
      <c r="G98" t="s">
        <v>249</v>
      </c>
      <c r="H98">
        <f>COS(B98*PI()/180)*40075000</f>
        <v>25083883.147776168</v>
      </c>
      <c r="I98">
        <f>(MOD(A98,6)-3)*H98/360+500000</f>
        <v>366916.06441040977</v>
      </c>
      <c r="J98">
        <f>Table1[[#This Row],[rlat]]</f>
        <v>51.25</v>
      </c>
      <c r="K98" s="1">
        <f>I98-C98</f>
        <v>214.0644104097737</v>
      </c>
      <c r="L98" s="1">
        <f>B98*40075000/360+IF(Table1[[#This Row],[h]]="N",0,10000000)</f>
        <v>5705121.527777778</v>
      </c>
      <c r="M98" s="1">
        <f>MOD(J98,6)</f>
        <v>3.25</v>
      </c>
      <c r="N98" s="1">
        <f>Table1[[#This Row],[lng Er]]</f>
        <v>214.0644104097737</v>
      </c>
      <c r="O98" s="1">
        <f>Table1[[#This Row],[Lat2]]</f>
        <v>51.25</v>
      </c>
      <c r="P98" s="1">
        <f>L98-D98</f>
        <v>25762.527777777985</v>
      </c>
      <c r="Q98" s="1">
        <f>Table1[[#This Row],[lat3]]</f>
        <v>51.25</v>
      </c>
      <c r="R98" s="1">
        <f>Table1[[#This Row],[Dev2]]-$AA$1*SIN(Table1[[#This Row],[lat4]]*PI()/90)-$Y$1*Table1[[#This Row],[lat4]]</f>
        <v>-1389.4583361409495</v>
      </c>
      <c r="S98" s="1">
        <f>MOD(Table1[[#This Row],[rlng]],6)-3</f>
        <v>-1.91</v>
      </c>
      <c r="T98" s="1">
        <f>Table1[[#This Row],[Dev2]]</f>
        <v>25762.527777777985</v>
      </c>
    </row>
    <row r="99" spans="1:20" x14ac:dyDescent="0.25">
      <c r="A99">
        <v>13.1</v>
      </c>
      <c r="B99">
        <v>42.94</v>
      </c>
      <c r="C99">
        <v>344981</v>
      </c>
      <c r="D99">
        <v>4755903</v>
      </c>
      <c r="E99">
        <v>33</v>
      </c>
      <c r="F99" t="s">
        <v>7</v>
      </c>
      <c r="G99" t="s">
        <v>233</v>
      </c>
      <c r="H99">
        <f>COS(B99*PI()/180)*40075000</f>
        <v>29337604.561230395</v>
      </c>
      <c r="I99">
        <f>(MOD(A99,6)-3)*H99/360+500000</f>
        <v>345162.64259350626</v>
      </c>
      <c r="J99">
        <f>Table1[[#This Row],[rlat]]</f>
        <v>42.94</v>
      </c>
      <c r="K99" s="1">
        <f>I99-C99</f>
        <v>181.64259350625798</v>
      </c>
      <c r="L99" s="1">
        <f>B99*40075000/360+IF(Table1[[#This Row],[h]]="N",0,10000000)</f>
        <v>4780056.944444444</v>
      </c>
      <c r="M99" s="1">
        <f>MOD(J99,6)</f>
        <v>0.93999999999999773</v>
      </c>
      <c r="N99" s="1">
        <f>Table1[[#This Row],[lng Er]]</f>
        <v>181.64259350625798</v>
      </c>
      <c r="O99" s="1">
        <f>Table1[[#This Row],[Lat2]]</f>
        <v>42.94</v>
      </c>
      <c r="P99" s="1">
        <f>L99-D99</f>
        <v>24153.944444444031</v>
      </c>
      <c r="Q99" s="1">
        <f>Table1[[#This Row],[lat3]]</f>
        <v>42.94</v>
      </c>
      <c r="R99" s="1">
        <f>Table1[[#This Row],[Dev2]]-$AA$1*SIN(Table1[[#This Row],[lat4]]*PI()/90)-$Y$1*Table1[[#This Row],[lat4]]</f>
        <v>-1466.2077931187923</v>
      </c>
      <c r="S99" s="1">
        <f>MOD(Table1[[#This Row],[rlng]],6)-3</f>
        <v>-1.9000000000000004</v>
      </c>
      <c r="T99" s="1">
        <f>Table1[[#This Row],[Dev2]]</f>
        <v>24153.944444444031</v>
      </c>
    </row>
    <row r="100" spans="1:20" x14ac:dyDescent="0.25">
      <c r="A100">
        <v>-34.9</v>
      </c>
      <c r="B100">
        <v>-41.74</v>
      </c>
      <c r="C100">
        <v>342004</v>
      </c>
      <c r="D100">
        <v>5377346</v>
      </c>
      <c r="E100">
        <v>25</v>
      </c>
      <c r="F100" t="s">
        <v>12</v>
      </c>
      <c r="G100" t="s">
        <v>479</v>
      </c>
      <c r="H100">
        <f>COS(B100*PI()/180)*40075000</f>
        <v>29902906.297568362</v>
      </c>
      <c r="I100">
        <f>(MOD(A100,6)-3)*H100/360+500000</f>
        <v>342179.10565172264</v>
      </c>
      <c r="J100">
        <f>Table1[[#This Row],[rlat]]</f>
        <v>-41.74</v>
      </c>
      <c r="K100" s="1">
        <f>I100-C100</f>
        <v>175.10565172263887</v>
      </c>
      <c r="L100" s="1">
        <f>B100*40075000/360+IF(Table1[[#This Row],[h]]="N",0,10000000)</f>
        <v>5353526.388888889</v>
      </c>
      <c r="M100" s="1">
        <f>MOD(J100,6)</f>
        <v>0.25999999999999801</v>
      </c>
      <c r="N100" s="1">
        <f>Table1[[#This Row],[lng Er]]</f>
        <v>175.10565172263887</v>
      </c>
      <c r="O100" s="1">
        <f>Table1[[#This Row],[Lat2]]</f>
        <v>-41.74</v>
      </c>
      <c r="P100" s="1">
        <f>L100-D100</f>
        <v>-23819.611111111008</v>
      </c>
      <c r="Q100" s="1">
        <f>Table1[[#This Row],[lat3]]</f>
        <v>-41.74</v>
      </c>
      <c r="R100" s="1">
        <f>Table1[[#This Row],[Dev2]]-$AA$1*SIN(Table1[[#This Row],[lat4]]*PI()/90)-$Y$1*Table1[[#This Row],[lat4]]</f>
        <v>1468.4053652001894</v>
      </c>
      <c r="S100" s="1">
        <f>MOD(Table1[[#This Row],[rlng]],6)-3</f>
        <v>-1.8999999999999986</v>
      </c>
      <c r="T100" s="1">
        <f>Table1[[#This Row],[Dev2]]</f>
        <v>-23819.611111111008</v>
      </c>
    </row>
    <row r="101" spans="1:20" x14ac:dyDescent="0.25">
      <c r="A101">
        <v>-136.88</v>
      </c>
      <c r="B101">
        <v>-50.58</v>
      </c>
      <c r="C101">
        <v>366898</v>
      </c>
      <c r="D101">
        <v>4395191</v>
      </c>
      <c r="E101">
        <v>8</v>
      </c>
      <c r="F101" t="s">
        <v>12</v>
      </c>
      <c r="G101" t="s">
        <v>48</v>
      </c>
      <c r="H101">
        <f>COS(B101*PI()/180)*40075000</f>
        <v>25447633.392857585</v>
      </c>
      <c r="I101">
        <f>(MOD(A101,6)-3)*H101/360+500000</f>
        <v>367106.80339285516</v>
      </c>
      <c r="J101">
        <f>Table1[[#This Row],[rlat]]</f>
        <v>-50.58</v>
      </c>
      <c r="K101" s="1">
        <f>I101-C101</f>
        <v>208.80339285515947</v>
      </c>
      <c r="L101" s="1">
        <f>B101*40075000/360+IF(Table1[[#This Row],[h]]="N",0,10000000)</f>
        <v>4369462.5</v>
      </c>
      <c r="M101" s="1">
        <f>MOD(J101,6)</f>
        <v>3.4200000000000017</v>
      </c>
      <c r="N101" s="1">
        <f>Table1[[#This Row],[lng Er]]</f>
        <v>208.80339285515947</v>
      </c>
      <c r="O101" s="1">
        <f>Table1[[#This Row],[Lat2]]</f>
        <v>-50.58</v>
      </c>
      <c r="P101" s="1">
        <f>L101-D101</f>
        <v>-25728.5</v>
      </c>
      <c r="Q101" s="1">
        <f>Table1[[#This Row],[lat3]]</f>
        <v>-50.58</v>
      </c>
      <c r="R101" s="1">
        <f>Table1[[#This Row],[Dev2]]-$AA$1*SIN(Table1[[#This Row],[lat4]]*PI()/90)-$Y$1*Table1[[#This Row],[lat4]]</f>
        <v>1349.4482790933453</v>
      </c>
      <c r="S101" s="1">
        <f>MOD(Table1[[#This Row],[rlng]],6)-3</f>
        <v>-1.8799999999999955</v>
      </c>
      <c r="T101" s="1">
        <f>Table1[[#This Row],[Dev2]]</f>
        <v>-25728.5</v>
      </c>
    </row>
    <row r="102" spans="1:20" x14ac:dyDescent="0.25">
      <c r="A102">
        <v>-76.849999999999994</v>
      </c>
      <c r="B102">
        <v>25.61</v>
      </c>
      <c r="C102">
        <v>314228</v>
      </c>
      <c r="D102">
        <v>2833791</v>
      </c>
      <c r="E102">
        <v>18</v>
      </c>
      <c r="F102" t="s">
        <v>7</v>
      </c>
      <c r="G102" t="s">
        <v>441</v>
      </c>
      <c r="H102">
        <f>COS(B102*PI()/180)*40075000</f>
        <v>36137915.761666067</v>
      </c>
      <c r="I102">
        <f>(MOD(A102,6)-3)*H102/360+500000</f>
        <v>314291.2662247722</v>
      </c>
      <c r="J102">
        <f>Table1[[#This Row],[rlat]]</f>
        <v>25.61</v>
      </c>
      <c r="K102" s="1">
        <f>I102-C102</f>
        <v>63.266224772203714</v>
      </c>
      <c r="L102" s="1">
        <f>B102*40075000/360+IF(Table1[[#This Row],[h]]="N",0,10000000)</f>
        <v>2850890.972222222</v>
      </c>
      <c r="M102" s="1">
        <f>MOD(J102,6)</f>
        <v>1.6099999999999994</v>
      </c>
      <c r="N102" s="1">
        <f>Table1[[#This Row],[lng Er]]</f>
        <v>63.266224772203714</v>
      </c>
      <c r="O102" s="1">
        <f>Table1[[#This Row],[Lat2]]</f>
        <v>25.61</v>
      </c>
      <c r="P102" s="1">
        <f>L102-D102</f>
        <v>17099.972222222015</v>
      </c>
      <c r="Q102" s="1">
        <f>Table1[[#This Row],[lat3]]</f>
        <v>25.61</v>
      </c>
      <c r="R102" s="1">
        <f>Table1[[#This Row],[Dev2]]-$AA$1*SIN(Table1[[#This Row],[lat4]]*PI()/90)-$Y$1*Table1[[#This Row],[lat4]]</f>
        <v>-1135.1840728071984</v>
      </c>
      <c r="S102" s="1">
        <f>MOD(Table1[[#This Row],[rlng]],6)-3</f>
        <v>-1.8499999999999943</v>
      </c>
      <c r="T102" s="1">
        <f>Table1[[#This Row],[Dev2]]</f>
        <v>17099.972222222015</v>
      </c>
    </row>
    <row r="103" spans="1:20" x14ac:dyDescent="0.25">
      <c r="A103">
        <v>-52.81</v>
      </c>
      <c r="B103">
        <v>-63.31</v>
      </c>
      <c r="C103">
        <v>409301</v>
      </c>
      <c r="D103">
        <v>2978590</v>
      </c>
      <c r="E103">
        <v>22</v>
      </c>
      <c r="F103" t="s">
        <v>12</v>
      </c>
      <c r="G103" t="s">
        <v>284</v>
      </c>
      <c r="H103">
        <f>COS(B103*PI()/180)*40075000</f>
        <v>18000209.992237825</v>
      </c>
      <c r="I103">
        <f>(MOD(A103,6)-3)*H103/360+500000</f>
        <v>409498.94420569303</v>
      </c>
      <c r="J103">
        <f>Table1[[#This Row],[rlat]]</f>
        <v>-63.31</v>
      </c>
      <c r="K103" s="1">
        <f>I103-C103</f>
        <v>197.94420569302747</v>
      </c>
      <c r="L103" s="1">
        <f>B103*40075000/360+IF(Table1[[#This Row],[h]]="N",0,10000000)</f>
        <v>2952365.972222222</v>
      </c>
      <c r="M103" s="1">
        <f>MOD(J103,6)</f>
        <v>2.6899999999999977</v>
      </c>
      <c r="N103" s="1">
        <f>Table1[[#This Row],[lng Er]]</f>
        <v>197.94420569302747</v>
      </c>
      <c r="O103" s="1">
        <f>Table1[[#This Row],[Lat2]]</f>
        <v>-63.31</v>
      </c>
      <c r="P103" s="1">
        <f>L103-D103</f>
        <v>-26224.027777777985</v>
      </c>
      <c r="Q103" s="1">
        <f>Table1[[#This Row],[lat3]]</f>
        <v>-63.31</v>
      </c>
      <c r="R103" s="1">
        <f>Table1[[#This Row],[Dev2]]-$AA$1*SIN(Table1[[#This Row],[lat4]]*PI()/90)-$Y$1*Table1[[#This Row],[lat4]]</f>
        <v>862.47109489233662</v>
      </c>
      <c r="S103" s="1">
        <f>MOD(Table1[[#This Row],[rlng]],6)-3</f>
        <v>-1.8100000000000023</v>
      </c>
      <c r="T103" s="1">
        <f>Table1[[#This Row],[Dev2]]</f>
        <v>-26224.027777777985</v>
      </c>
    </row>
    <row r="104" spans="1:20" x14ac:dyDescent="0.25">
      <c r="A104">
        <v>-118.79</v>
      </c>
      <c r="B104">
        <v>-35.950000000000003</v>
      </c>
      <c r="C104">
        <v>338561</v>
      </c>
      <c r="D104">
        <v>6020116</v>
      </c>
      <c r="E104">
        <v>11</v>
      </c>
      <c r="F104" t="s">
        <v>12</v>
      </c>
      <c r="G104" t="s">
        <v>15</v>
      </c>
      <c r="H104">
        <f>COS(B104*PI()/180)*40075000</f>
        <v>32441899.748179607</v>
      </c>
      <c r="I104">
        <f>(MOD(A104,6)-3)*H104/360+500000</f>
        <v>338691.66514099529</v>
      </c>
      <c r="J104">
        <f>Table1[[#This Row],[rlat]]</f>
        <v>-35.950000000000003</v>
      </c>
      <c r="K104" s="1">
        <f>I104-C104</f>
        <v>130.66514099529013</v>
      </c>
      <c r="L104" s="1">
        <f>B104*40075000/360+IF(Table1[[#This Row],[h]]="N",0,10000000)</f>
        <v>5998065.972222222</v>
      </c>
      <c r="M104" s="1">
        <f>MOD(J104,6)</f>
        <v>4.9999999999997158E-2</v>
      </c>
      <c r="N104" s="1">
        <f>Table1[[#This Row],[lng Er]]</f>
        <v>130.66514099529013</v>
      </c>
      <c r="O104" s="1">
        <f>Table1[[#This Row],[Lat2]]</f>
        <v>-35.950000000000003</v>
      </c>
      <c r="P104" s="1">
        <f>L104-D104</f>
        <v>-22050.027777777985</v>
      </c>
      <c r="Q104" s="1">
        <f>Table1[[#This Row],[lat3]]</f>
        <v>-35.950000000000003</v>
      </c>
      <c r="R104" s="1">
        <f>Table1[[#This Row],[Dev2]]-$AA$1*SIN(Table1[[#This Row],[lat4]]*PI()/90)-$Y$1*Table1[[#This Row],[lat4]]</f>
        <v>1246.973928266555</v>
      </c>
      <c r="S104" s="1">
        <f>MOD(Table1[[#This Row],[rlng]],6)-3</f>
        <v>-1.7900000000000063</v>
      </c>
      <c r="T104" s="1">
        <f>Table1[[#This Row],[Dev2]]</f>
        <v>-22050.027777777985</v>
      </c>
    </row>
    <row r="105" spans="1:20" x14ac:dyDescent="0.25">
      <c r="A105">
        <v>-112.79</v>
      </c>
      <c r="B105">
        <v>-11.36</v>
      </c>
      <c r="C105">
        <v>304665</v>
      </c>
      <c r="D105">
        <v>8743613</v>
      </c>
      <c r="E105">
        <v>12</v>
      </c>
      <c r="F105" t="s">
        <v>12</v>
      </c>
      <c r="G105" t="s">
        <v>311</v>
      </c>
      <c r="H105">
        <f>COS(B105*PI()/180)*40075000</f>
        <v>39289887.732677296</v>
      </c>
      <c r="I105">
        <f>(MOD(A105,6)-3)*H105/360+500000</f>
        <v>304641.947106965</v>
      </c>
      <c r="J105">
        <f>Table1[[#This Row],[rlat]]</f>
        <v>-11.36</v>
      </c>
      <c r="K105" s="1">
        <f>I105-C105</f>
        <v>-23.052893034997396</v>
      </c>
      <c r="L105" s="1">
        <f>B105*40075000/360+IF(Table1[[#This Row],[h]]="N",0,10000000)</f>
        <v>8735411.1111111119</v>
      </c>
      <c r="M105" s="1">
        <f>MOD(J105,6)</f>
        <v>0.64000000000000057</v>
      </c>
      <c r="N105" s="1">
        <f>Table1[[#This Row],[lng Er]]</f>
        <v>-23.052893034997396</v>
      </c>
      <c r="O105" s="1">
        <f>Table1[[#This Row],[Lat2]]</f>
        <v>-11.36</v>
      </c>
      <c r="P105" s="1">
        <f>L105-D105</f>
        <v>-8201.888888888061</v>
      </c>
      <c r="Q105" s="1">
        <f>Table1[[#This Row],[lat3]]</f>
        <v>-11.36</v>
      </c>
      <c r="R105" s="1">
        <f>Table1[[#This Row],[Dev2]]-$AA$1*SIN(Table1[[#This Row],[lat4]]*PI()/90)-$Y$1*Table1[[#This Row],[lat4]]</f>
        <v>533.75983670809819</v>
      </c>
      <c r="S105" s="1">
        <f>MOD(Table1[[#This Row],[rlng]],6)-3</f>
        <v>-1.7900000000000063</v>
      </c>
      <c r="T105" s="1">
        <f>Table1[[#This Row],[Dev2]]</f>
        <v>-8201.888888888061</v>
      </c>
    </row>
    <row r="106" spans="1:20" x14ac:dyDescent="0.25">
      <c r="A106">
        <v>-100.78</v>
      </c>
      <c r="B106">
        <v>55.15</v>
      </c>
      <c r="C106">
        <v>386567</v>
      </c>
      <c r="D106">
        <v>6112929</v>
      </c>
      <c r="E106">
        <v>14</v>
      </c>
      <c r="F106" t="s">
        <v>7</v>
      </c>
      <c r="G106" t="s">
        <v>63</v>
      </c>
      <c r="H106">
        <f>COS(B106*PI()/180)*40075000</f>
        <v>22900054.771335278</v>
      </c>
      <c r="I106">
        <f>(MOD(A106,6)-3)*H106/360+500000</f>
        <v>386771.9514083977</v>
      </c>
      <c r="J106">
        <f>Table1[[#This Row],[rlat]]</f>
        <v>55.15</v>
      </c>
      <c r="K106" s="1">
        <f>I106-C106</f>
        <v>204.95140839769738</v>
      </c>
      <c r="L106" s="1">
        <f>B106*40075000/360+IF(Table1[[#This Row],[h]]="N",0,10000000)</f>
        <v>6139267.361111111</v>
      </c>
      <c r="M106" s="1">
        <f>MOD(J106,6)</f>
        <v>1.1499999999999986</v>
      </c>
      <c r="N106" s="1">
        <f>Table1[[#This Row],[lng Er]]</f>
        <v>204.95140839769738</v>
      </c>
      <c r="O106" s="1">
        <f>Table1[[#This Row],[Lat2]]</f>
        <v>55.15</v>
      </c>
      <c r="P106" s="1">
        <f>L106-D106</f>
        <v>26338.361111111008</v>
      </c>
      <c r="Q106" s="1">
        <f>Table1[[#This Row],[lat3]]</f>
        <v>55.15</v>
      </c>
      <c r="R106" s="1">
        <f>Table1[[#This Row],[Dev2]]-$AA$1*SIN(Table1[[#This Row],[lat4]]*PI()/90)-$Y$1*Table1[[#This Row],[lat4]]</f>
        <v>-1076.6118426793564</v>
      </c>
      <c r="S106" s="1">
        <f>MOD(Table1[[#This Row],[rlng]],6)-3</f>
        <v>-1.7800000000000011</v>
      </c>
      <c r="T106" s="1">
        <f>Table1[[#This Row],[Dev2]]</f>
        <v>26338.361111111008</v>
      </c>
    </row>
    <row r="107" spans="1:20" x14ac:dyDescent="0.25">
      <c r="A107">
        <v>-52.77</v>
      </c>
      <c r="B107">
        <v>34.68</v>
      </c>
      <c r="C107">
        <v>337849</v>
      </c>
      <c r="D107">
        <v>3838982</v>
      </c>
      <c r="E107">
        <v>22</v>
      </c>
      <c r="F107" t="s">
        <v>7</v>
      </c>
      <c r="G107" t="s">
        <v>348</v>
      </c>
      <c r="H107">
        <f>COS(B107*PI()/180)*40075000</f>
        <v>32955383.982214857</v>
      </c>
      <c r="I107">
        <f>(MOD(A107,6)-3)*H107/360+500000</f>
        <v>337969.36208744335</v>
      </c>
      <c r="J107">
        <f>Table1[[#This Row],[rlat]]</f>
        <v>34.68</v>
      </c>
      <c r="K107" s="1">
        <f>I107-C107</f>
        <v>120.36208744335454</v>
      </c>
      <c r="L107" s="1">
        <f>B107*40075000/360+IF(Table1[[#This Row],[h]]="N",0,10000000)</f>
        <v>3860558.3333333335</v>
      </c>
      <c r="M107" s="1">
        <f>MOD(J107,6)</f>
        <v>4.68</v>
      </c>
      <c r="N107" s="1">
        <f>Table1[[#This Row],[lng Er]]</f>
        <v>120.36208744335454</v>
      </c>
      <c r="O107" s="1">
        <f>Table1[[#This Row],[Lat2]]</f>
        <v>34.68</v>
      </c>
      <c r="P107" s="1">
        <f>L107-D107</f>
        <v>21576.333333333489</v>
      </c>
      <c r="Q107" s="1">
        <f>Table1[[#This Row],[lat3]]</f>
        <v>34.68</v>
      </c>
      <c r="R107" s="1">
        <f>Table1[[#This Row],[Dev2]]-$AA$1*SIN(Table1[[#This Row],[lat4]]*PI()/90)-$Y$1*Table1[[#This Row],[lat4]]</f>
        <v>-1199.6854800823658</v>
      </c>
      <c r="S107" s="1">
        <f>MOD(Table1[[#This Row],[rlng]],6)-3</f>
        <v>-1.7700000000000031</v>
      </c>
      <c r="T107" s="1">
        <f>Table1[[#This Row],[Dev2]]</f>
        <v>21576.333333333489</v>
      </c>
    </row>
    <row r="108" spans="1:20" x14ac:dyDescent="0.25">
      <c r="A108">
        <v>-94.76</v>
      </c>
      <c r="B108">
        <v>12.36</v>
      </c>
      <c r="C108">
        <v>308638</v>
      </c>
      <c r="D108">
        <v>1366991</v>
      </c>
      <c r="E108">
        <v>15</v>
      </c>
      <c r="F108" t="s">
        <v>7</v>
      </c>
      <c r="G108" t="s">
        <v>420</v>
      </c>
      <c r="H108">
        <f>COS(B108*PI()/180)*40075000</f>
        <v>39146139.800621495</v>
      </c>
      <c r="I108">
        <f>(MOD(A108,6)-3)*H108/360+500000</f>
        <v>308618.87208584987</v>
      </c>
      <c r="J108">
        <f>Table1[[#This Row],[rlat]]</f>
        <v>12.36</v>
      </c>
      <c r="K108" s="1">
        <f>I108-C108</f>
        <v>-19.127914150129072</v>
      </c>
      <c r="L108" s="1">
        <f>B108*40075000/360+IF(Table1[[#This Row],[h]]="N",0,10000000)</f>
        <v>1375908.3333333333</v>
      </c>
      <c r="M108" s="1">
        <f>MOD(J108,6)</f>
        <v>0.35999999999999943</v>
      </c>
      <c r="N108" s="1">
        <f>Table1[[#This Row],[lng Er]]</f>
        <v>-19.127914150129072</v>
      </c>
      <c r="O108" s="1">
        <f>Table1[[#This Row],[Lat2]]</f>
        <v>12.36</v>
      </c>
      <c r="P108" s="1">
        <f>L108-D108</f>
        <v>8917.3333333332557</v>
      </c>
      <c r="Q108" s="1">
        <f>Table1[[#This Row],[lat3]]</f>
        <v>12.36</v>
      </c>
      <c r="R108" s="1">
        <f>Table1[[#This Row],[Dev2]]-$AA$1*SIN(Table1[[#This Row],[lat4]]*PI()/90)-$Y$1*Table1[[#This Row],[lat4]]</f>
        <v>-554.61350692756878</v>
      </c>
      <c r="S108" s="1">
        <f>MOD(Table1[[#This Row],[rlng]],6)-3</f>
        <v>-1.7600000000000051</v>
      </c>
      <c r="T108" s="1">
        <f>Table1[[#This Row],[Dev2]]</f>
        <v>8917.3333333332557</v>
      </c>
    </row>
    <row r="109" spans="1:20" x14ac:dyDescent="0.25">
      <c r="A109">
        <v>-178.75</v>
      </c>
      <c r="B109">
        <v>-66.569999999999993</v>
      </c>
      <c r="C109">
        <v>422358</v>
      </c>
      <c r="D109">
        <v>2615465</v>
      </c>
      <c r="E109">
        <v>1</v>
      </c>
      <c r="F109" t="s">
        <v>12</v>
      </c>
      <c r="G109" t="s">
        <v>266</v>
      </c>
      <c r="H109">
        <f>COS(B109*PI()/180)*40075000</f>
        <v>15934956.982691154</v>
      </c>
      <c r="I109">
        <f>(MOD(A109,6)-3)*H109/360+500000</f>
        <v>422538.40355636243</v>
      </c>
      <c r="J109">
        <f>Table1[[#This Row],[rlat]]</f>
        <v>-66.569999999999993</v>
      </c>
      <c r="K109" s="1">
        <f>I109-C109</f>
        <v>180.40355636243476</v>
      </c>
      <c r="L109" s="1">
        <f>B109*40075000/360+IF(Table1[[#This Row],[h]]="N",0,10000000)</f>
        <v>2589464.5833333349</v>
      </c>
      <c r="M109" s="1">
        <f>MOD(J109,6)</f>
        <v>5.4300000000000068</v>
      </c>
      <c r="N109" s="1">
        <f>Table1[[#This Row],[lng Er]]</f>
        <v>180.40355636243476</v>
      </c>
      <c r="O109" s="1">
        <f>Table1[[#This Row],[Lat2]]</f>
        <v>-66.569999999999993</v>
      </c>
      <c r="P109" s="1">
        <f>L109-D109</f>
        <v>-26000.416666665114</v>
      </c>
      <c r="Q109" s="1">
        <f>Table1[[#This Row],[lat3]]</f>
        <v>-66.569999999999993</v>
      </c>
      <c r="R109" s="1">
        <f>Table1[[#This Row],[Dev2]]-$AA$1*SIN(Table1[[#This Row],[lat4]]*PI()/90)-$Y$1*Table1[[#This Row],[lat4]]</f>
        <v>652.79467160142849</v>
      </c>
      <c r="S109" s="1">
        <f>MOD(Table1[[#This Row],[rlng]],6)-3</f>
        <v>-1.75</v>
      </c>
      <c r="T109" s="1">
        <f>Table1[[#This Row],[Dev2]]</f>
        <v>-26000.416666665114</v>
      </c>
    </row>
    <row r="110" spans="1:20" x14ac:dyDescent="0.25">
      <c r="A110">
        <v>-4.72</v>
      </c>
      <c r="B110">
        <v>2.6800000000000099</v>
      </c>
      <c r="C110">
        <v>308786</v>
      </c>
      <c r="D110">
        <v>296356</v>
      </c>
      <c r="E110">
        <v>30</v>
      </c>
      <c r="F110" t="s">
        <v>7</v>
      </c>
      <c r="G110" t="s">
        <v>106</v>
      </c>
      <c r="H110">
        <f>COS(B110*PI()/180)*40075000</f>
        <v>40031168.263664395</v>
      </c>
      <c r="I110">
        <f>(MOD(A110,6)-3)*H110/360+500000</f>
        <v>308739.97385138122</v>
      </c>
      <c r="J110">
        <f>Table1[[#This Row],[rlat]]</f>
        <v>2.6800000000000099</v>
      </c>
      <c r="K110" s="1">
        <f>I110-C110</f>
        <v>-46.026148618781008</v>
      </c>
      <c r="L110" s="1">
        <f>B110*40075000/360+IF(Table1[[#This Row],[h]]="N",0,10000000)</f>
        <v>298336.11111111223</v>
      </c>
      <c r="M110" s="1">
        <f>MOD(J110,6)</f>
        <v>2.6800000000000099</v>
      </c>
      <c r="N110" s="1">
        <f>Table1[[#This Row],[lng Er]]</f>
        <v>-46.026148618781008</v>
      </c>
      <c r="O110" s="1">
        <f>Table1[[#This Row],[Lat2]]</f>
        <v>2.6800000000000099</v>
      </c>
      <c r="P110" s="1">
        <f>L110-D110</f>
        <v>1980.11111111223</v>
      </c>
      <c r="Q110" s="1">
        <f>Table1[[#This Row],[lat3]]</f>
        <v>2.6800000000000099</v>
      </c>
      <c r="R110" s="1">
        <f>Table1[[#This Row],[Dev2]]-$AA$1*SIN(Table1[[#This Row],[lat4]]*PI()/90)-$Y$1*Table1[[#This Row],[lat4]]</f>
        <v>-117.50100206778689</v>
      </c>
      <c r="S110" s="1">
        <f>MOD(Table1[[#This Row],[rlng]],6)-3</f>
        <v>-1.7199999999999998</v>
      </c>
      <c r="T110" s="1">
        <f>Table1[[#This Row],[Dev2]]</f>
        <v>1980.11111111223</v>
      </c>
    </row>
    <row r="111" spans="1:20" x14ac:dyDescent="0.25">
      <c r="A111">
        <v>43.32</v>
      </c>
      <c r="B111">
        <v>13.41</v>
      </c>
      <c r="C111">
        <v>318098</v>
      </c>
      <c r="D111">
        <v>1483095</v>
      </c>
      <c r="E111">
        <v>38</v>
      </c>
      <c r="F111" t="s">
        <v>7</v>
      </c>
      <c r="G111" t="s">
        <v>37</v>
      </c>
      <c r="H111">
        <f>COS(B111*PI()/180)*40075000</f>
        <v>38982371.786336437</v>
      </c>
      <c r="I111">
        <f>(MOD(A111,6)-3)*H111/360+500000</f>
        <v>318082.26499709662</v>
      </c>
      <c r="J111">
        <f>Table1[[#This Row],[rlat]]</f>
        <v>13.41</v>
      </c>
      <c r="K111" s="1">
        <f>I111-C111</f>
        <v>-15.735002903384157</v>
      </c>
      <c r="L111" s="1">
        <f>B111*40075000/360+IF(Table1[[#This Row],[h]]="N",0,10000000)</f>
        <v>1492793.75</v>
      </c>
      <c r="M111" s="1">
        <f>MOD(J111,6)</f>
        <v>1.4100000000000001</v>
      </c>
      <c r="N111" s="1">
        <f>Table1[[#This Row],[lng Er]]</f>
        <v>-15.735002903384157</v>
      </c>
      <c r="O111" s="1">
        <f>Table1[[#This Row],[Lat2]]</f>
        <v>13.41</v>
      </c>
      <c r="P111" s="1">
        <f>L111-D111</f>
        <v>9698.75</v>
      </c>
      <c r="Q111" s="1">
        <f>Table1[[#This Row],[lat3]]</f>
        <v>13.41</v>
      </c>
      <c r="R111" s="1">
        <f>Table1[[#This Row],[Dev2]]-$AA$1*SIN(Table1[[#This Row],[lat4]]*PI()/90)-$Y$1*Table1[[#This Row],[lat4]]</f>
        <v>-537.52535106952018</v>
      </c>
      <c r="S111" s="1">
        <f>MOD(Table1[[#This Row],[rlng]],6)-3</f>
        <v>-1.6799999999999997</v>
      </c>
      <c r="T111" s="1">
        <f>Table1[[#This Row],[Dev2]]</f>
        <v>9698.75</v>
      </c>
    </row>
    <row r="112" spans="1:20" x14ac:dyDescent="0.25">
      <c r="A112">
        <v>-124.67</v>
      </c>
      <c r="B112">
        <v>-16.399999999999999</v>
      </c>
      <c r="C112">
        <v>321662</v>
      </c>
      <c r="D112">
        <v>8186084</v>
      </c>
      <c r="E112">
        <v>10</v>
      </c>
      <c r="F112" t="s">
        <v>12</v>
      </c>
      <c r="G112" t="s">
        <v>335</v>
      </c>
      <c r="H112">
        <f>COS(B112*PI()/180)*40075000</f>
        <v>38444507.529692806</v>
      </c>
      <c r="I112">
        <f>(MOD(A112,6)-3)*H112/360+500000</f>
        <v>321660.20118170267</v>
      </c>
      <c r="J112">
        <f>Table1[[#This Row],[rlat]]</f>
        <v>-16.399999999999999</v>
      </c>
      <c r="K112" s="1">
        <f>I112-C112</f>
        <v>-1.7988182973349467</v>
      </c>
      <c r="L112" s="1">
        <f>B112*40075000/360+IF(Table1[[#This Row],[h]]="N",0,10000000)</f>
        <v>8174361.111111111</v>
      </c>
      <c r="M112" s="1">
        <f>MOD(J112,6)</f>
        <v>1.6000000000000014</v>
      </c>
      <c r="N112" s="1">
        <f>Table1[[#This Row],[lng Er]]</f>
        <v>-1.7988182973349467</v>
      </c>
      <c r="O112" s="1">
        <f>Table1[[#This Row],[Lat2]]</f>
        <v>-16.399999999999999</v>
      </c>
      <c r="P112" s="1">
        <f>L112-D112</f>
        <v>-11722.888888888992</v>
      </c>
      <c r="Q112" s="1">
        <f>Table1[[#This Row],[lat3]]</f>
        <v>-16.399999999999999</v>
      </c>
      <c r="R112" s="1">
        <f>Table1[[#This Row],[Dev2]]-$AA$1*SIN(Table1[[#This Row],[lat4]]*PI()/90)-$Y$1*Table1[[#This Row],[lat4]]</f>
        <v>634.44247563484305</v>
      </c>
      <c r="S112" s="1">
        <f>MOD(Table1[[#This Row],[rlng]],6)-3</f>
        <v>-1.6700000000000017</v>
      </c>
      <c r="T112" s="1">
        <f>Table1[[#This Row],[Dev2]]</f>
        <v>-11722.888888888992</v>
      </c>
    </row>
    <row r="113" spans="1:20" x14ac:dyDescent="0.25">
      <c r="A113">
        <v>-4.6699999999999902</v>
      </c>
      <c r="B113">
        <v>-53.79</v>
      </c>
      <c r="C113">
        <v>389986</v>
      </c>
      <c r="D113">
        <v>4038548</v>
      </c>
      <c r="E113">
        <v>30</v>
      </c>
      <c r="F113" t="s">
        <v>12</v>
      </c>
      <c r="G113" t="s">
        <v>356</v>
      </c>
      <c r="H113">
        <f>COS(B113*PI()/180)*40075000</f>
        <v>23674165.978185367</v>
      </c>
      <c r="I113">
        <f>(MOD(A113,6)-3)*H113/360+500000</f>
        <v>390178.17449008522</v>
      </c>
      <c r="J113">
        <f>Table1[[#This Row],[rlat]]</f>
        <v>-53.79</v>
      </c>
      <c r="K113" s="1">
        <f>I113-C113</f>
        <v>192.1744900852209</v>
      </c>
      <c r="L113" s="1">
        <f>B113*40075000/360+IF(Table1[[#This Row],[h]]="N",0,10000000)</f>
        <v>4012127.083333333</v>
      </c>
      <c r="M113" s="1">
        <f>MOD(J113,6)</f>
        <v>0.21000000000000085</v>
      </c>
      <c r="N113" s="1">
        <f>Table1[[#This Row],[lng Er]]</f>
        <v>192.1744900852209</v>
      </c>
      <c r="O113" s="1">
        <f>Table1[[#This Row],[Lat2]]</f>
        <v>-53.79</v>
      </c>
      <c r="P113" s="1">
        <f>L113-D113</f>
        <v>-26420.916666666977</v>
      </c>
      <c r="Q113" s="1">
        <f>Table1[[#This Row],[lat3]]</f>
        <v>-53.79</v>
      </c>
      <c r="R113" s="1">
        <f>Table1[[#This Row],[Dev2]]-$AA$1*SIN(Table1[[#This Row],[lat4]]*PI()/90)-$Y$1*Table1[[#This Row],[lat4]]</f>
        <v>934.57184088754548</v>
      </c>
      <c r="S113" s="1">
        <f>MOD(Table1[[#This Row],[rlng]],6)-3</f>
        <v>-1.6699999999999902</v>
      </c>
      <c r="T113" s="1">
        <f>Table1[[#This Row],[Dev2]]</f>
        <v>-26420.916666666977</v>
      </c>
    </row>
    <row r="114" spans="1:20" x14ac:dyDescent="0.25">
      <c r="A114">
        <v>163.34</v>
      </c>
      <c r="B114">
        <v>-26.87</v>
      </c>
      <c r="C114">
        <v>335100</v>
      </c>
      <c r="D114">
        <v>7026883</v>
      </c>
      <c r="E114">
        <v>58</v>
      </c>
      <c r="F114" t="s">
        <v>12</v>
      </c>
      <c r="G114" t="s">
        <v>116</v>
      </c>
      <c r="H114">
        <f>COS(B114*PI()/180)*40075000</f>
        <v>35748274.63696257</v>
      </c>
      <c r="I114">
        <f>(MOD(A114,6)-3)*H114/360+500000</f>
        <v>335160.7336184507</v>
      </c>
      <c r="J114">
        <f>Table1[[#This Row],[rlat]]</f>
        <v>-26.87</v>
      </c>
      <c r="K114" s="1">
        <f>I114-C114</f>
        <v>60.733618450700305</v>
      </c>
      <c r="L114" s="1">
        <f>B114*40075000/360+IF(Table1[[#This Row],[h]]="N",0,10000000)</f>
        <v>7008846.527777778</v>
      </c>
      <c r="M114" s="1">
        <f>MOD(J114,6)</f>
        <v>3.129999999999999</v>
      </c>
      <c r="N114" s="1">
        <f>Table1[[#This Row],[lng Er]]</f>
        <v>60.733618450700305</v>
      </c>
      <c r="O114" s="1">
        <f>Table1[[#This Row],[Lat2]]</f>
        <v>-26.87</v>
      </c>
      <c r="P114" s="1">
        <f>L114-D114</f>
        <v>-18036.472222222015</v>
      </c>
      <c r="Q114" s="1">
        <f>Table1[[#This Row],[lat3]]</f>
        <v>-26.87</v>
      </c>
      <c r="R114" s="1">
        <f>Table1[[#This Row],[Dev2]]-$AA$1*SIN(Table1[[#This Row],[lat4]]*PI()/90)-$Y$1*Table1[[#This Row],[lat4]]</f>
        <v>910.74000149838866</v>
      </c>
      <c r="S114" s="1">
        <f>MOD(Table1[[#This Row],[rlng]],6)-3</f>
        <v>-1.6599999999999966</v>
      </c>
      <c r="T114" s="1">
        <f>Table1[[#This Row],[Dev2]]</f>
        <v>-18036.472222222015</v>
      </c>
    </row>
    <row r="115" spans="1:20" x14ac:dyDescent="0.25">
      <c r="A115">
        <v>-58.66</v>
      </c>
      <c r="B115">
        <v>74.48</v>
      </c>
      <c r="C115">
        <v>450426</v>
      </c>
      <c r="D115">
        <v>8266281</v>
      </c>
      <c r="E115">
        <v>21</v>
      </c>
      <c r="F115" t="s">
        <v>7</v>
      </c>
      <c r="G115" t="s">
        <v>369</v>
      </c>
      <c r="H115">
        <f>COS(B115*PI()/180)*40075000</f>
        <v>10723057.315728655</v>
      </c>
      <c r="I115">
        <f>(MOD(A115,6)-3)*H115/360+500000</f>
        <v>450554.79126636242</v>
      </c>
      <c r="J115">
        <f>Table1[[#This Row],[rlat]]</f>
        <v>74.48</v>
      </c>
      <c r="K115" s="1">
        <f>I115-C115</f>
        <v>128.79126636241563</v>
      </c>
      <c r="L115" s="1">
        <f>B115*40075000/360+IF(Table1[[#This Row],[h]]="N",0,10000000)</f>
        <v>8291072.222222222</v>
      </c>
      <c r="M115" s="1">
        <f>MOD(J115,6)</f>
        <v>2.480000000000004</v>
      </c>
      <c r="N115" s="1">
        <f>Table1[[#This Row],[lng Er]]</f>
        <v>128.79126636241563</v>
      </c>
      <c r="O115" s="1">
        <f>Table1[[#This Row],[Lat2]]</f>
        <v>74.48</v>
      </c>
      <c r="P115" s="1">
        <f>L115-D115</f>
        <v>24791.222222222015</v>
      </c>
      <c r="Q115" s="1">
        <f>Table1[[#This Row],[lat3]]</f>
        <v>74.48</v>
      </c>
      <c r="R115" s="1">
        <f>Table1[[#This Row],[Dev2]]-$AA$1*SIN(Table1[[#This Row],[lat4]]*PI()/90)-$Y$1*Table1[[#This Row],[lat4]]</f>
        <v>-216.95961802280362</v>
      </c>
      <c r="S115" s="1">
        <f>MOD(Table1[[#This Row],[rlng]],6)-3</f>
        <v>-1.6599999999999966</v>
      </c>
      <c r="T115" s="1">
        <f>Table1[[#This Row],[Dev2]]</f>
        <v>24791.222222222015</v>
      </c>
    </row>
    <row r="116" spans="1:20" x14ac:dyDescent="0.25">
      <c r="A116">
        <v>-154.63</v>
      </c>
      <c r="B116">
        <v>38.54</v>
      </c>
      <c r="C116">
        <v>357941</v>
      </c>
      <c r="D116">
        <v>4266991</v>
      </c>
      <c r="E116">
        <v>5</v>
      </c>
      <c r="F116" t="s">
        <v>7</v>
      </c>
      <c r="G116" t="s">
        <v>255</v>
      </c>
      <c r="H116">
        <f>COS(B116*PI()/180)*40075000</f>
        <v>31345597.761425272</v>
      </c>
      <c r="I116">
        <f>(MOD(A116,6)-3)*H116/360+500000</f>
        <v>358074.09902465821</v>
      </c>
      <c r="J116">
        <f>Table1[[#This Row],[rlat]]</f>
        <v>38.54</v>
      </c>
      <c r="K116" s="1">
        <f>I116-C116</f>
        <v>133.09902465820778</v>
      </c>
      <c r="L116" s="1">
        <f>B116*40075000/360+IF(Table1[[#This Row],[h]]="N",0,10000000)</f>
        <v>4290251.388888889</v>
      </c>
      <c r="M116" s="1">
        <f>MOD(J116,6)</f>
        <v>2.5399999999999991</v>
      </c>
      <c r="N116" s="1">
        <f>Table1[[#This Row],[lng Er]]</f>
        <v>133.09902465820778</v>
      </c>
      <c r="O116" s="1">
        <f>Table1[[#This Row],[Lat2]]</f>
        <v>38.54</v>
      </c>
      <c r="P116" s="1">
        <f>L116-D116</f>
        <v>23260.388888888992</v>
      </c>
      <c r="Q116" s="1">
        <f>Table1[[#This Row],[lat3]]</f>
        <v>38.54</v>
      </c>
      <c r="R116" s="1">
        <f>Table1[[#This Row],[Dev2]]-$AA$1*SIN(Table1[[#This Row],[lat4]]*PI()/90)-$Y$1*Table1[[#This Row],[lat4]]</f>
        <v>-1006.0424041567676</v>
      </c>
      <c r="S116" s="1">
        <f>MOD(Table1[[#This Row],[rlng]],6)-3</f>
        <v>-1.6299999999999955</v>
      </c>
      <c r="T116" s="1">
        <f>Table1[[#This Row],[Dev2]]</f>
        <v>23260.388888888992</v>
      </c>
    </row>
    <row r="117" spans="1:20" x14ac:dyDescent="0.25">
      <c r="A117">
        <v>67.38</v>
      </c>
      <c r="B117">
        <v>-7.36</v>
      </c>
      <c r="C117">
        <v>321186</v>
      </c>
      <c r="D117">
        <v>9186130</v>
      </c>
      <c r="E117">
        <v>42</v>
      </c>
      <c r="F117" t="s">
        <v>12</v>
      </c>
      <c r="G117" t="s">
        <v>296</v>
      </c>
      <c r="H117">
        <f>COS(B117*PI()/180)*40075000</f>
        <v>39744815.5427927</v>
      </c>
      <c r="I117">
        <f>(MOD(A117,6)-3)*H117/360+500000</f>
        <v>321148.33005743235</v>
      </c>
      <c r="J117">
        <f>Table1[[#This Row],[rlat]]</f>
        <v>-7.36</v>
      </c>
      <c r="K117" s="1">
        <f>I117-C117</f>
        <v>-37.669942567648832</v>
      </c>
      <c r="L117" s="1">
        <f>B117*40075000/360+IF(Table1[[#This Row],[h]]="N",0,10000000)</f>
        <v>9180688.8888888881</v>
      </c>
      <c r="M117" s="1">
        <f>MOD(J117,6)</f>
        <v>4.6399999999999997</v>
      </c>
      <c r="N117" s="1">
        <f>Table1[[#This Row],[lng Er]]</f>
        <v>-37.669942567648832</v>
      </c>
      <c r="O117" s="1">
        <f>Table1[[#This Row],[Lat2]]</f>
        <v>-7.36</v>
      </c>
      <c r="P117" s="1">
        <f>L117-D117</f>
        <v>-5441.111111111939</v>
      </c>
      <c r="Q117" s="1">
        <f>Table1[[#This Row],[lat3]]</f>
        <v>-7.36</v>
      </c>
      <c r="R117" s="1">
        <f>Table1[[#This Row],[Dev2]]-$AA$1*SIN(Table1[[#This Row],[lat4]]*PI()/90)-$Y$1*Table1[[#This Row],[lat4]]</f>
        <v>280.41799702913477</v>
      </c>
      <c r="S117" s="1">
        <f>MOD(Table1[[#This Row],[rlng]],6)-3</f>
        <v>-1.6200000000000045</v>
      </c>
      <c r="T117" s="1">
        <f>Table1[[#This Row],[Dev2]]</f>
        <v>-5441.111111111939</v>
      </c>
    </row>
    <row r="118" spans="1:20" x14ac:dyDescent="0.25">
      <c r="A118">
        <v>43.41</v>
      </c>
      <c r="B118">
        <v>6.2</v>
      </c>
      <c r="C118">
        <v>324078</v>
      </c>
      <c r="D118">
        <v>685576</v>
      </c>
      <c r="E118">
        <v>38</v>
      </c>
      <c r="F118" t="s">
        <v>7</v>
      </c>
      <c r="G118" t="s">
        <v>137</v>
      </c>
      <c r="H118">
        <f>COS(B118*PI()/180)*40075000</f>
        <v>39840599.881190538</v>
      </c>
      <c r="I118">
        <f>(MOD(A118,6)-3)*H118/360+500000</f>
        <v>324037.3505247414</v>
      </c>
      <c r="J118">
        <f>Table1[[#This Row],[rlat]]</f>
        <v>6.2</v>
      </c>
      <c r="K118" s="1">
        <f>I118-C118</f>
        <v>-40.649475258600432</v>
      </c>
      <c r="L118" s="1">
        <f>B118*40075000/360+IF(Table1[[#This Row],[h]]="N",0,10000000)</f>
        <v>690180.5555555555</v>
      </c>
      <c r="M118" s="1">
        <f>MOD(J118,6)</f>
        <v>0.20000000000000018</v>
      </c>
      <c r="N118" s="1">
        <f>Table1[[#This Row],[lng Er]]</f>
        <v>-40.649475258600432</v>
      </c>
      <c r="O118" s="1">
        <f>Table1[[#This Row],[Lat2]]</f>
        <v>6.2</v>
      </c>
      <c r="P118" s="1">
        <f>L118-D118</f>
        <v>4604.5555555555038</v>
      </c>
      <c r="Q118" s="1">
        <f>Table1[[#This Row],[lat3]]</f>
        <v>6.2</v>
      </c>
      <c r="R118" s="1">
        <f>Table1[[#This Row],[Dev2]]-$AA$1*SIN(Table1[[#This Row],[lat4]]*PI()/90)-$Y$1*Table1[[#This Row],[lat4]]</f>
        <v>-226.20967911750722</v>
      </c>
      <c r="S118" s="1">
        <f>MOD(Table1[[#This Row],[rlng]],6)-3</f>
        <v>-1.5900000000000034</v>
      </c>
      <c r="T118" s="1">
        <f>Table1[[#This Row],[Dev2]]</f>
        <v>4604.5555555555038</v>
      </c>
    </row>
    <row r="119" spans="1:20" x14ac:dyDescent="0.25">
      <c r="A119">
        <v>55.41</v>
      </c>
      <c r="B119">
        <v>38.44</v>
      </c>
      <c r="C119">
        <v>361236</v>
      </c>
      <c r="D119">
        <v>4255832</v>
      </c>
      <c r="E119">
        <v>40</v>
      </c>
      <c r="F119" t="s">
        <v>7</v>
      </c>
      <c r="G119" t="s">
        <v>312</v>
      </c>
      <c r="H119">
        <f>COS(B119*PI()/180)*40075000</f>
        <v>31389129.408694256</v>
      </c>
      <c r="I119">
        <f>(MOD(A119,6)-3)*H119/360+500000</f>
        <v>361364.67844493338</v>
      </c>
      <c r="J119">
        <f>Table1[[#This Row],[rlat]]</f>
        <v>38.44</v>
      </c>
      <c r="K119" s="1">
        <f>I119-C119</f>
        <v>128.67844493337907</v>
      </c>
      <c r="L119" s="1">
        <f>B119*40075000/360+IF(Table1[[#This Row],[h]]="N",0,10000000)</f>
        <v>4279119.444444444</v>
      </c>
      <c r="M119" s="1">
        <f>MOD(J119,6)</f>
        <v>2.4399999999999977</v>
      </c>
      <c r="N119" s="1">
        <f>Table1[[#This Row],[lng Er]]</f>
        <v>128.67844493337907</v>
      </c>
      <c r="O119" s="1">
        <f>Table1[[#This Row],[Lat2]]</f>
        <v>38.44</v>
      </c>
      <c r="P119" s="1">
        <f>L119-D119</f>
        <v>23287.444444444031</v>
      </c>
      <c r="Q119" s="1">
        <f>Table1[[#This Row],[lat3]]</f>
        <v>38.44</v>
      </c>
      <c r="R119" s="1">
        <f>Table1[[#This Row],[Dev2]]-$AA$1*SIN(Table1[[#This Row],[lat4]]*PI()/90)-$Y$1*Table1[[#This Row],[lat4]]</f>
        <v>-943.90422293637312</v>
      </c>
      <c r="S119" s="1">
        <f>MOD(Table1[[#This Row],[rlng]],6)-3</f>
        <v>-1.5900000000000034</v>
      </c>
      <c r="T119" s="1">
        <f>Table1[[#This Row],[Dev2]]</f>
        <v>23287.444444444031</v>
      </c>
    </row>
    <row r="120" spans="1:20" x14ac:dyDescent="0.25">
      <c r="A120">
        <v>-154.58000000000001</v>
      </c>
      <c r="B120">
        <v>66.959999999999994</v>
      </c>
      <c r="C120">
        <v>431001</v>
      </c>
      <c r="D120">
        <v>7427796</v>
      </c>
      <c r="E120">
        <v>5</v>
      </c>
      <c r="F120" t="s">
        <v>7</v>
      </c>
      <c r="G120" t="s">
        <v>394</v>
      </c>
      <c r="H120">
        <f>COS(B120*PI()/180)*40075000</f>
        <v>15684299.698500892</v>
      </c>
      <c r="I120">
        <f>(MOD(A120,6)-3)*H120/360+500000</f>
        <v>431163.35132324556</v>
      </c>
      <c r="J120">
        <f>Table1[[#This Row],[rlat]]</f>
        <v>66.959999999999994</v>
      </c>
      <c r="K120" s="1">
        <f>I120-C120</f>
        <v>162.35132324555889</v>
      </c>
      <c r="L120" s="1">
        <f>B120*40075000/360+IF(Table1[[#This Row],[h]]="N",0,10000000)</f>
        <v>7453949.9999999991</v>
      </c>
      <c r="M120" s="1">
        <f>MOD(J120,6)</f>
        <v>0.95999999999999375</v>
      </c>
      <c r="N120" s="1">
        <f>Table1[[#This Row],[lng Er]]</f>
        <v>162.35132324555889</v>
      </c>
      <c r="O120" s="1">
        <f>Table1[[#This Row],[Lat2]]</f>
        <v>66.959999999999994</v>
      </c>
      <c r="P120" s="1">
        <f>L120-D120</f>
        <v>26153.999999999069</v>
      </c>
      <c r="Q120" s="1">
        <f>Table1[[#This Row],[lat3]]</f>
        <v>66.959999999999994</v>
      </c>
      <c r="R120" s="1">
        <f>Table1[[#This Row],[Dev2]]-$AA$1*SIN(Table1[[#This Row],[lat4]]*PI()/90)-$Y$1*Table1[[#This Row],[lat4]]</f>
        <v>-436.94439820744265</v>
      </c>
      <c r="S120" s="1">
        <f>MOD(Table1[[#This Row],[rlng]],6)-3</f>
        <v>-1.5800000000000125</v>
      </c>
      <c r="T120" s="1">
        <f>Table1[[#This Row],[Dev2]]</f>
        <v>26153.999999999069</v>
      </c>
    </row>
    <row r="121" spans="1:20" x14ac:dyDescent="0.25">
      <c r="A121">
        <v>175.42</v>
      </c>
      <c r="B121">
        <v>20.7</v>
      </c>
      <c r="C121">
        <v>335450</v>
      </c>
      <c r="D121">
        <v>2289748</v>
      </c>
      <c r="E121">
        <v>60</v>
      </c>
      <c r="F121" t="s">
        <v>7</v>
      </c>
      <c r="G121" t="s">
        <v>41</v>
      </c>
      <c r="H121">
        <f>COS(B121*PI()/180)*40075000</f>
        <v>37487919.535506934</v>
      </c>
      <c r="I121">
        <f>(MOD(A121,6)-3)*H121/360+500000</f>
        <v>335469.68648305163</v>
      </c>
      <c r="J121">
        <f>Table1[[#This Row],[rlat]]</f>
        <v>20.7</v>
      </c>
      <c r="K121" s="1">
        <f>I121-C121</f>
        <v>19.686483051627874</v>
      </c>
      <c r="L121" s="1">
        <f>B121*40075000/360+IF(Table1[[#This Row],[h]]="N",0,10000000)</f>
        <v>2304312.5</v>
      </c>
      <c r="M121" s="1">
        <f>MOD(J121,6)</f>
        <v>2.6999999999999993</v>
      </c>
      <c r="N121" s="1">
        <f>Table1[[#This Row],[lng Er]]</f>
        <v>19.686483051627874</v>
      </c>
      <c r="O121" s="1">
        <f>Table1[[#This Row],[Lat2]]</f>
        <v>20.7</v>
      </c>
      <c r="P121" s="1">
        <f>L121-D121</f>
        <v>14564.5</v>
      </c>
      <c r="Q121" s="1">
        <f>Table1[[#This Row],[lat3]]</f>
        <v>20.7</v>
      </c>
      <c r="R121" s="1">
        <f>Table1[[#This Row],[Dev2]]-$AA$1*SIN(Table1[[#This Row],[lat4]]*PI()/90)-$Y$1*Table1[[#This Row],[lat4]]</f>
        <v>-673.98984517842837</v>
      </c>
      <c r="S121" s="1">
        <f>MOD(Table1[[#This Row],[rlng]],6)-3</f>
        <v>-1.5800000000000125</v>
      </c>
      <c r="T121" s="1">
        <f>Table1[[#This Row],[Dev2]]</f>
        <v>14564.5</v>
      </c>
    </row>
    <row r="122" spans="1:20" x14ac:dyDescent="0.25">
      <c r="A122">
        <v>-118.57</v>
      </c>
      <c r="B122">
        <v>-43.17</v>
      </c>
      <c r="C122">
        <v>372384</v>
      </c>
      <c r="D122">
        <v>5219110</v>
      </c>
      <c r="E122">
        <v>11</v>
      </c>
      <c r="F122" t="s">
        <v>12</v>
      </c>
      <c r="G122" t="s">
        <v>160</v>
      </c>
      <c r="H122">
        <f>COS(B122*PI()/180)*40075000</f>
        <v>29227777.741906792</v>
      </c>
      <c r="I122">
        <f>(MOD(A122,6)-3)*H122/360+500000</f>
        <v>372534.41373668483</v>
      </c>
      <c r="J122">
        <f>Table1[[#This Row],[rlat]]</f>
        <v>-43.17</v>
      </c>
      <c r="K122" s="1">
        <f>I122-C122</f>
        <v>150.41373668482993</v>
      </c>
      <c r="L122" s="1">
        <f>B122*40075000/360+IF(Table1[[#This Row],[h]]="N",0,10000000)</f>
        <v>5194339.583333333</v>
      </c>
      <c r="M122" s="1">
        <f>MOD(J122,6)</f>
        <v>4.8299999999999983</v>
      </c>
      <c r="N122" s="1">
        <f>Table1[[#This Row],[lng Er]]</f>
        <v>150.41373668482993</v>
      </c>
      <c r="O122" s="1">
        <f>Table1[[#This Row],[Lat2]]</f>
        <v>-43.17</v>
      </c>
      <c r="P122" s="1">
        <f>L122-D122</f>
        <v>-24770.416666666977</v>
      </c>
      <c r="Q122" s="1">
        <f>Table1[[#This Row],[lat3]]</f>
        <v>-43.17</v>
      </c>
      <c r="R122" s="1">
        <f>Table1[[#This Row],[Dev2]]-$AA$1*SIN(Table1[[#This Row],[lat4]]*PI()/90)-$Y$1*Table1[[#This Row],[lat4]]</f>
        <v>910.20016745560861</v>
      </c>
      <c r="S122" s="1">
        <f>MOD(Table1[[#This Row],[rlng]],6)-3</f>
        <v>-1.5699999999999932</v>
      </c>
      <c r="T122" s="1">
        <f>Table1[[#This Row],[Dev2]]</f>
        <v>-24770.416666666977</v>
      </c>
    </row>
    <row r="123" spans="1:20" x14ac:dyDescent="0.25">
      <c r="A123">
        <v>-166.55</v>
      </c>
      <c r="B123">
        <v>-51.69</v>
      </c>
      <c r="C123">
        <v>392861</v>
      </c>
      <c r="D123">
        <v>4272302</v>
      </c>
      <c r="E123">
        <v>3</v>
      </c>
      <c r="F123" t="s">
        <v>12</v>
      </c>
      <c r="G123" t="s">
        <v>151</v>
      </c>
      <c r="H123">
        <f>COS(B123*PI()/180)*40075000</f>
        <v>24843133.366185151</v>
      </c>
      <c r="I123">
        <f>(MOD(A123,6)-3)*H123/360+500000</f>
        <v>393036.50911781314</v>
      </c>
      <c r="J123">
        <f>Table1[[#This Row],[rlat]]</f>
        <v>-51.69</v>
      </c>
      <c r="K123" s="1">
        <f>I123-C123</f>
        <v>175.50911781314062</v>
      </c>
      <c r="L123" s="1">
        <f>B123*40075000/360+IF(Table1[[#This Row],[h]]="N",0,10000000)</f>
        <v>4245897.916666667</v>
      </c>
      <c r="M123" s="1">
        <f>MOD(J123,6)</f>
        <v>2.3100000000000023</v>
      </c>
      <c r="N123" s="1">
        <f>Table1[[#This Row],[lng Er]]</f>
        <v>175.50911781314062</v>
      </c>
      <c r="O123" s="1">
        <f>Table1[[#This Row],[Lat2]]</f>
        <v>-51.69</v>
      </c>
      <c r="P123" s="1">
        <f>L123-D123</f>
        <v>-26404.083333333023</v>
      </c>
      <c r="Q123" s="1">
        <f>Table1[[#This Row],[lat3]]</f>
        <v>-51.69</v>
      </c>
      <c r="R123" s="1">
        <f>Table1[[#This Row],[Dev2]]-$AA$1*SIN(Table1[[#This Row],[lat4]]*PI()/90)-$Y$1*Table1[[#This Row],[lat4]]</f>
        <v>791.87409421689881</v>
      </c>
      <c r="S123" s="1">
        <f>MOD(Table1[[#This Row],[rlng]],6)-3</f>
        <v>-1.5500000000000114</v>
      </c>
      <c r="T123" s="1">
        <f>Table1[[#This Row],[Dev2]]</f>
        <v>-26404.083333333023</v>
      </c>
    </row>
    <row r="124" spans="1:20" x14ac:dyDescent="0.25">
      <c r="A124">
        <v>37.450000000000003</v>
      </c>
      <c r="B124">
        <v>12.54</v>
      </c>
      <c r="C124">
        <v>331592</v>
      </c>
      <c r="D124">
        <v>1386761</v>
      </c>
      <c r="E124">
        <v>37</v>
      </c>
      <c r="F124" t="s">
        <v>7</v>
      </c>
      <c r="G124" t="s">
        <v>455</v>
      </c>
      <c r="H124">
        <f>COS(B124*PI()/180)*40075000</f>
        <v>39118997.484299518</v>
      </c>
      <c r="I124">
        <f>(MOD(A124,6)-3)*H124/360+500000</f>
        <v>331570.98305371072</v>
      </c>
      <c r="J124">
        <f>Table1[[#This Row],[rlat]]</f>
        <v>12.54</v>
      </c>
      <c r="K124" s="1">
        <f>I124-C124</f>
        <v>-21.016946289280895</v>
      </c>
      <c r="L124" s="1">
        <f>B124*40075000/360+IF(Table1[[#This Row],[h]]="N",0,10000000)</f>
        <v>1395945.8333333333</v>
      </c>
      <c r="M124" s="1">
        <f>MOD(J124,6)</f>
        <v>0.53999999999999915</v>
      </c>
      <c r="N124" s="1">
        <f>Table1[[#This Row],[lng Er]]</f>
        <v>-21.016946289280895</v>
      </c>
      <c r="O124" s="1">
        <f>Table1[[#This Row],[Lat2]]</f>
        <v>12.54</v>
      </c>
      <c r="P124" s="1">
        <f>L124-D124</f>
        <v>9184.8333333332557</v>
      </c>
      <c r="Q124" s="1">
        <f>Table1[[#This Row],[lat3]]</f>
        <v>12.54</v>
      </c>
      <c r="R124" s="1">
        <f>Table1[[#This Row],[Dev2]]-$AA$1*SIN(Table1[[#This Row],[lat4]]*PI()/90)-$Y$1*Table1[[#This Row],[lat4]]</f>
        <v>-418.7993669096486</v>
      </c>
      <c r="S124" s="1">
        <f>MOD(Table1[[#This Row],[rlng]],6)-3</f>
        <v>-1.5499999999999972</v>
      </c>
      <c r="T124" s="1">
        <f>Table1[[#This Row],[Dev2]]</f>
        <v>9184.8333333332557</v>
      </c>
    </row>
    <row r="125" spans="1:20" x14ac:dyDescent="0.25">
      <c r="A125">
        <v>-34.54</v>
      </c>
      <c r="B125">
        <v>-49.96</v>
      </c>
      <c r="C125">
        <v>389543</v>
      </c>
      <c r="D125">
        <v>4464680</v>
      </c>
      <c r="E125">
        <v>25</v>
      </c>
      <c r="F125" t="s">
        <v>12</v>
      </c>
      <c r="G125" t="s">
        <v>419</v>
      </c>
      <c r="H125">
        <f>COS(B125*PI()/180)*40075000</f>
        <v>25781139.285353102</v>
      </c>
      <c r="I125">
        <f>(MOD(A125,6)-3)*H125/360+500000</f>
        <v>389714.01527932292</v>
      </c>
      <c r="J125">
        <f>Table1[[#This Row],[rlat]]</f>
        <v>-49.96</v>
      </c>
      <c r="K125" s="1">
        <f>I125-C125</f>
        <v>171.01527932292083</v>
      </c>
      <c r="L125" s="1">
        <f>B125*40075000/360+IF(Table1[[#This Row],[h]]="N",0,10000000)</f>
        <v>4438480.555555556</v>
      </c>
      <c r="M125" s="1">
        <f>MOD(J125,6)</f>
        <v>4.0399999999999991</v>
      </c>
      <c r="N125" s="1">
        <f>Table1[[#This Row],[lng Er]]</f>
        <v>171.01527932292083</v>
      </c>
      <c r="O125" s="1">
        <f>Table1[[#This Row],[Lat2]]</f>
        <v>-49.96</v>
      </c>
      <c r="P125" s="1">
        <f>L125-D125</f>
        <v>-26199.444444444031</v>
      </c>
      <c r="Q125" s="1">
        <f>Table1[[#This Row],[lat3]]</f>
        <v>-49.96</v>
      </c>
      <c r="R125" s="1">
        <f>Table1[[#This Row],[Dev2]]-$AA$1*SIN(Table1[[#This Row],[lat4]]*PI()/90)-$Y$1*Table1[[#This Row],[lat4]]</f>
        <v>802.34358054963013</v>
      </c>
      <c r="S125" s="1">
        <f>MOD(Table1[[#This Row],[rlng]],6)-3</f>
        <v>-1.5399999999999991</v>
      </c>
      <c r="T125" s="1">
        <f>Table1[[#This Row],[Dev2]]</f>
        <v>-26199.444444444031</v>
      </c>
    </row>
    <row r="126" spans="1:20" x14ac:dyDescent="0.25">
      <c r="A126">
        <v>-4.5200000000000102</v>
      </c>
      <c r="B126">
        <v>-56.64</v>
      </c>
      <c r="C126">
        <v>406777</v>
      </c>
      <c r="D126">
        <v>3721653</v>
      </c>
      <c r="E126">
        <v>30</v>
      </c>
      <c r="F126" t="s">
        <v>12</v>
      </c>
      <c r="G126" t="s">
        <v>388</v>
      </c>
      <c r="H126">
        <f>COS(B126*PI()/180)*40075000</f>
        <v>22037153.221910462</v>
      </c>
      <c r="I126">
        <f>(MOD(A126,6)-3)*H126/360+500000</f>
        <v>406954.24195193296</v>
      </c>
      <c r="J126">
        <f>Table1[[#This Row],[rlat]]</f>
        <v>-56.64</v>
      </c>
      <c r="K126" s="1">
        <f>I126-C126</f>
        <v>177.241951932956</v>
      </c>
      <c r="L126" s="1">
        <f>B126*40075000/360+IF(Table1[[#This Row],[h]]="N",0,10000000)</f>
        <v>3694866.666666667</v>
      </c>
      <c r="M126" s="1">
        <f>MOD(J126,6)</f>
        <v>3.3599999999999994</v>
      </c>
      <c r="N126" s="1">
        <f>Table1[[#This Row],[lng Er]]</f>
        <v>177.241951932956</v>
      </c>
      <c r="O126" s="1">
        <f>Table1[[#This Row],[Lat2]]</f>
        <v>-56.64</v>
      </c>
      <c r="P126" s="1">
        <f>L126-D126</f>
        <v>-26786.333333333023</v>
      </c>
      <c r="Q126" s="1">
        <f>Table1[[#This Row],[lat3]]</f>
        <v>-56.64</v>
      </c>
      <c r="R126" s="1">
        <f>Table1[[#This Row],[Dev2]]-$AA$1*SIN(Table1[[#This Row],[lat4]]*PI()/90)-$Y$1*Table1[[#This Row],[lat4]]</f>
        <v>655.01701566784322</v>
      </c>
      <c r="S126" s="1">
        <f>MOD(Table1[[#This Row],[rlng]],6)-3</f>
        <v>-1.5200000000000102</v>
      </c>
      <c r="T126" s="1">
        <f>Table1[[#This Row],[Dev2]]</f>
        <v>-26786.333333333023</v>
      </c>
    </row>
    <row r="127" spans="1:20" x14ac:dyDescent="0.25">
      <c r="A127">
        <v>43.49</v>
      </c>
      <c r="B127">
        <v>28.31</v>
      </c>
      <c r="C127">
        <v>351950</v>
      </c>
      <c r="D127">
        <v>3132468</v>
      </c>
      <c r="E127">
        <v>38</v>
      </c>
      <c r="F127" t="s">
        <v>7</v>
      </c>
      <c r="G127" t="s">
        <v>256</v>
      </c>
      <c r="H127">
        <f>COS(B127*PI()/180)*40075000</f>
        <v>35281813.438595995</v>
      </c>
      <c r="I127">
        <f>(MOD(A127,6)-3)*H127/360+500000</f>
        <v>352012.39363255585</v>
      </c>
      <c r="J127">
        <f>Table1[[#This Row],[rlat]]</f>
        <v>28.31</v>
      </c>
      <c r="K127" s="1">
        <f>I127-C127</f>
        <v>62.393632555846125</v>
      </c>
      <c r="L127" s="1">
        <f>B127*40075000/360+IF(Table1[[#This Row],[h]]="N",0,10000000)</f>
        <v>3151453.472222222</v>
      </c>
      <c r="M127" s="1">
        <f>MOD(J127,6)</f>
        <v>4.3099999999999987</v>
      </c>
      <c r="N127" s="1">
        <f>Table1[[#This Row],[lng Er]]</f>
        <v>62.393632555846125</v>
      </c>
      <c r="O127" s="1">
        <f>Table1[[#This Row],[Lat2]]</f>
        <v>28.31</v>
      </c>
      <c r="P127" s="1">
        <f>L127-D127</f>
        <v>18985.472222222015</v>
      </c>
      <c r="Q127" s="1">
        <f>Table1[[#This Row],[lat3]]</f>
        <v>28.31</v>
      </c>
      <c r="R127" s="1">
        <f>Table1[[#This Row],[Dev2]]-$AA$1*SIN(Table1[[#This Row],[lat4]]*PI()/90)-$Y$1*Table1[[#This Row],[lat4]]</f>
        <v>-744.91724058326872</v>
      </c>
      <c r="S127" s="1">
        <f>MOD(Table1[[#This Row],[rlng]],6)-3</f>
        <v>-1.509999999999998</v>
      </c>
      <c r="T127" s="1">
        <f>Table1[[#This Row],[Dev2]]</f>
        <v>18985.472222222015</v>
      </c>
    </row>
    <row r="128" spans="1:20" x14ac:dyDescent="0.25">
      <c r="A128">
        <v>109.53</v>
      </c>
      <c r="B128">
        <v>14.79</v>
      </c>
      <c r="C128">
        <v>341795</v>
      </c>
      <c r="D128">
        <v>1635617</v>
      </c>
      <c r="E128">
        <v>49</v>
      </c>
      <c r="F128" t="s">
        <v>7</v>
      </c>
      <c r="G128" t="s">
        <v>280</v>
      </c>
      <c r="H128">
        <f>COS(B128*PI()/180)*40075000</f>
        <v>38747233.399779379</v>
      </c>
      <c r="I128">
        <f>(MOD(A128,6)-3)*H128/360+500000</f>
        <v>341782.1302842343</v>
      </c>
      <c r="J128">
        <f>Table1[[#This Row],[rlat]]</f>
        <v>14.79</v>
      </c>
      <c r="K128" s="1">
        <f>I128-C128</f>
        <v>-12.869715765700676</v>
      </c>
      <c r="L128" s="1">
        <f>B128*40075000/360+IF(Table1[[#This Row],[h]]="N",0,10000000)</f>
        <v>1646414.5833333333</v>
      </c>
      <c r="M128" s="1">
        <f>MOD(J128,6)</f>
        <v>2.7899999999999991</v>
      </c>
      <c r="N128" s="1">
        <f>Table1[[#This Row],[lng Er]]</f>
        <v>-12.869715765700676</v>
      </c>
      <c r="O128" s="1">
        <f>Table1[[#This Row],[Lat2]]</f>
        <v>14.79</v>
      </c>
      <c r="P128" s="1">
        <f>L128-D128</f>
        <v>10797.583333333256</v>
      </c>
      <c r="Q128" s="1">
        <f>Table1[[#This Row],[lat3]]</f>
        <v>14.79</v>
      </c>
      <c r="R128" s="1">
        <f>Table1[[#This Row],[Dev2]]-$AA$1*SIN(Table1[[#This Row],[lat4]]*PI()/90)-$Y$1*Table1[[#This Row],[lat4]]</f>
        <v>-428.37987483874895</v>
      </c>
      <c r="S128" s="1">
        <f>MOD(Table1[[#This Row],[rlng]],6)-3</f>
        <v>-1.4699999999999989</v>
      </c>
      <c r="T128" s="1">
        <f>Table1[[#This Row],[Dev2]]</f>
        <v>10797.583333333256</v>
      </c>
    </row>
    <row r="129" spans="1:20" x14ac:dyDescent="0.25">
      <c r="A129">
        <v>-64.47</v>
      </c>
      <c r="B129">
        <v>31.73</v>
      </c>
      <c r="C129">
        <v>360738</v>
      </c>
      <c r="D129">
        <v>3511448</v>
      </c>
      <c r="E129">
        <v>20</v>
      </c>
      <c r="F129" t="s">
        <v>7</v>
      </c>
      <c r="G129" t="s">
        <v>57</v>
      </c>
      <c r="H129">
        <f>COS(B129*PI()/180)*40075000</f>
        <v>34085224.44908379</v>
      </c>
      <c r="I129">
        <f>(MOD(A129,6)-3)*H129/360+500000</f>
        <v>360818.66683290794</v>
      </c>
      <c r="J129">
        <f>Table1[[#This Row],[rlat]]</f>
        <v>31.73</v>
      </c>
      <c r="K129" s="1">
        <f>I129-C129</f>
        <v>80.666832907940261</v>
      </c>
      <c r="L129" s="1">
        <f>B129*40075000/360+IF(Table1[[#This Row],[h]]="N",0,10000000)</f>
        <v>3532165.972222222</v>
      </c>
      <c r="M129" s="1">
        <f>MOD(J129,6)</f>
        <v>1.7300000000000004</v>
      </c>
      <c r="N129" s="1">
        <f>Table1[[#This Row],[lng Er]]</f>
        <v>80.666832907940261</v>
      </c>
      <c r="O129" s="1">
        <f>Table1[[#This Row],[Lat2]]</f>
        <v>31.73</v>
      </c>
      <c r="P129" s="1">
        <f>L129-D129</f>
        <v>20717.972222222015</v>
      </c>
      <c r="Q129" s="1">
        <f>Table1[[#This Row],[lat3]]</f>
        <v>31.73</v>
      </c>
      <c r="R129" s="1">
        <f>Table1[[#This Row],[Dev2]]-$AA$1*SIN(Table1[[#This Row],[lat4]]*PI()/90)-$Y$1*Table1[[#This Row],[lat4]]</f>
        <v>-735.2399969636208</v>
      </c>
      <c r="S129" s="1">
        <f>MOD(Table1[[#This Row],[rlng]],6)-3</f>
        <v>-1.4699999999999989</v>
      </c>
      <c r="T129" s="1">
        <f>Table1[[#This Row],[Dev2]]</f>
        <v>20717.972222222015</v>
      </c>
    </row>
    <row r="130" spans="1:20" x14ac:dyDescent="0.25">
      <c r="A130">
        <v>157.56</v>
      </c>
      <c r="B130">
        <v>-59.89</v>
      </c>
      <c r="C130">
        <v>419417</v>
      </c>
      <c r="D130">
        <v>3359963</v>
      </c>
      <c r="E130">
        <v>57</v>
      </c>
      <c r="F130" t="s">
        <v>12</v>
      </c>
      <c r="G130" t="s">
        <v>470</v>
      </c>
      <c r="H130">
        <f>COS(B130*PI()/180)*40075000</f>
        <v>20104093.706656348</v>
      </c>
      <c r="I130">
        <f>(MOD(A130,6)-3)*H130/360+500000</f>
        <v>419583.62517337472</v>
      </c>
      <c r="J130">
        <f>Table1[[#This Row],[rlat]]</f>
        <v>-59.89</v>
      </c>
      <c r="K130" s="1">
        <f>I130-C130</f>
        <v>166.62517337471945</v>
      </c>
      <c r="L130" s="1">
        <f>B130*40075000/360+IF(Table1[[#This Row],[h]]="N",0,10000000)</f>
        <v>3333078.472222222</v>
      </c>
      <c r="M130" s="1">
        <f>MOD(J130,6)</f>
        <v>0.10999999999999943</v>
      </c>
      <c r="N130" s="1">
        <f>Table1[[#This Row],[lng Er]]</f>
        <v>166.62517337471945</v>
      </c>
      <c r="O130" s="1">
        <f>Table1[[#This Row],[Lat2]]</f>
        <v>-59.89</v>
      </c>
      <c r="P130" s="1">
        <f>L130-D130</f>
        <v>-26884.527777777985</v>
      </c>
      <c r="Q130" s="1">
        <f>Table1[[#This Row],[lat3]]</f>
        <v>-59.89</v>
      </c>
      <c r="R130" s="1">
        <f>Table1[[#This Row],[Dev2]]-$AA$1*SIN(Table1[[#This Row],[lat4]]*PI()/90)-$Y$1*Table1[[#This Row],[lat4]]</f>
        <v>477.74425640511254</v>
      </c>
      <c r="S130" s="1">
        <f>MOD(Table1[[#This Row],[rlng]],6)-3</f>
        <v>-1.4399999999999977</v>
      </c>
      <c r="T130" s="1">
        <f>Table1[[#This Row],[Dev2]]</f>
        <v>-26884.527777777985</v>
      </c>
    </row>
    <row r="131" spans="1:20" x14ac:dyDescent="0.25">
      <c r="A131">
        <v>169.57</v>
      </c>
      <c r="B131">
        <v>-43.8</v>
      </c>
      <c r="C131">
        <v>384966</v>
      </c>
      <c r="D131">
        <v>5149346</v>
      </c>
      <c r="E131">
        <v>59</v>
      </c>
      <c r="F131" t="s">
        <v>12</v>
      </c>
      <c r="G131" t="s">
        <v>404</v>
      </c>
      <c r="H131">
        <f>COS(B131*PI()/180)*40075000</f>
        <v>28924541.141041867</v>
      </c>
      <c r="I131">
        <f>(MOD(A131,6)-3)*H131/360+500000</f>
        <v>385105.29491197201</v>
      </c>
      <c r="J131">
        <f>Table1[[#This Row],[rlat]]</f>
        <v>-43.8</v>
      </c>
      <c r="K131" s="1">
        <f>I131-C131</f>
        <v>139.29491197201423</v>
      </c>
      <c r="L131" s="1">
        <f>B131*40075000/360+IF(Table1[[#This Row],[h]]="N",0,10000000)</f>
        <v>5124208.333333333</v>
      </c>
      <c r="M131" s="1">
        <f>MOD(J131,6)</f>
        <v>4.2000000000000028</v>
      </c>
      <c r="N131" s="1">
        <f>Table1[[#This Row],[lng Er]]</f>
        <v>139.29491197201423</v>
      </c>
      <c r="O131" s="1">
        <f>Table1[[#This Row],[Lat2]]</f>
        <v>-43.8</v>
      </c>
      <c r="P131" s="1">
        <f>L131-D131</f>
        <v>-25137.666666666977</v>
      </c>
      <c r="Q131" s="1">
        <f>Table1[[#This Row],[lat3]]</f>
        <v>-43.8</v>
      </c>
      <c r="R131" s="1">
        <f>Table1[[#This Row],[Dev2]]-$AA$1*SIN(Table1[[#This Row],[lat4]]*PI()/90)-$Y$1*Table1[[#This Row],[lat4]]</f>
        <v>703.2986149147564</v>
      </c>
      <c r="S131" s="1">
        <f>MOD(Table1[[#This Row],[rlng]],6)-3</f>
        <v>-1.4300000000000068</v>
      </c>
      <c r="T131" s="1">
        <f>Table1[[#This Row],[Dev2]]</f>
        <v>-25137.666666666977</v>
      </c>
    </row>
    <row r="132" spans="1:20" x14ac:dyDescent="0.25">
      <c r="A132">
        <v>73.569999999999993</v>
      </c>
      <c r="B132">
        <v>45.16</v>
      </c>
      <c r="C132">
        <v>387608</v>
      </c>
      <c r="D132">
        <v>5001719</v>
      </c>
      <c r="E132">
        <v>43</v>
      </c>
      <c r="F132" t="s">
        <v>7</v>
      </c>
      <c r="G132" t="s">
        <v>228</v>
      </c>
      <c r="H132">
        <f>COS(B132*PI()/180)*40075000</f>
        <v>28258061.187239002</v>
      </c>
      <c r="I132">
        <f>(MOD(A132,6)-3)*H132/360+500000</f>
        <v>387752.70139513339</v>
      </c>
      <c r="J132">
        <f>Table1[[#This Row],[rlat]]</f>
        <v>45.16</v>
      </c>
      <c r="K132" s="1">
        <f>I132-C132</f>
        <v>144.70139513339382</v>
      </c>
      <c r="L132" s="1">
        <f>B132*40075000/360+IF(Table1[[#This Row],[h]]="N",0,10000000)</f>
        <v>5027186.1111111101</v>
      </c>
      <c r="M132" s="1">
        <f>MOD(J132,6)</f>
        <v>3.1599999999999966</v>
      </c>
      <c r="N132" s="1">
        <f>Table1[[#This Row],[lng Er]]</f>
        <v>144.70139513339382</v>
      </c>
      <c r="O132" s="1">
        <f>Table1[[#This Row],[Lat2]]</f>
        <v>45.16</v>
      </c>
      <c r="P132" s="1">
        <f>L132-D132</f>
        <v>25467.111111110076</v>
      </c>
      <c r="Q132" s="1">
        <f>Table1[[#This Row],[lat3]]</f>
        <v>45.16</v>
      </c>
      <c r="R132" s="1">
        <f>Table1[[#This Row],[Dev2]]-$AA$1*SIN(Table1[[#This Row],[lat4]]*PI()/90)-$Y$1*Table1[[#This Row],[lat4]]</f>
        <v>-693.6393469482955</v>
      </c>
      <c r="S132" s="1">
        <f>MOD(Table1[[#This Row],[rlng]],6)-3</f>
        <v>-1.4300000000000068</v>
      </c>
      <c r="T132" s="1">
        <f>Table1[[#This Row],[Dev2]]</f>
        <v>25467.111111110076</v>
      </c>
    </row>
    <row r="133" spans="1:20" x14ac:dyDescent="0.25">
      <c r="A133">
        <v>145.58000000000001</v>
      </c>
      <c r="B133">
        <v>-20.41</v>
      </c>
      <c r="C133">
        <v>351837</v>
      </c>
      <c r="D133">
        <v>7742506</v>
      </c>
      <c r="E133">
        <v>55</v>
      </c>
      <c r="F133" t="s">
        <v>12</v>
      </c>
      <c r="G133" t="s">
        <v>352</v>
      </c>
      <c r="H133">
        <f>COS(B133*PI()/180)*40075000</f>
        <v>37559137.102044515</v>
      </c>
      <c r="I133">
        <f>(MOD(A133,6)-3)*H133/360+500000</f>
        <v>351850.07031971461</v>
      </c>
      <c r="J133">
        <f>Table1[[#This Row],[rlat]]</f>
        <v>-20.41</v>
      </c>
      <c r="K133" s="1">
        <f>I133-C133</f>
        <v>13.07031971460674</v>
      </c>
      <c r="L133" s="1">
        <f>B133*40075000/360+IF(Table1[[#This Row],[h]]="N",0,10000000)</f>
        <v>7727970.138888889</v>
      </c>
      <c r="M133" s="1">
        <f>MOD(J133,6)</f>
        <v>3.59</v>
      </c>
      <c r="N133" s="1">
        <f>Table1[[#This Row],[lng Er]]</f>
        <v>13.07031971460674</v>
      </c>
      <c r="O133" s="1">
        <f>Table1[[#This Row],[Lat2]]</f>
        <v>-20.41</v>
      </c>
      <c r="P133" s="1">
        <f>L133-D133</f>
        <v>-14535.861111111008</v>
      </c>
      <c r="Q133" s="1">
        <f>Table1[[#This Row],[lat3]]</f>
        <v>-20.41</v>
      </c>
      <c r="R133" s="1">
        <f>Table1[[#This Row],[Dev2]]-$AA$1*SIN(Table1[[#This Row],[lat4]]*PI()/90)-$Y$1*Table1[[#This Row],[lat4]]</f>
        <v>515.34577367185375</v>
      </c>
      <c r="S133" s="1">
        <f>MOD(Table1[[#This Row],[rlng]],6)-3</f>
        <v>-1.4199999999999875</v>
      </c>
      <c r="T133" s="1">
        <f>Table1[[#This Row],[Dev2]]</f>
        <v>-14535.861111111008</v>
      </c>
    </row>
    <row r="134" spans="1:20" x14ac:dyDescent="0.25">
      <c r="A134">
        <v>-100.4</v>
      </c>
      <c r="B134">
        <v>-53.06</v>
      </c>
      <c r="C134">
        <v>406178</v>
      </c>
      <c r="D134">
        <v>4120138</v>
      </c>
      <c r="E134">
        <v>14</v>
      </c>
      <c r="F134" t="s">
        <v>12</v>
      </c>
      <c r="G134" t="s">
        <v>70</v>
      </c>
      <c r="H134">
        <f>COS(B134*PI()/180)*40075000</f>
        <v>24084207.944213074</v>
      </c>
      <c r="I134">
        <f>(MOD(A134,6)-3)*H134/360+500000</f>
        <v>406339.19132805988</v>
      </c>
      <c r="J134">
        <f>Table1[[#This Row],[rlat]]</f>
        <v>-53.06</v>
      </c>
      <c r="K134" s="1">
        <f>I134-C134</f>
        <v>161.19132805988193</v>
      </c>
      <c r="L134" s="1">
        <f>B134*40075000/360+IF(Table1[[#This Row],[h]]="N",0,10000000)</f>
        <v>4093390.277777778</v>
      </c>
      <c r="M134" s="1">
        <f>MOD(J134,6)</f>
        <v>0.93999999999999773</v>
      </c>
      <c r="N134" s="1">
        <f>Table1[[#This Row],[lng Er]]</f>
        <v>161.19132805988193</v>
      </c>
      <c r="O134" s="1">
        <f>Table1[[#This Row],[Lat2]]</f>
        <v>-53.06</v>
      </c>
      <c r="P134" s="1">
        <f>L134-D134</f>
        <v>-26747.722222222015</v>
      </c>
      <c r="Q134" s="1">
        <f>Table1[[#This Row],[lat3]]</f>
        <v>-53.06</v>
      </c>
      <c r="R134" s="1">
        <f>Table1[[#This Row],[Dev2]]-$AA$1*SIN(Table1[[#This Row],[lat4]]*PI()/90)-$Y$1*Table1[[#This Row],[lat4]]</f>
        <v>561.69449058221107</v>
      </c>
      <c r="S134" s="1">
        <f>MOD(Table1[[#This Row],[rlng]],6)-3</f>
        <v>-1.4000000000000057</v>
      </c>
      <c r="T134" s="1">
        <f>Table1[[#This Row],[Dev2]]</f>
        <v>-26747.722222222015</v>
      </c>
    </row>
    <row r="135" spans="1:20" x14ac:dyDescent="0.25">
      <c r="A135">
        <v>97.62</v>
      </c>
      <c r="B135">
        <v>-36.46</v>
      </c>
      <c r="C135">
        <v>376346</v>
      </c>
      <c r="D135">
        <v>5964143</v>
      </c>
      <c r="E135">
        <v>47</v>
      </c>
      <c r="F135" t="s">
        <v>12</v>
      </c>
      <c r="G135" t="s">
        <v>131</v>
      </c>
      <c r="H135">
        <f>COS(B135*PI()/180)*40075000</f>
        <v>32231197.567989461</v>
      </c>
      <c r="I135">
        <f>(MOD(A135,6)-3)*H135/360+500000</f>
        <v>376447.07598937413</v>
      </c>
      <c r="J135">
        <f>Table1[[#This Row],[rlat]]</f>
        <v>-36.46</v>
      </c>
      <c r="K135" s="1">
        <f>I135-C135</f>
        <v>101.07598937413422</v>
      </c>
      <c r="L135" s="1">
        <f>B135*40075000/360+IF(Table1[[#This Row],[h]]="N",0,10000000)</f>
        <v>5941293.055555556</v>
      </c>
      <c r="M135" s="1">
        <f>MOD(J135,6)</f>
        <v>5.5399999999999991</v>
      </c>
      <c r="N135" s="1">
        <f>Table1[[#This Row],[lng Er]]</f>
        <v>101.07598937413422</v>
      </c>
      <c r="O135" s="1">
        <f>Table1[[#This Row],[Lat2]]</f>
        <v>-36.46</v>
      </c>
      <c r="P135" s="1">
        <f>L135-D135</f>
        <v>-22849.944444444031</v>
      </c>
      <c r="Q135" s="1">
        <f>Table1[[#This Row],[lat3]]</f>
        <v>-36.46</v>
      </c>
      <c r="R135" s="1">
        <f>Table1[[#This Row],[Dev2]]-$AA$1*SIN(Table1[[#This Row],[lat4]]*PI()/90)-$Y$1*Table1[[#This Row],[lat4]]</f>
        <v>647.88509159092609</v>
      </c>
      <c r="S135" s="1">
        <f>MOD(Table1[[#This Row],[rlng]],6)-3</f>
        <v>-1.3799999999999955</v>
      </c>
      <c r="T135" s="1">
        <f>Table1[[#This Row],[Dev2]]</f>
        <v>-22849.944444444031</v>
      </c>
    </row>
    <row r="136" spans="1:20" x14ac:dyDescent="0.25">
      <c r="A136">
        <v>73.62</v>
      </c>
      <c r="B136">
        <v>-12.39</v>
      </c>
      <c r="C136">
        <v>349980</v>
      </c>
      <c r="D136">
        <v>8629932</v>
      </c>
      <c r="E136">
        <v>43</v>
      </c>
      <c r="F136" t="s">
        <v>12</v>
      </c>
      <c r="G136" t="s">
        <v>189</v>
      </c>
      <c r="H136">
        <f>COS(B136*PI()/180)*40075000</f>
        <v>39141642.904366337</v>
      </c>
      <c r="I136">
        <f>(MOD(A136,6)-3)*H136/360+500000</f>
        <v>349957.03553326288</v>
      </c>
      <c r="J136">
        <f>Table1[[#This Row],[rlat]]</f>
        <v>-12.39</v>
      </c>
      <c r="K136" s="1">
        <f>I136-C136</f>
        <v>-22.964466737117618</v>
      </c>
      <c r="L136" s="1">
        <f>B136*40075000/360+IF(Table1[[#This Row],[h]]="N",0,10000000)</f>
        <v>8620752.083333334</v>
      </c>
      <c r="M136" s="1">
        <f>MOD(J136,6)</f>
        <v>5.6099999999999994</v>
      </c>
      <c r="N136" s="1">
        <f>Table1[[#This Row],[lng Er]]</f>
        <v>-22.964466737117618</v>
      </c>
      <c r="O136" s="1">
        <f>Table1[[#This Row],[Lat2]]</f>
        <v>-12.39</v>
      </c>
      <c r="P136" s="1">
        <f>L136-D136</f>
        <v>-9179.9166666660458</v>
      </c>
      <c r="Q136" s="1">
        <f>Table1[[#This Row],[lat3]]</f>
        <v>-12.39</v>
      </c>
      <c r="R136" s="1">
        <f>Table1[[#This Row],[Dev2]]-$AA$1*SIN(Table1[[#This Row],[lat4]]*PI()/90)-$Y$1*Table1[[#This Row],[lat4]]</f>
        <v>313.99625782376461</v>
      </c>
      <c r="S136" s="1">
        <f>MOD(Table1[[#This Row],[rlng]],6)-3</f>
        <v>-1.3799999999999955</v>
      </c>
      <c r="T136" s="1">
        <f>Table1[[#This Row],[Dev2]]</f>
        <v>-9179.9166666660458</v>
      </c>
    </row>
    <row r="137" spans="1:20" x14ac:dyDescent="0.25">
      <c r="A137">
        <v>-94.38</v>
      </c>
      <c r="B137">
        <v>46.37</v>
      </c>
      <c r="C137">
        <v>393858</v>
      </c>
      <c r="D137">
        <v>5136083</v>
      </c>
      <c r="E137">
        <v>15</v>
      </c>
      <c r="F137" t="s">
        <v>7</v>
      </c>
      <c r="G137" t="s">
        <v>130</v>
      </c>
      <c r="H137">
        <f>COS(B137*PI()/180)*40075000</f>
        <v>27651694.884321954</v>
      </c>
      <c r="I137">
        <f>(MOD(A137,6)-3)*H137/360+500000</f>
        <v>394001.83627676615</v>
      </c>
      <c r="J137">
        <f>Table1[[#This Row],[rlat]]</f>
        <v>46.37</v>
      </c>
      <c r="K137" s="1">
        <f>I137-C137</f>
        <v>143.8362767661456</v>
      </c>
      <c r="L137" s="1">
        <f>B137*40075000/360+IF(Table1[[#This Row],[h]]="N",0,10000000)</f>
        <v>5161882.638888889</v>
      </c>
      <c r="M137" s="1">
        <f>MOD(J137,6)</f>
        <v>4.3699999999999974</v>
      </c>
      <c r="N137" s="1">
        <f>Table1[[#This Row],[lng Er]]</f>
        <v>143.8362767661456</v>
      </c>
      <c r="O137" s="1">
        <f>Table1[[#This Row],[Lat2]]</f>
        <v>46.37</v>
      </c>
      <c r="P137" s="1">
        <f>L137-D137</f>
        <v>25799.638888888992</v>
      </c>
      <c r="Q137" s="1">
        <f>Table1[[#This Row],[lat3]]</f>
        <v>46.37</v>
      </c>
      <c r="R137" s="1">
        <f>Table1[[#This Row],[Dev2]]-$AA$1*SIN(Table1[[#This Row],[lat4]]*PI()/90)-$Y$1*Table1[[#This Row],[lat4]]</f>
        <v>-615.31903166610573</v>
      </c>
      <c r="S137" s="1">
        <f>MOD(Table1[[#This Row],[rlng]],6)-3</f>
        <v>-1.3799999999999955</v>
      </c>
      <c r="T137" s="1">
        <f>Table1[[#This Row],[Dev2]]</f>
        <v>25799.638888888992</v>
      </c>
    </row>
    <row r="138" spans="1:20" x14ac:dyDescent="0.25">
      <c r="A138">
        <v>19.63</v>
      </c>
      <c r="B138">
        <v>23.13</v>
      </c>
      <c r="C138">
        <v>359725</v>
      </c>
      <c r="D138">
        <v>2558569</v>
      </c>
      <c r="E138">
        <v>34</v>
      </c>
      <c r="F138" t="s">
        <v>7</v>
      </c>
      <c r="G138" t="s">
        <v>95</v>
      </c>
      <c r="H138">
        <f>COS(B138*PI()/180)*40075000</f>
        <v>36853608.9562051</v>
      </c>
      <c r="I138">
        <f>(MOD(A138,6)-3)*H138/360+500000</f>
        <v>359751.54369444161</v>
      </c>
      <c r="J138">
        <f>Table1[[#This Row],[rlat]]</f>
        <v>23.13</v>
      </c>
      <c r="K138" s="1">
        <f>I138-C138</f>
        <v>26.543694441614207</v>
      </c>
      <c r="L138" s="1">
        <f>B138*40075000/360+IF(Table1[[#This Row],[h]]="N",0,10000000)</f>
        <v>2574818.75</v>
      </c>
      <c r="M138" s="1">
        <f>MOD(J138,6)</f>
        <v>5.129999999999999</v>
      </c>
      <c r="N138" s="1">
        <f>Table1[[#This Row],[lng Er]]</f>
        <v>26.543694441614207</v>
      </c>
      <c r="O138" s="1">
        <f>Table1[[#This Row],[Lat2]]</f>
        <v>23.13</v>
      </c>
      <c r="P138" s="1">
        <f>L138-D138</f>
        <v>16249.75</v>
      </c>
      <c r="Q138" s="1">
        <f>Table1[[#This Row],[lat3]]</f>
        <v>23.13</v>
      </c>
      <c r="R138" s="1">
        <f>Table1[[#This Row],[Dev2]]-$AA$1*SIN(Table1[[#This Row],[lat4]]*PI()/90)-$Y$1*Table1[[#This Row],[lat4]]</f>
        <v>-514.25428565359834</v>
      </c>
      <c r="S138" s="1">
        <f>MOD(Table1[[#This Row],[rlng]],6)-3</f>
        <v>-1.370000000000001</v>
      </c>
      <c r="T138" s="1">
        <f>Table1[[#This Row],[Dev2]]</f>
        <v>16249.75</v>
      </c>
    </row>
    <row r="139" spans="1:20" x14ac:dyDescent="0.25">
      <c r="A139">
        <v>139.65</v>
      </c>
      <c r="B139">
        <v>-19.14</v>
      </c>
      <c r="C139">
        <v>358021</v>
      </c>
      <c r="D139">
        <v>7883133</v>
      </c>
      <c r="E139">
        <v>54</v>
      </c>
      <c r="F139" t="s">
        <v>12</v>
      </c>
      <c r="G139" t="s">
        <v>72</v>
      </c>
      <c r="H139">
        <f>COS(B139*PI()/180)*40075000</f>
        <v>37859663.64643047</v>
      </c>
      <c r="I139">
        <f>(MOD(A139,6)-3)*H139/360+500000</f>
        <v>358026.26132588636</v>
      </c>
      <c r="J139">
        <f>Table1[[#This Row],[rlat]]</f>
        <v>-19.14</v>
      </c>
      <c r="K139" s="1">
        <f>I139-C139</f>
        <v>5.2613258863566443</v>
      </c>
      <c r="L139" s="1">
        <f>B139*40075000/360+IF(Table1[[#This Row],[h]]="N",0,10000000)</f>
        <v>7869345.833333334</v>
      </c>
      <c r="M139" s="1">
        <f>MOD(J139,6)</f>
        <v>4.8599999999999994</v>
      </c>
      <c r="N139" s="1">
        <f>Table1[[#This Row],[lng Er]]</f>
        <v>5.2613258863566443</v>
      </c>
      <c r="O139" s="1">
        <f>Table1[[#This Row],[Lat2]]</f>
        <v>-19.14</v>
      </c>
      <c r="P139" s="1">
        <f>L139-D139</f>
        <v>-13787.166666666046</v>
      </c>
      <c r="Q139" s="1">
        <f>Table1[[#This Row],[lat3]]</f>
        <v>-19.14</v>
      </c>
      <c r="R139" s="1">
        <f>Table1[[#This Row],[Dev2]]-$AA$1*SIN(Table1[[#This Row],[lat4]]*PI()/90)-$Y$1*Table1[[#This Row],[lat4]]</f>
        <v>431.41421990119852</v>
      </c>
      <c r="S139" s="1">
        <f>MOD(Table1[[#This Row],[rlng]],6)-3</f>
        <v>-1.3499999999999943</v>
      </c>
      <c r="T139" s="1">
        <f>Table1[[#This Row],[Dev2]]</f>
        <v>-13787.166666666046</v>
      </c>
    </row>
    <row r="140" spans="1:20" x14ac:dyDescent="0.25">
      <c r="A140">
        <v>-58.34</v>
      </c>
      <c r="B140">
        <v>-31.54</v>
      </c>
      <c r="C140">
        <v>372796</v>
      </c>
      <c r="D140">
        <v>6509771</v>
      </c>
      <c r="E140">
        <v>21</v>
      </c>
      <c r="F140" t="s">
        <v>12</v>
      </c>
      <c r="G140" t="s">
        <v>25</v>
      </c>
      <c r="H140">
        <f>COS(B140*PI()/180)*40075000</f>
        <v>34154927.990337953</v>
      </c>
      <c r="I140">
        <f>(MOD(A140,6)-3)*H140/360+500000</f>
        <v>372867.76803596399</v>
      </c>
      <c r="J140">
        <f>Table1[[#This Row],[rlat]]</f>
        <v>-31.54</v>
      </c>
      <c r="K140" s="1">
        <f>I140-C140</f>
        <v>71.768035963992588</v>
      </c>
      <c r="L140" s="1">
        <f>B140*40075000/360+IF(Table1[[#This Row],[h]]="N",0,10000000)</f>
        <v>6488984.722222222</v>
      </c>
      <c r="M140" s="1">
        <f>MOD(J140,6)</f>
        <v>4.4600000000000009</v>
      </c>
      <c r="N140" s="1">
        <f>Table1[[#This Row],[lng Er]]</f>
        <v>71.768035963992588</v>
      </c>
      <c r="O140" s="1">
        <f>Table1[[#This Row],[Lat2]]</f>
        <v>-31.54</v>
      </c>
      <c r="P140" s="1">
        <f>L140-D140</f>
        <v>-20786.277777777985</v>
      </c>
      <c r="Q140" s="1">
        <f>Table1[[#This Row],[lat3]]</f>
        <v>-31.54</v>
      </c>
      <c r="R140" s="1">
        <f>Table1[[#This Row],[Dev2]]-$AA$1*SIN(Table1[[#This Row],[lat4]]*PI()/90)-$Y$1*Table1[[#This Row],[lat4]]</f>
        <v>576.45495454927004</v>
      </c>
      <c r="S140" s="1">
        <f>MOD(Table1[[#This Row],[rlng]],6)-3</f>
        <v>-1.3400000000000034</v>
      </c>
      <c r="T140" s="1">
        <f>Table1[[#This Row],[Dev2]]</f>
        <v>-20786.277777777985</v>
      </c>
    </row>
    <row r="141" spans="1:20" x14ac:dyDescent="0.25">
      <c r="A141">
        <v>-16.34</v>
      </c>
      <c r="B141">
        <v>-63.71</v>
      </c>
      <c r="C141">
        <v>433782</v>
      </c>
      <c r="D141">
        <v>2934606</v>
      </c>
      <c r="E141">
        <v>28</v>
      </c>
      <c r="F141" t="s">
        <v>12</v>
      </c>
      <c r="G141" t="s">
        <v>393</v>
      </c>
      <c r="H141">
        <f>COS(B141*PI()/180)*40075000</f>
        <v>17749807.310926519</v>
      </c>
      <c r="I141">
        <f>(MOD(A141,6)-3)*H141/360+500000</f>
        <v>433931.27278710686</v>
      </c>
      <c r="J141">
        <f>Table1[[#This Row],[rlat]]</f>
        <v>-63.71</v>
      </c>
      <c r="K141" s="1">
        <f>I141-C141</f>
        <v>149.27278710686369</v>
      </c>
      <c r="L141" s="1">
        <f>B141*40075000/360+IF(Table1[[#This Row],[h]]="N",0,10000000)</f>
        <v>2907838.194444444</v>
      </c>
      <c r="M141" s="1">
        <f>MOD(J141,6)</f>
        <v>2.2899999999999991</v>
      </c>
      <c r="N141" s="1">
        <f>Table1[[#This Row],[lng Er]]</f>
        <v>149.27278710686369</v>
      </c>
      <c r="O141" s="1">
        <f>Table1[[#This Row],[Lat2]]</f>
        <v>-63.71</v>
      </c>
      <c r="P141" s="1">
        <f>L141-D141</f>
        <v>-26767.805555555969</v>
      </c>
      <c r="Q141" s="1">
        <f>Table1[[#This Row],[lat3]]</f>
        <v>-63.71</v>
      </c>
      <c r="R141" s="1">
        <f>Table1[[#This Row],[Dev2]]-$AA$1*SIN(Table1[[#This Row],[lat4]]*PI()/90)-$Y$1*Table1[[#This Row],[lat4]]</f>
        <v>274.18537207944064</v>
      </c>
      <c r="S141" s="1">
        <f>MOD(Table1[[#This Row],[rlng]],6)-3</f>
        <v>-1.3399999999999999</v>
      </c>
      <c r="T141" s="1">
        <f>Table1[[#This Row],[Dev2]]</f>
        <v>-26767.805555555969</v>
      </c>
    </row>
    <row r="142" spans="1:20" x14ac:dyDescent="0.25">
      <c r="A142">
        <v>-40.33</v>
      </c>
      <c r="B142">
        <v>-58.96</v>
      </c>
      <c r="C142">
        <v>423503</v>
      </c>
      <c r="D142">
        <v>3463641</v>
      </c>
      <c r="E142">
        <v>24</v>
      </c>
      <c r="F142" t="s">
        <v>12</v>
      </c>
      <c r="G142" t="s">
        <v>307</v>
      </c>
      <c r="H142">
        <f>COS(B142*PI()/180)*40075000</f>
        <v>20664127.327988192</v>
      </c>
      <c r="I142">
        <f>(MOD(A142,6)-3)*H142/360+500000</f>
        <v>423657.5295938215</v>
      </c>
      <c r="J142">
        <f>Table1[[#This Row],[rlat]]</f>
        <v>-58.96</v>
      </c>
      <c r="K142" s="1">
        <f>I142-C142</f>
        <v>154.52959382149857</v>
      </c>
      <c r="L142" s="1">
        <f>B142*40075000/360+IF(Table1[[#This Row],[h]]="N",0,10000000)</f>
        <v>3436605.555555556</v>
      </c>
      <c r="M142" s="1">
        <f>MOD(J142,6)</f>
        <v>1.0399999999999991</v>
      </c>
      <c r="N142" s="1">
        <f>Table1[[#This Row],[lng Er]]</f>
        <v>154.52959382149857</v>
      </c>
      <c r="O142" s="1">
        <f>Table1[[#This Row],[Lat2]]</f>
        <v>-58.96</v>
      </c>
      <c r="P142" s="1">
        <f>L142-D142</f>
        <v>-27035.444444444031</v>
      </c>
      <c r="Q142" s="1">
        <f>Table1[[#This Row],[lat3]]</f>
        <v>-58.96</v>
      </c>
      <c r="R142" s="1">
        <f>Table1[[#This Row],[Dev2]]-$AA$1*SIN(Table1[[#This Row],[lat4]]*PI()/90)-$Y$1*Table1[[#This Row],[lat4]]</f>
        <v>368.19136245817754</v>
      </c>
      <c r="S142" s="1">
        <f>MOD(Table1[[#This Row],[rlng]],6)-3</f>
        <v>-1.3299999999999983</v>
      </c>
      <c r="T142" s="1">
        <f>Table1[[#This Row],[Dev2]]</f>
        <v>-27035.444444444031</v>
      </c>
    </row>
    <row r="143" spans="1:20" x14ac:dyDescent="0.25">
      <c r="A143">
        <v>133.69999999999999</v>
      </c>
      <c r="B143">
        <v>-24.87</v>
      </c>
      <c r="C143">
        <v>368672</v>
      </c>
      <c r="D143">
        <v>7248820</v>
      </c>
      <c r="E143">
        <v>53</v>
      </c>
      <c r="F143" t="s">
        <v>12</v>
      </c>
      <c r="G143" t="s">
        <v>466</v>
      </c>
      <c r="H143">
        <f>COS(B143*PI()/180)*40075000</f>
        <v>36358618.577068612</v>
      </c>
      <c r="I143">
        <f>(MOD(A143,6)-3)*H143/360+500000</f>
        <v>368704.98847169557</v>
      </c>
      <c r="J143">
        <f>Table1[[#This Row],[rlat]]</f>
        <v>-24.87</v>
      </c>
      <c r="K143" s="1">
        <f>I143-C143</f>
        <v>32.988471695571207</v>
      </c>
      <c r="L143" s="1">
        <f>B143*40075000/360+IF(Table1[[#This Row],[h]]="N",0,10000000)</f>
        <v>7231485.416666666</v>
      </c>
      <c r="M143" s="1">
        <f>MOD(J143,6)</f>
        <v>5.129999999999999</v>
      </c>
      <c r="N143" s="1">
        <f>Table1[[#This Row],[lng Er]]</f>
        <v>32.988471695571207</v>
      </c>
      <c r="O143" s="1">
        <f>Table1[[#This Row],[Lat2]]</f>
        <v>-24.87</v>
      </c>
      <c r="P143" s="1">
        <f>L143-D143</f>
        <v>-17334.583333333954</v>
      </c>
      <c r="Q143" s="1">
        <f>Table1[[#This Row],[lat3]]</f>
        <v>-24.87</v>
      </c>
      <c r="R143" s="1">
        <f>Table1[[#This Row],[Dev2]]-$AA$1*SIN(Table1[[#This Row],[lat4]]*PI()/90)-$Y$1*Table1[[#This Row],[lat4]]</f>
        <v>471.08167866920485</v>
      </c>
      <c r="S143" s="1">
        <f>MOD(Table1[[#This Row],[rlng]],6)-3</f>
        <v>-1.3000000000000114</v>
      </c>
      <c r="T143" s="1">
        <f>Table1[[#This Row],[Dev2]]</f>
        <v>-17334.583333333954</v>
      </c>
    </row>
    <row r="144" spans="1:20" x14ac:dyDescent="0.25">
      <c r="A144">
        <v>-94.29</v>
      </c>
      <c r="B144">
        <v>-50.54</v>
      </c>
      <c r="C144">
        <v>408590</v>
      </c>
      <c r="D144">
        <v>4400532</v>
      </c>
      <c r="E144">
        <v>15</v>
      </c>
      <c r="F144" t="s">
        <v>12</v>
      </c>
      <c r="G144" t="s">
        <v>489</v>
      </c>
      <c r="H144">
        <f>COS(B144*PI()/180)*40075000</f>
        <v>25469240.241943628</v>
      </c>
      <c r="I144">
        <f>(MOD(A144,6)-3)*H144/360+500000</f>
        <v>408735.22246636823</v>
      </c>
      <c r="J144">
        <f>Table1[[#This Row],[rlat]]</f>
        <v>-50.54</v>
      </c>
      <c r="K144" s="1">
        <f>I144-C144</f>
        <v>145.2224663682282</v>
      </c>
      <c r="L144" s="1">
        <f>B144*40075000/360+IF(Table1[[#This Row],[h]]="N",0,10000000)</f>
        <v>4373915.277777778</v>
      </c>
      <c r="M144" s="1">
        <f>MOD(J144,6)</f>
        <v>3.4600000000000009</v>
      </c>
      <c r="N144" s="1">
        <f>Table1[[#This Row],[lng Er]]</f>
        <v>145.2224663682282</v>
      </c>
      <c r="O144" s="1">
        <f>Table1[[#This Row],[Lat2]]</f>
        <v>-50.54</v>
      </c>
      <c r="P144" s="1">
        <f>L144-D144</f>
        <v>-26616.722222222015</v>
      </c>
      <c r="Q144" s="1">
        <f>Table1[[#This Row],[lat3]]</f>
        <v>-50.54</v>
      </c>
      <c r="R144" s="1">
        <f>Table1[[#This Row],[Dev2]]-$AA$1*SIN(Table1[[#This Row],[lat4]]*PI()/90)-$Y$1*Table1[[#This Row],[lat4]]</f>
        <v>456.53469059524832</v>
      </c>
      <c r="S144" s="1">
        <f>MOD(Table1[[#This Row],[rlng]],6)-3</f>
        <v>-1.2900000000000063</v>
      </c>
      <c r="T144" s="1">
        <f>Table1[[#This Row],[Dev2]]</f>
        <v>-26616.722222222015</v>
      </c>
    </row>
    <row r="145" spans="1:20" x14ac:dyDescent="0.25">
      <c r="A145">
        <v>91.72</v>
      </c>
      <c r="B145">
        <v>66.56</v>
      </c>
      <c r="C145">
        <v>443185</v>
      </c>
      <c r="D145">
        <v>7382913</v>
      </c>
      <c r="E145">
        <v>46</v>
      </c>
      <c r="F145" t="s">
        <v>7</v>
      </c>
      <c r="G145" t="s">
        <v>17</v>
      </c>
      <c r="H145">
        <f>COS(B145*PI()/180)*40075000</f>
        <v>15941374.433972832</v>
      </c>
      <c r="I145">
        <f>(MOD(A145,6)-3)*H145/360+500000</f>
        <v>443319.55756809656</v>
      </c>
      <c r="J145">
        <f>Table1[[#This Row],[rlat]]</f>
        <v>66.56</v>
      </c>
      <c r="K145" s="1">
        <f>I145-C145</f>
        <v>134.55756809655577</v>
      </c>
      <c r="L145" s="1">
        <f>B145*40075000/360+IF(Table1[[#This Row],[h]]="N",0,10000000)</f>
        <v>7409422.222222222</v>
      </c>
      <c r="M145" s="1">
        <f>MOD(J145,6)</f>
        <v>0.56000000000000227</v>
      </c>
      <c r="N145" s="1">
        <f>Table1[[#This Row],[lng Er]]</f>
        <v>134.55756809655577</v>
      </c>
      <c r="O145" s="1">
        <f>Table1[[#This Row],[Lat2]]</f>
        <v>66.56</v>
      </c>
      <c r="P145" s="1">
        <f>L145-D145</f>
        <v>26509.222222222015</v>
      </c>
      <c r="Q145" s="1">
        <f>Table1[[#This Row],[lat3]]</f>
        <v>66.56</v>
      </c>
      <c r="R145" s="1">
        <f>Table1[[#This Row],[Dev2]]-$AA$1*SIN(Table1[[#This Row],[lat4]]*PI()/90)-$Y$1*Table1[[#This Row],[lat4]]</f>
        <v>-145.55737138920813</v>
      </c>
      <c r="S145" s="1">
        <f>MOD(Table1[[#This Row],[rlng]],6)-3</f>
        <v>-1.2800000000000011</v>
      </c>
      <c r="T145" s="1">
        <f>Table1[[#This Row],[Dev2]]</f>
        <v>26509.222222222015</v>
      </c>
    </row>
    <row r="146" spans="1:20" x14ac:dyDescent="0.25">
      <c r="A146">
        <v>-172.26</v>
      </c>
      <c r="B146">
        <v>55.22</v>
      </c>
      <c r="C146">
        <v>419843</v>
      </c>
      <c r="D146">
        <v>6119997</v>
      </c>
      <c r="E146">
        <v>2</v>
      </c>
      <c r="F146" t="s">
        <v>7</v>
      </c>
      <c r="G146" t="s">
        <v>451</v>
      </c>
      <c r="H146">
        <f>COS(B146*PI()/180)*40075000</f>
        <v>22859857.928269148</v>
      </c>
      <c r="I146">
        <f>(MOD(A146,6)-3)*H146/360+500000</f>
        <v>419990.49725105858</v>
      </c>
      <c r="J146">
        <f>Table1[[#This Row],[rlat]]</f>
        <v>55.22</v>
      </c>
      <c r="K146" s="1">
        <f>I146-C146</f>
        <v>147.49725105857942</v>
      </c>
      <c r="L146" s="1">
        <f>B146*40075000/360+IF(Table1[[#This Row],[h]]="N",0,10000000)</f>
        <v>6147059.722222222</v>
      </c>
      <c r="M146" s="1">
        <f>MOD(J146,6)</f>
        <v>1.2199999999999989</v>
      </c>
      <c r="N146" s="1">
        <f>Table1[[#This Row],[lng Er]]</f>
        <v>147.49725105857942</v>
      </c>
      <c r="O146" s="1">
        <f>Table1[[#This Row],[Lat2]]</f>
        <v>55.22</v>
      </c>
      <c r="P146" s="1">
        <f>L146-D146</f>
        <v>27062.722222222015</v>
      </c>
      <c r="Q146" s="1">
        <f>Table1[[#This Row],[lat3]]</f>
        <v>55.22</v>
      </c>
      <c r="R146" s="1">
        <f>Table1[[#This Row],[Dev2]]-$AA$1*SIN(Table1[[#This Row],[lat4]]*PI()/90)-$Y$1*Table1[[#This Row],[lat4]]</f>
        <v>-354.3923682657296</v>
      </c>
      <c r="S146" s="1">
        <f>MOD(Table1[[#This Row],[rlng]],6)-3</f>
        <v>-1.2599999999999909</v>
      </c>
      <c r="T146" s="1">
        <f>Table1[[#This Row],[Dev2]]</f>
        <v>27062.722222222015</v>
      </c>
    </row>
    <row r="147" spans="1:20" x14ac:dyDescent="0.25">
      <c r="A147">
        <v>127.75</v>
      </c>
      <c r="B147">
        <v>37.58</v>
      </c>
      <c r="C147">
        <v>389628</v>
      </c>
      <c r="D147">
        <v>4159951</v>
      </c>
      <c r="E147">
        <v>52</v>
      </c>
      <c r="F147" t="s">
        <v>7</v>
      </c>
      <c r="G147" t="s">
        <v>458</v>
      </c>
      <c r="H147">
        <f>COS(B147*PI()/180)*40075000</f>
        <v>31759540.730087161</v>
      </c>
      <c r="I147">
        <f>(MOD(A147,6)-3)*H147/360+500000</f>
        <v>389723.81690941961</v>
      </c>
      <c r="J147">
        <f>Table1[[#This Row],[rlat]]</f>
        <v>37.58</v>
      </c>
      <c r="K147" s="1">
        <f>I147-C147</f>
        <v>95.816909419605508</v>
      </c>
      <c r="L147" s="1">
        <f>B147*40075000/360+IF(Table1[[#This Row],[h]]="N",0,10000000)</f>
        <v>4183384.722222222</v>
      </c>
      <c r="M147" s="1">
        <f>MOD(J147,6)</f>
        <v>1.5799999999999983</v>
      </c>
      <c r="N147" s="1">
        <f>Table1[[#This Row],[lng Er]]</f>
        <v>95.816909419605508</v>
      </c>
      <c r="O147" s="1">
        <f>Table1[[#This Row],[Lat2]]</f>
        <v>37.58</v>
      </c>
      <c r="P147" s="1">
        <f>L147-D147</f>
        <v>23433.722222222015</v>
      </c>
      <c r="Q147" s="1">
        <f>Table1[[#This Row],[lat3]]</f>
        <v>37.58</v>
      </c>
      <c r="R147" s="1">
        <f>Table1[[#This Row],[Dev2]]-$AA$1*SIN(Table1[[#This Row],[lat4]]*PI()/90)-$Y$1*Table1[[#This Row],[lat4]]</f>
        <v>-488.09486943413322</v>
      </c>
      <c r="S147" s="1">
        <f>MOD(Table1[[#This Row],[rlng]],6)-3</f>
        <v>-1.25</v>
      </c>
      <c r="T147" s="1">
        <f>Table1[[#This Row],[Dev2]]</f>
        <v>23433.722222222015</v>
      </c>
    </row>
    <row r="148" spans="1:20" x14ac:dyDescent="0.25">
      <c r="A148">
        <v>97.76</v>
      </c>
      <c r="B148">
        <v>-52.04</v>
      </c>
      <c r="C148">
        <v>414950</v>
      </c>
      <c r="D148">
        <v>4233787</v>
      </c>
      <c r="E148">
        <v>47</v>
      </c>
      <c r="F148" t="s">
        <v>12</v>
      </c>
      <c r="G148" t="s">
        <v>350</v>
      </c>
      <c r="H148">
        <f>COS(B148*PI()/180)*40075000</f>
        <v>24650580.94124262</v>
      </c>
      <c r="I148">
        <f>(MOD(A148,6)-3)*H148/360+500000</f>
        <v>415092.44342460914</v>
      </c>
      <c r="J148">
        <f>Table1[[#This Row],[rlat]]</f>
        <v>-52.04</v>
      </c>
      <c r="K148" s="1">
        <f>I148-C148</f>
        <v>142.44342460914049</v>
      </c>
      <c r="L148" s="1">
        <f>B148*40075000/360+IF(Table1[[#This Row],[h]]="N",0,10000000)</f>
        <v>4206936.111111111</v>
      </c>
      <c r="M148" s="1">
        <f>MOD(J148,6)</f>
        <v>1.9600000000000009</v>
      </c>
      <c r="N148" s="1">
        <f>Table1[[#This Row],[lng Er]]</f>
        <v>142.44342460914049</v>
      </c>
      <c r="O148" s="1">
        <f>Table1[[#This Row],[Lat2]]</f>
        <v>-52.04</v>
      </c>
      <c r="P148" s="1">
        <f>L148-D148</f>
        <v>-26850.888888888992</v>
      </c>
      <c r="Q148" s="1">
        <f>Table1[[#This Row],[lat3]]</f>
        <v>-52.04</v>
      </c>
      <c r="R148" s="1">
        <f>Table1[[#This Row],[Dev2]]-$AA$1*SIN(Table1[[#This Row],[lat4]]*PI()/90)-$Y$1*Table1[[#This Row],[lat4]]</f>
        <v>377.4230131317654</v>
      </c>
      <c r="S148" s="1">
        <f>MOD(Table1[[#This Row],[rlng]],6)-3</f>
        <v>-1.2399999999999949</v>
      </c>
      <c r="T148" s="1">
        <f>Table1[[#This Row],[Dev2]]</f>
        <v>-26850.888888888992</v>
      </c>
    </row>
    <row r="149" spans="1:20" x14ac:dyDescent="0.25">
      <c r="A149">
        <v>97.76</v>
      </c>
      <c r="B149">
        <v>-12.58</v>
      </c>
      <c r="C149">
        <v>365300</v>
      </c>
      <c r="D149">
        <v>8608992</v>
      </c>
      <c r="E149">
        <v>47</v>
      </c>
      <c r="F149" t="s">
        <v>12</v>
      </c>
      <c r="G149" t="s">
        <v>143</v>
      </c>
      <c r="H149">
        <f>COS(B149*PI()/180)*40075000</f>
        <v>39112913.417143546</v>
      </c>
      <c r="I149">
        <f>(MOD(A149,6)-3)*H149/360+500000</f>
        <v>365277.74267428392</v>
      </c>
      <c r="J149">
        <f>Table1[[#This Row],[rlat]]</f>
        <v>-12.58</v>
      </c>
      <c r="K149" s="1">
        <f>I149-C149</f>
        <v>-22.257325716083869</v>
      </c>
      <c r="L149" s="1">
        <f>B149*40075000/360+IF(Table1[[#This Row],[h]]="N",0,10000000)</f>
        <v>8599601.3888888881</v>
      </c>
      <c r="M149" s="1">
        <f>MOD(J149,6)</f>
        <v>5.42</v>
      </c>
      <c r="N149" s="1">
        <f>Table1[[#This Row],[lng Er]]</f>
        <v>-22.257325716083869</v>
      </c>
      <c r="O149" s="1">
        <f>Table1[[#This Row],[Lat2]]</f>
        <v>-12.58</v>
      </c>
      <c r="P149" s="1">
        <f>L149-D149</f>
        <v>-9390.611111111939</v>
      </c>
      <c r="Q149" s="1">
        <f>Table1[[#This Row],[lat3]]</f>
        <v>-12.58</v>
      </c>
      <c r="R149" s="1">
        <f>Table1[[#This Row],[Dev2]]-$AA$1*SIN(Table1[[#This Row],[lat4]]*PI()/90)-$Y$1*Table1[[#This Row],[lat4]]</f>
        <v>242.24887940794088</v>
      </c>
      <c r="S149" s="1">
        <f>MOD(Table1[[#This Row],[rlng]],6)-3</f>
        <v>-1.2399999999999949</v>
      </c>
      <c r="T149" s="1">
        <f>Table1[[#This Row],[Dev2]]</f>
        <v>-9390.611111111939</v>
      </c>
    </row>
    <row r="150" spans="1:20" x14ac:dyDescent="0.25">
      <c r="A150">
        <v>73.77</v>
      </c>
      <c r="B150">
        <v>-8.9499999999999993</v>
      </c>
      <c r="C150">
        <v>364777</v>
      </c>
      <c r="D150">
        <v>9010449</v>
      </c>
      <c r="E150">
        <v>43</v>
      </c>
      <c r="F150" t="s">
        <v>12</v>
      </c>
      <c r="G150" t="s">
        <v>385</v>
      </c>
      <c r="H150">
        <f>COS(B150*PI()/180)*40075000</f>
        <v>39587066.008665629</v>
      </c>
      <c r="I150">
        <f>(MOD(A150,6)-3)*H150/360+500000</f>
        <v>364744.19113705866</v>
      </c>
      <c r="J150">
        <f>Table1[[#This Row],[rlat]]</f>
        <v>-8.9499999999999993</v>
      </c>
      <c r="K150" s="1">
        <f>I150-C150</f>
        <v>-32.808862941339612</v>
      </c>
      <c r="L150" s="1">
        <f>B150*40075000/360+IF(Table1[[#This Row],[h]]="N",0,10000000)</f>
        <v>9003690.972222222</v>
      </c>
      <c r="M150" s="1">
        <f>MOD(J150,6)</f>
        <v>3.0500000000000007</v>
      </c>
      <c r="N150" s="1">
        <f>Table1[[#This Row],[lng Er]]</f>
        <v>-32.808862941339612</v>
      </c>
      <c r="O150" s="1">
        <f>Table1[[#This Row],[Lat2]]</f>
        <v>-8.9499999999999993</v>
      </c>
      <c r="P150" s="1">
        <f>L150-D150</f>
        <v>-6758.0277777779847</v>
      </c>
      <c r="Q150" s="1">
        <f>Table1[[#This Row],[lat3]]</f>
        <v>-8.9499999999999993</v>
      </c>
      <c r="R150" s="1">
        <f>Table1[[#This Row],[Dev2]]-$AA$1*SIN(Table1[[#This Row],[lat4]]*PI()/90)-$Y$1*Table1[[#This Row],[lat4]]</f>
        <v>173.4281070189279</v>
      </c>
      <c r="S150" s="1">
        <f>MOD(Table1[[#This Row],[rlng]],6)-3</f>
        <v>-1.230000000000004</v>
      </c>
      <c r="T150" s="1">
        <f>Table1[[#This Row],[Dev2]]</f>
        <v>-6758.0277777779847</v>
      </c>
    </row>
    <row r="151" spans="1:20" x14ac:dyDescent="0.25">
      <c r="A151">
        <v>61.78</v>
      </c>
      <c r="B151">
        <v>-51.11</v>
      </c>
      <c r="C151">
        <v>414597</v>
      </c>
      <c r="D151">
        <v>4337234</v>
      </c>
      <c r="E151">
        <v>41</v>
      </c>
      <c r="F151" t="s">
        <v>12</v>
      </c>
      <c r="G151" t="s">
        <v>448</v>
      </c>
      <c r="H151">
        <f>COS(B151*PI()/180)*40075000</f>
        <v>25160175.802722413</v>
      </c>
      <c r="I151">
        <f>(MOD(A151,6)-3)*H151/360+500000</f>
        <v>414734.95977966301</v>
      </c>
      <c r="J151">
        <f>Table1[[#This Row],[rlat]]</f>
        <v>-51.11</v>
      </c>
      <c r="K151" s="1">
        <f>I151-C151</f>
        <v>137.95977966301143</v>
      </c>
      <c r="L151" s="1">
        <f>B151*40075000/360+IF(Table1[[#This Row],[h]]="N",0,10000000)</f>
        <v>4310463.194444444</v>
      </c>
      <c r="M151" s="1">
        <f>MOD(J151,6)</f>
        <v>2.8900000000000006</v>
      </c>
      <c r="N151" s="1">
        <f>Table1[[#This Row],[lng Er]]</f>
        <v>137.95977966301143</v>
      </c>
      <c r="O151" s="1">
        <f>Table1[[#This Row],[Lat2]]</f>
        <v>-51.11</v>
      </c>
      <c r="P151" s="1">
        <f>L151-D151</f>
        <v>-26770.805555555969</v>
      </c>
      <c r="Q151" s="1">
        <f>Table1[[#This Row],[lat3]]</f>
        <v>-51.11</v>
      </c>
      <c r="R151" s="1">
        <f>Table1[[#This Row],[Dev2]]-$AA$1*SIN(Table1[[#This Row],[lat4]]*PI()/90)-$Y$1*Table1[[#This Row],[lat4]]</f>
        <v>366.41753996767693</v>
      </c>
      <c r="S151" s="1">
        <f>MOD(Table1[[#This Row],[rlng]],6)-3</f>
        <v>-1.2199999999999989</v>
      </c>
      <c r="T151" s="1">
        <f>Table1[[#This Row],[Dev2]]</f>
        <v>-26770.805555555969</v>
      </c>
    </row>
    <row r="152" spans="1:20" x14ac:dyDescent="0.25">
      <c r="A152">
        <v>-64.22</v>
      </c>
      <c r="B152">
        <v>-63.22</v>
      </c>
      <c r="C152">
        <v>438672</v>
      </c>
      <c r="D152">
        <v>2989315</v>
      </c>
      <c r="E152">
        <v>20</v>
      </c>
      <c r="F152" t="s">
        <v>12</v>
      </c>
      <c r="G152" t="s">
        <v>150</v>
      </c>
      <c r="H152">
        <f>COS(B152*PI()/180)*40075000</f>
        <v>18056430.125608154</v>
      </c>
      <c r="I152">
        <f>(MOD(A152,6)-3)*H152/360+500000</f>
        <v>438808.76457432797</v>
      </c>
      <c r="J152">
        <f>Table1[[#This Row],[rlat]]</f>
        <v>-63.22</v>
      </c>
      <c r="K152" s="1">
        <f>I152-C152</f>
        <v>136.76457432797179</v>
      </c>
      <c r="L152" s="1">
        <f>B152*40075000/360+IF(Table1[[#This Row],[h]]="N",0,10000000)</f>
        <v>2962384.722222222</v>
      </c>
      <c r="M152" s="1">
        <f>MOD(J152,6)</f>
        <v>2.7800000000000011</v>
      </c>
      <c r="N152" s="1">
        <f>Table1[[#This Row],[lng Er]]</f>
        <v>136.76457432797179</v>
      </c>
      <c r="O152" s="1">
        <f>Table1[[#This Row],[Lat2]]</f>
        <v>-63.22</v>
      </c>
      <c r="P152" s="1">
        <f>L152-D152</f>
        <v>-26930.277777777985</v>
      </c>
      <c r="Q152" s="1">
        <f>Table1[[#This Row],[lat3]]</f>
        <v>-63.22</v>
      </c>
      <c r="R152" s="1">
        <f>Table1[[#This Row],[Dev2]]-$AA$1*SIN(Table1[[#This Row],[lat4]]*PI()/90)-$Y$1*Table1[[#This Row],[lat4]]</f>
        <v>165.8912895059766</v>
      </c>
      <c r="S152" s="1">
        <f>MOD(Table1[[#This Row],[rlng]],6)-3</f>
        <v>-1.2199999999999989</v>
      </c>
      <c r="T152" s="1">
        <f>Table1[[#This Row],[Dev2]]</f>
        <v>-26930.277777777985</v>
      </c>
    </row>
    <row r="153" spans="1:20" x14ac:dyDescent="0.25">
      <c r="A153">
        <v>1.80000000000001</v>
      </c>
      <c r="B153">
        <v>-77.02</v>
      </c>
      <c r="C153">
        <v>469913</v>
      </c>
      <c r="D153">
        <v>1450687</v>
      </c>
      <c r="E153">
        <v>31</v>
      </c>
      <c r="F153" t="s">
        <v>12</v>
      </c>
      <c r="G153" t="s">
        <v>76</v>
      </c>
      <c r="H153">
        <f>COS(B153*PI()/180)*40075000</f>
        <v>9001282.6723279227</v>
      </c>
      <c r="I153">
        <f>(MOD(A153,6)-3)*H153/360+500000</f>
        <v>469995.72442557383</v>
      </c>
      <c r="J153">
        <f>Table1[[#This Row],[rlat]]</f>
        <v>-77.02</v>
      </c>
      <c r="K153" s="1">
        <f>I153-C153</f>
        <v>82.724425573833287</v>
      </c>
      <c r="L153" s="1">
        <f>B153*40075000/360+IF(Table1[[#This Row],[h]]="N",0,10000000)</f>
        <v>1426176.3888888881</v>
      </c>
      <c r="M153" s="1">
        <f>MOD(J153,6)</f>
        <v>0.98000000000000398</v>
      </c>
      <c r="N153" s="1">
        <f>Table1[[#This Row],[lng Er]]</f>
        <v>82.724425573833287</v>
      </c>
      <c r="O153" s="1">
        <f>Table1[[#This Row],[Lat2]]</f>
        <v>-77.02</v>
      </c>
      <c r="P153" s="1">
        <f>L153-D153</f>
        <v>-24510.611111111939</v>
      </c>
      <c r="Q153" s="1">
        <f>Table1[[#This Row],[lat3]]</f>
        <v>-77.02</v>
      </c>
      <c r="R153" s="1">
        <f>Table1[[#This Row],[Dev2]]-$AA$1*SIN(Table1[[#This Row],[lat4]]*PI()/90)-$Y$1*Table1[[#This Row],[lat4]]</f>
        <v>-177.2140967846899</v>
      </c>
      <c r="S153" s="1">
        <f>MOD(Table1[[#This Row],[rlng]],6)-3</f>
        <v>-1.19999999999999</v>
      </c>
      <c r="T153" s="1">
        <f>Table1[[#This Row],[Dev2]]</f>
        <v>-24510.611111111939</v>
      </c>
    </row>
    <row r="154" spans="1:20" x14ac:dyDescent="0.25">
      <c r="A154">
        <v>145.80000000000001</v>
      </c>
      <c r="B154">
        <v>9.5699999999999896</v>
      </c>
      <c r="C154">
        <v>368307</v>
      </c>
      <c r="D154">
        <v>1058100</v>
      </c>
      <c r="E154">
        <v>55</v>
      </c>
      <c r="F154" t="s">
        <v>7</v>
      </c>
      <c r="G154" t="s">
        <v>138</v>
      </c>
      <c r="H154">
        <f>COS(B154*PI()/180)*40075000</f>
        <v>39517285.114432529</v>
      </c>
      <c r="I154">
        <f>(MOD(A154,6)-3)*H154/360+500000</f>
        <v>368275.71628522617</v>
      </c>
      <c r="J154">
        <f>Table1[[#This Row],[rlat]]</f>
        <v>9.5699999999999896</v>
      </c>
      <c r="K154" s="1">
        <f>I154-C154</f>
        <v>-31.283714773831889</v>
      </c>
      <c r="L154" s="1">
        <f>B154*40075000/360+IF(Table1[[#This Row],[h]]="N",0,10000000)</f>
        <v>1065327.0833333321</v>
      </c>
      <c r="M154" s="1">
        <f>MOD(J154,6)</f>
        <v>3.5699999999999896</v>
      </c>
      <c r="N154" s="1">
        <f>Table1[[#This Row],[lng Er]]</f>
        <v>-31.283714773831889</v>
      </c>
      <c r="O154" s="1">
        <f>Table1[[#This Row],[Lat2]]</f>
        <v>9.5699999999999896</v>
      </c>
      <c r="P154" s="1">
        <f>L154-D154</f>
        <v>7227.0833333320916</v>
      </c>
      <c r="Q154" s="1">
        <f>Table1[[#This Row],[lat3]]</f>
        <v>9.5699999999999896</v>
      </c>
      <c r="R154" s="1">
        <f>Table1[[#This Row],[Dev2]]-$AA$1*SIN(Table1[[#This Row],[lat4]]*PI()/90)-$Y$1*Table1[[#This Row],[lat4]]</f>
        <v>-172.20695427930559</v>
      </c>
      <c r="S154" s="1">
        <f>MOD(Table1[[#This Row],[rlng]],6)-3</f>
        <v>-1.1999999999999886</v>
      </c>
      <c r="T154" s="1">
        <f>Table1[[#This Row],[Dev2]]</f>
        <v>7227.0833333320916</v>
      </c>
    </row>
    <row r="155" spans="1:20" x14ac:dyDescent="0.25">
      <c r="A155">
        <v>85.81</v>
      </c>
      <c r="B155">
        <v>-14.52</v>
      </c>
      <c r="C155">
        <v>371777</v>
      </c>
      <c r="D155">
        <v>8394429</v>
      </c>
      <c r="E155">
        <v>45</v>
      </c>
      <c r="F155" t="s">
        <v>12</v>
      </c>
      <c r="G155" t="s">
        <v>192</v>
      </c>
      <c r="H155">
        <f>COS(B155*PI()/180)*40075000</f>
        <v>38795011.805188313</v>
      </c>
      <c r="I155">
        <f>(MOD(A155,6)-3)*H155/360+500000</f>
        <v>371760.93319951667</v>
      </c>
      <c r="J155">
        <f>Table1[[#This Row],[rlat]]</f>
        <v>-14.52</v>
      </c>
      <c r="K155" s="1">
        <f>I155-C155</f>
        <v>-16.066800483327825</v>
      </c>
      <c r="L155" s="1">
        <f>B155*40075000/360+IF(Table1[[#This Row],[h]]="N",0,10000000)</f>
        <v>8383641.666666667</v>
      </c>
      <c r="M155" s="1">
        <f>MOD(J155,6)</f>
        <v>3.4800000000000004</v>
      </c>
      <c r="N155" s="1">
        <f>Table1[[#This Row],[lng Er]]</f>
        <v>-16.066800483327825</v>
      </c>
      <c r="O155" s="1">
        <f>Table1[[#This Row],[Lat2]]</f>
        <v>-14.52</v>
      </c>
      <c r="P155" s="1">
        <f>L155-D155</f>
        <v>-10787.333333333023</v>
      </c>
      <c r="Q155" s="1">
        <f>Table1[[#This Row],[lat3]]</f>
        <v>-14.52</v>
      </c>
      <c r="R155" s="1">
        <f>Table1[[#This Row],[Dev2]]-$AA$1*SIN(Table1[[#This Row],[lat4]]*PI()/90)-$Y$1*Table1[[#This Row],[lat4]]</f>
        <v>246.38829539135986</v>
      </c>
      <c r="S155" s="1">
        <f>MOD(Table1[[#This Row],[rlng]],6)-3</f>
        <v>-1.1899999999999977</v>
      </c>
      <c r="T155" s="1">
        <f>Table1[[#This Row],[Dev2]]</f>
        <v>-10787.333333333023</v>
      </c>
    </row>
    <row r="156" spans="1:20" x14ac:dyDescent="0.25">
      <c r="A156">
        <v>175.82</v>
      </c>
      <c r="B156">
        <v>-79.8</v>
      </c>
      <c r="C156">
        <v>476673</v>
      </c>
      <c r="D156">
        <v>1140500</v>
      </c>
      <c r="E156">
        <v>60</v>
      </c>
      <c r="F156" t="s">
        <v>12</v>
      </c>
      <c r="G156" t="s">
        <v>325</v>
      </c>
      <c r="H156">
        <f>COS(B156*PI()/180)*40075000</f>
        <v>7096670.9683073042</v>
      </c>
      <c r="I156">
        <f>(MOD(A156,6)-3)*H156/360+500000</f>
        <v>476738.6896038815</v>
      </c>
      <c r="J156">
        <f>Table1[[#This Row],[rlat]]</f>
        <v>-79.8</v>
      </c>
      <c r="K156" s="1">
        <f>I156-C156</f>
        <v>65.68960388150299</v>
      </c>
      <c r="L156" s="1">
        <f>B156*40075000/360+IF(Table1[[#This Row],[h]]="N",0,10000000)</f>
        <v>1116708.333333334</v>
      </c>
      <c r="M156" s="1">
        <f>MOD(J156,6)</f>
        <v>4.2000000000000028</v>
      </c>
      <c r="N156" s="1">
        <f>Table1[[#This Row],[lng Er]]</f>
        <v>65.68960388150299</v>
      </c>
      <c r="O156" s="1">
        <f>Table1[[#This Row],[Lat2]]</f>
        <v>-79.8</v>
      </c>
      <c r="P156" s="1">
        <f>L156-D156</f>
        <v>-23791.666666666046</v>
      </c>
      <c r="Q156" s="1">
        <f>Table1[[#This Row],[lat3]]</f>
        <v>-79.8</v>
      </c>
      <c r="R156" s="1">
        <f>Table1[[#This Row],[Dev2]]-$AA$1*SIN(Table1[[#This Row],[lat4]]*PI()/90)-$Y$1*Table1[[#This Row],[lat4]]</f>
        <v>-259.51390951700159</v>
      </c>
      <c r="S156" s="1">
        <f>MOD(Table1[[#This Row],[rlng]],6)-3</f>
        <v>-1.1800000000000068</v>
      </c>
      <c r="T156" s="1">
        <f>Table1[[#This Row],[Dev2]]</f>
        <v>-23791.666666666046</v>
      </c>
    </row>
    <row r="157" spans="1:20" x14ac:dyDescent="0.25">
      <c r="A157">
        <v>31.83</v>
      </c>
      <c r="B157">
        <v>-41.59</v>
      </c>
      <c r="C157">
        <v>402483</v>
      </c>
      <c r="D157">
        <v>5395083</v>
      </c>
      <c r="E157">
        <v>36</v>
      </c>
      <c r="F157" t="s">
        <v>12</v>
      </c>
      <c r="G157" t="s">
        <v>232</v>
      </c>
      <c r="H157">
        <f>COS(B157*PI()/180)*40075000</f>
        <v>29972651.790400449</v>
      </c>
      <c r="I157">
        <f>(MOD(A157,6)-3)*H157/360+500000</f>
        <v>402588.88168119837</v>
      </c>
      <c r="J157">
        <f>Table1[[#This Row],[rlat]]</f>
        <v>-41.59</v>
      </c>
      <c r="K157" s="1">
        <f>I157-C157</f>
        <v>105.88168119837064</v>
      </c>
      <c r="L157" s="1">
        <f>B157*40075000/360+IF(Table1[[#This Row],[h]]="N",0,10000000)</f>
        <v>5370224.305555555</v>
      </c>
      <c r="M157" s="1">
        <f>MOD(J157,6)</f>
        <v>0.40999999999999659</v>
      </c>
      <c r="N157" s="1">
        <f>Table1[[#This Row],[lng Er]]</f>
        <v>105.88168119837064</v>
      </c>
      <c r="O157" s="1">
        <f>Table1[[#This Row],[Lat2]]</f>
        <v>-41.59</v>
      </c>
      <c r="P157" s="1">
        <f>L157-D157</f>
        <v>-24858.694444444962</v>
      </c>
      <c r="Q157" s="1">
        <f>Table1[[#This Row],[lat3]]</f>
        <v>-41.59</v>
      </c>
      <c r="R157" s="1">
        <f>Table1[[#This Row],[Dev2]]-$AA$1*SIN(Table1[[#This Row],[lat4]]*PI()/90)-$Y$1*Table1[[#This Row],[lat4]]</f>
        <v>385.84142484417862</v>
      </c>
      <c r="S157" s="1">
        <f>MOD(Table1[[#This Row],[rlng]],6)-3</f>
        <v>-1.1700000000000017</v>
      </c>
      <c r="T157" s="1">
        <f>Table1[[#This Row],[Dev2]]</f>
        <v>-24858.694444444962</v>
      </c>
    </row>
    <row r="158" spans="1:20" x14ac:dyDescent="0.25">
      <c r="A158">
        <v>97.83</v>
      </c>
      <c r="B158">
        <v>-32.049999999999997</v>
      </c>
      <c r="C158">
        <v>389543</v>
      </c>
      <c r="D158">
        <v>6453423</v>
      </c>
      <c r="E158">
        <v>47</v>
      </c>
      <c r="F158" t="s">
        <v>12</v>
      </c>
      <c r="G158" t="s">
        <v>140</v>
      </c>
      <c r="H158">
        <f>COS(B158*PI()/180)*40075000</f>
        <v>33966982.160096221</v>
      </c>
      <c r="I158">
        <f>(MOD(A158,6)-3)*H158/360+500000</f>
        <v>389607.30797968712</v>
      </c>
      <c r="J158">
        <f>Table1[[#This Row],[rlat]]</f>
        <v>-32.049999999999997</v>
      </c>
      <c r="K158" s="1">
        <f>I158-C158</f>
        <v>64.30797968711704</v>
      </c>
      <c r="L158" s="1">
        <f>B158*40075000/360+IF(Table1[[#This Row],[h]]="N",0,10000000)</f>
        <v>6432211.805555556</v>
      </c>
      <c r="M158" s="1">
        <f>MOD(J158,6)</f>
        <v>3.9500000000000028</v>
      </c>
      <c r="N158" s="1">
        <f>Table1[[#This Row],[lng Er]]</f>
        <v>64.30797968711704</v>
      </c>
      <c r="O158" s="1">
        <f>Table1[[#This Row],[Lat2]]</f>
        <v>-32.049999999999997</v>
      </c>
      <c r="P158" s="1">
        <f>L158-D158</f>
        <v>-21211.194444444031</v>
      </c>
      <c r="Q158" s="1">
        <f>Table1[[#This Row],[lat3]]</f>
        <v>-32.049999999999997</v>
      </c>
      <c r="R158" s="1">
        <f>Table1[[#This Row],[Dev2]]-$AA$1*SIN(Table1[[#This Row],[lat4]]*PI()/90)-$Y$1*Table1[[#This Row],[lat4]]</f>
        <v>392.98001883885354</v>
      </c>
      <c r="S158" s="1">
        <f>MOD(Table1[[#This Row],[rlng]],6)-3</f>
        <v>-1.1700000000000017</v>
      </c>
      <c r="T158" s="1">
        <f>Table1[[#This Row],[Dev2]]</f>
        <v>-21211.194444444031</v>
      </c>
    </row>
    <row r="159" spans="1:20" x14ac:dyDescent="0.25">
      <c r="A159">
        <v>73.84</v>
      </c>
      <c r="B159">
        <v>-71.72</v>
      </c>
      <c r="C159">
        <v>459392</v>
      </c>
      <c r="D159">
        <v>2041908</v>
      </c>
      <c r="E159">
        <v>43</v>
      </c>
      <c r="F159" t="s">
        <v>12</v>
      </c>
      <c r="G159" t="s">
        <v>121</v>
      </c>
      <c r="H159">
        <f>COS(B159*PI()/180)*40075000</f>
        <v>12569965.570177577</v>
      </c>
      <c r="I159">
        <f>(MOD(A159,6)-3)*H159/360+500000</f>
        <v>459496.77760720567</v>
      </c>
      <c r="J159">
        <f>Table1[[#This Row],[rlat]]</f>
        <v>-71.72</v>
      </c>
      <c r="K159" s="1">
        <f>I159-C159</f>
        <v>104.77760720567312</v>
      </c>
      <c r="L159" s="1">
        <f>B159*40075000/360+IF(Table1[[#This Row],[h]]="N",0,10000000)</f>
        <v>2016169.444444444</v>
      </c>
      <c r="M159" s="1">
        <f>MOD(J159,6)</f>
        <v>0.28000000000000114</v>
      </c>
      <c r="N159" s="1">
        <f>Table1[[#This Row],[lng Er]]</f>
        <v>104.77760720567312</v>
      </c>
      <c r="O159" s="1">
        <f>Table1[[#This Row],[Lat2]]</f>
        <v>-71.72</v>
      </c>
      <c r="P159" s="1">
        <f>L159-D159</f>
        <v>-25738.555555555969</v>
      </c>
      <c r="Q159" s="1">
        <f>Table1[[#This Row],[lat3]]</f>
        <v>-71.72</v>
      </c>
      <c r="R159" s="1">
        <f>Table1[[#This Row],[Dev2]]-$AA$1*SIN(Table1[[#This Row],[lat4]]*PI()/90)-$Y$1*Table1[[#This Row],[lat4]]</f>
        <v>-70.92743738991885</v>
      </c>
      <c r="S159" s="1">
        <f>MOD(Table1[[#This Row],[rlng]],6)-3</f>
        <v>-1.1599999999999966</v>
      </c>
      <c r="T159" s="1">
        <f>Table1[[#This Row],[Dev2]]</f>
        <v>-25738.555555555969</v>
      </c>
    </row>
    <row r="160" spans="1:20" x14ac:dyDescent="0.25">
      <c r="A160">
        <v>121.85</v>
      </c>
      <c r="B160">
        <v>-73.37</v>
      </c>
      <c r="C160">
        <v>463266</v>
      </c>
      <c r="D160">
        <v>1857891</v>
      </c>
      <c r="E160">
        <v>51</v>
      </c>
      <c r="F160" t="s">
        <v>12</v>
      </c>
      <c r="G160" t="s">
        <v>474</v>
      </c>
      <c r="H160">
        <f>COS(B160*PI()/180)*40075000</f>
        <v>11469068.447740877</v>
      </c>
      <c r="I160">
        <f>(MOD(A160,6)-3)*H160/360+500000</f>
        <v>463362.69801416091</v>
      </c>
      <c r="J160">
        <f>Table1[[#This Row],[rlat]]</f>
        <v>-73.37</v>
      </c>
      <c r="K160" s="1">
        <f>I160-C160</f>
        <v>96.698014160909224</v>
      </c>
      <c r="L160" s="1">
        <f>B160*40075000/360+IF(Table1[[#This Row],[h]]="N",0,10000000)</f>
        <v>1832492.361111111</v>
      </c>
      <c r="M160" s="1">
        <f>MOD(J160,6)</f>
        <v>4.6299999999999955</v>
      </c>
      <c r="N160" s="1">
        <f>Table1[[#This Row],[lng Er]]</f>
        <v>96.698014160909224</v>
      </c>
      <c r="O160" s="1">
        <f>Table1[[#This Row],[Lat2]]</f>
        <v>-73.37</v>
      </c>
      <c r="P160" s="1">
        <f>L160-D160</f>
        <v>-25398.638888888992</v>
      </c>
      <c r="Q160" s="1">
        <f>Table1[[#This Row],[lat3]]</f>
        <v>-73.37</v>
      </c>
      <c r="R160" s="1">
        <f>Table1[[#This Row],[Dev2]]-$AA$1*SIN(Table1[[#This Row],[lat4]]*PI()/90)-$Y$1*Table1[[#This Row],[lat4]]</f>
        <v>-115.36199869262055</v>
      </c>
      <c r="S160" s="1">
        <f>MOD(Table1[[#This Row],[rlng]],6)-3</f>
        <v>-1.1500000000000057</v>
      </c>
      <c r="T160" s="1">
        <f>Table1[[#This Row],[Dev2]]</f>
        <v>-25398.638888888992</v>
      </c>
    </row>
    <row r="161" spans="1:20" x14ac:dyDescent="0.25">
      <c r="A161">
        <v>-16.12</v>
      </c>
      <c r="B161">
        <v>-46.56</v>
      </c>
      <c r="C161">
        <v>414155</v>
      </c>
      <c r="D161">
        <v>4843120</v>
      </c>
      <c r="E161">
        <v>28</v>
      </c>
      <c r="F161" t="s">
        <v>12</v>
      </c>
      <c r="G161" t="s">
        <v>213</v>
      </c>
      <c r="H161">
        <f>COS(B161*PI()/180)*40075000</f>
        <v>27555353.119508822</v>
      </c>
      <c r="I161">
        <f>(MOD(A161,6)-3)*H161/360+500000</f>
        <v>414272.2347393058</v>
      </c>
      <c r="J161">
        <f>Table1[[#This Row],[rlat]]</f>
        <v>-46.56</v>
      </c>
      <c r="K161" s="1">
        <f>I161-C161</f>
        <v>117.23473930580076</v>
      </c>
      <c r="L161" s="1">
        <f>B161*40075000/360+IF(Table1[[#This Row],[h]]="N",0,10000000)</f>
        <v>4816966.666666667</v>
      </c>
      <c r="M161" s="1">
        <f>MOD(J161,6)</f>
        <v>1.4399999999999977</v>
      </c>
      <c r="N161" s="1">
        <f>Table1[[#This Row],[lng Er]]</f>
        <v>117.23473930580076</v>
      </c>
      <c r="O161" s="1">
        <f>Table1[[#This Row],[Lat2]]</f>
        <v>-46.56</v>
      </c>
      <c r="P161" s="1">
        <f>L161-D161</f>
        <v>-26153.333333333023</v>
      </c>
      <c r="Q161" s="1">
        <f>Table1[[#This Row],[lat3]]</f>
        <v>-46.56</v>
      </c>
      <c r="R161" s="1">
        <f>Table1[[#This Row],[Dev2]]-$AA$1*SIN(Table1[[#This Row],[lat4]]*PI()/90)-$Y$1*Table1[[#This Row],[lat4]]</f>
        <v>298.95038547369404</v>
      </c>
      <c r="S161" s="1">
        <f>MOD(Table1[[#This Row],[rlng]],6)-3</f>
        <v>-1.120000000000001</v>
      </c>
      <c r="T161" s="1">
        <f>Table1[[#This Row],[Dev2]]</f>
        <v>-26153.333333333023</v>
      </c>
    </row>
    <row r="162" spans="1:20" x14ac:dyDescent="0.25">
      <c r="A162">
        <v>-52.1</v>
      </c>
      <c r="B162">
        <v>-46.64</v>
      </c>
      <c r="C162">
        <v>415812</v>
      </c>
      <c r="D162">
        <v>4834252</v>
      </c>
      <c r="E162">
        <v>22</v>
      </c>
      <c r="F162" t="s">
        <v>12</v>
      </c>
      <c r="G162" t="s">
        <v>357</v>
      </c>
      <c r="H162">
        <f>COS(B162*PI()/180)*40075000</f>
        <v>27514697.451225586</v>
      </c>
      <c r="I162">
        <f>(MOD(A162,6)-3)*H162/360+500000</f>
        <v>415927.31334347726</v>
      </c>
      <c r="J162">
        <f>Table1[[#This Row],[rlat]]</f>
        <v>-46.64</v>
      </c>
      <c r="K162" s="1">
        <f>I162-C162</f>
        <v>115.31334347726079</v>
      </c>
      <c r="L162" s="1">
        <f>B162*40075000/360+IF(Table1[[#This Row],[h]]="N",0,10000000)</f>
        <v>4808061.111111111</v>
      </c>
      <c r="M162" s="1">
        <f>MOD(J162,6)</f>
        <v>1.3599999999999994</v>
      </c>
      <c r="N162" s="1">
        <f>Table1[[#This Row],[lng Er]]</f>
        <v>115.31334347726079</v>
      </c>
      <c r="O162" s="1">
        <f>Table1[[#This Row],[Lat2]]</f>
        <v>-46.64</v>
      </c>
      <c r="P162" s="1">
        <f>L162-D162</f>
        <v>-26190.888888888992</v>
      </c>
      <c r="Q162" s="1">
        <f>Table1[[#This Row],[lat3]]</f>
        <v>-46.64</v>
      </c>
      <c r="R162" s="1">
        <f>Table1[[#This Row],[Dev2]]-$AA$1*SIN(Table1[[#This Row],[lat4]]*PI()/90)-$Y$1*Table1[[#This Row],[lat4]]</f>
        <v>276.90070194592408</v>
      </c>
      <c r="S162" s="1">
        <f>MOD(Table1[[#This Row],[rlng]],6)-3</f>
        <v>-1.1000000000000014</v>
      </c>
      <c r="T162" s="1">
        <f>Table1[[#This Row],[Dev2]]</f>
        <v>-26190.888888888992</v>
      </c>
    </row>
    <row r="163" spans="1:20" x14ac:dyDescent="0.25">
      <c r="A163">
        <v>133.9</v>
      </c>
      <c r="B163">
        <v>-11.57</v>
      </c>
      <c r="C163">
        <v>380061</v>
      </c>
      <c r="D163">
        <v>8720763</v>
      </c>
      <c r="E163">
        <v>53</v>
      </c>
      <c r="F163" t="s">
        <v>12</v>
      </c>
      <c r="G163" t="s">
        <v>67</v>
      </c>
      <c r="H163">
        <f>COS(B163*PI()/180)*40075000</f>
        <v>39260692.008751832</v>
      </c>
      <c r="I163">
        <f>(MOD(A163,6)-3)*H163/360+500000</f>
        <v>380036.77441770333</v>
      </c>
      <c r="J163">
        <f>Table1[[#This Row],[rlat]]</f>
        <v>-11.57</v>
      </c>
      <c r="K163" s="1">
        <f>I163-C163</f>
        <v>-24.225582296669018</v>
      </c>
      <c r="L163" s="1">
        <f>B163*40075000/360+IF(Table1[[#This Row],[h]]="N",0,10000000)</f>
        <v>8712034.027777778</v>
      </c>
      <c r="M163" s="1">
        <f>MOD(J163,6)</f>
        <v>0.42999999999999972</v>
      </c>
      <c r="N163" s="1">
        <f>Table1[[#This Row],[lng Er]]</f>
        <v>-24.225582296669018</v>
      </c>
      <c r="O163" s="1">
        <f>Table1[[#This Row],[Lat2]]</f>
        <v>-11.57</v>
      </c>
      <c r="P163" s="1">
        <f>L163-D163</f>
        <v>-8728.9722222220153</v>
      </c>
      <c r="Q163" s="1">
        <f>Table1[[#This Row],[lat3]]</f>
        <v>-11.57</v>
      </c>
      <c r="R163" s="1">
        <f>Table1[[#This Row],[Dev2]]-$AA$1*SIN(Table1[[#This Row],[lat4]]*PI()/90)-$Y$1*Table1[[#This Row],[lat4]]</f>
        <v>161.94461757929002</v>
      </c>
      <c r="S163" s="1">
        <f>MOD(Table1[[#This Row],[rlng]],6)-3</f>
        <v>-1.0999999999999943</v>
      </c>
      <c r="T163" s="1">
        <f>Table1[[#This Row],[Dev2]]</f>
        <v>-8728.9722222220153</v>
      </c>
    </row>
    <row r="164" spans="1:20" x14ac:dyDescent="0.25">
      <c r="A164">
        <v>19.91</v>
      </c>
      <c r="B164">
        <v>31.69</v>
      </c>
      <c r="C164">
        <v>396695</v>
      </c>
      <c r="D164">
        <v>3506591</v>
      </c>
      <c r="E164">
        <v>34</v>
      </c>
      <c r="F164" t="s">
        <v>7</v>
      </c>
      <c r="G164" t="s">
        <v>208</v>
      </c>
      <c r="H164">
        <f>COS(B164*PI()/180)*40075000</f>
        <v>34099930.053417198</v>
      </c>
      <c r="I164">
        <f>(MOD(A164,6)-3)*H164/360+500000</f>
        <v>396752.98956048687</v>
      </c>
      <c r="J164">
        <f>Table1[[#This Row],[rlat]]</f>
        <v>31.69</v>
      </c>
      <c r="K164" s="1">
        <f>I164-C164</f>
        <v>57.98956048686523</v>
      </c>
      <c r="L164" s="1">
        <f>B164*40075000/360+IF(Table1[[#This Row],[h]]="N",0,10000000)</f>
        <v>3527713.1944444445</v>
      </c>
      <c r="M164" s="1">
        <f>MOD(J164,6)</f>
        <v>1.6900000000000013</v>
      </c>
      <c r="N164" s="1">
        <f>Table1[[#This Row],[lng Er]]</f>
        <v>57.98956048686523</v>
      </c>
      <c r="O164" s="1">
        <f>Table1[[#This Row],[Lat2]]</f>
        <v>31.69</v>
      </c>
      <c r="P164" s="1">
        <f>L164-D164</f>
        <v>21122.194444444496</v>
      </c>
      <c r="Q164" s="1">
        <f>Table1[[#This Row],[lat3]]</f>
        <v>31.69</v>
      </c>
      <c r="R164" s="1">
        <f>Table1[[#This Row],[Dev2]]-$AA$1*SIN(Table1[[#This Row],[lat4]]*PI()/90)-$Y$1*Table1[[#This Row],[lat4]]</f>
        <v>-312.02171492800335</v>
      </c>
      <c r="S164" s="1">
        <f>MOD(Table1[[#This Row],[rlng]],6)-3</f>
        <v>-1.0899999999999999</v>
      </c>
      <c r="T164" s="1">
        <f>Table1[[#This Row],[Dev2]]</f>
        <v>21122.194444444496</v>
      </c>
    </row>
    <row r="165" spans="1:20" x14ac:dyDescent="0.25">
      <c r="A165">
        <v>-4.0800000000000098</v>
      </c>
      <c r="B165">
        <v>-79.099999999999994</v>
      </c>
      <c r="C165">
        <v>477202</v>
      </c>
      <c r="D165">
        <v>1218654</v>
      </c>
      <c r="E165">
        <v>30</v>
      </c>
      <c r="F165" t="s">
        <v>12</v>
      </c>
      <c r="G165" t="s">
        <v>156</v>
      </c>
      <c r="H165">
        <f>COS(B165*PI()/180)*40075000</f>
        <v>7577999.8778199023</v>
      </c>
      <c r="I165">
        <f>(MOD(A165,6)-3)*H165/360+500000</f>
        <v>477266.0003665401</v>
      </c>
      <c r="J165">
        <f>Table1[[#This Row],[rlat]]</f>
        <v>-79.099999999999994</v>
      </c>
      <c r="K165" s="1">
        <f>I165-C165</f>
        <v>64.000366540101822</v>
      </c>
      <c r="L165" s="1">
        <f>B165*40075000/360+IF(Table1[[#This Row],[h]]="N",0,10000000)</f>
        <v>1194631.944444444</v>
      </c>
      <c r="M165" s="1">
        <f>MOD(J165,6)</f>
        <v>4.9000000000000057</v>
      </c>
      <c r="N165" s="1">
        <f>Table1[[#This Row],[lng Er]]</f>
        <v>64.000366540101822</v>
      </c>
      <c r="O165" s="1">
        <f>Table1[[#This Row],[Lat2]]</f>
        <v>-79.099999999999994</v>
      </c>
      <c r="P165" s="1">
        <f>L165-D165</f>
        <v>-24022.055555555969</v>
      </c>
      <c r="Q165" s="1">
        <f>Table1[[#This Row],[lat3]]</f>
        <v>-79.099999999999994</v>
      </c>
      <c r="R165" s="1">
        <f>Table1[[#This Row],[Dev2]]-$AA$1*SIN(Table1[[#This Row],[lat4]]*PI()/90)-$Y$1*Table1[[#This Row],[lat4]]</f>
        <v>-282.67018675220606</v>
      </c>
      <c r="S165" s="1">
        <f>MOD(Table1[[#This Row],[rlng]],6)-3</f>
        <v>-1.0800000000000098</v>
      </c>
      <c r="T165" s="1">
        <f>Table1[[#This Row],[Dev2]]</f>
        <v>-24022.055555555969</v>
      </c>
    </row>
    <row r="166" spans="1:20" x14ac:dyDescent="0.25">
      <c r="A166">
        <v>-22.07</v>
      </c>
      <c r="B166">
        <v>-71.989999999999995</v>
      </c>
      <c r="C166">
        <v>463077</v>
      </c>
      <c r="D166">
        <v>2011855</v>
      </c>
      <c r="E166">
        <v>27</v>
      </c>
      <c r="F166" t="s">
        <v>12</v>
      </c>
      <c r="G166" t="s">
        <v>105</v>
      </c>
      <c r="H166">
        <f>COS(B166*PI()/180)*40075000</f>
        <v>12390507.93725878</v>
      </c>
      <c r="I166">
        <f>(MOD(A166,6)-3)*H166/360+500000</f>
        <v>463172.65696425864</v>
      </c>
      <c r="J166">
        <f>Table1[[#This Row],[rlat]]</f>
        <v>-71.989999999999995</v>
      </c>
      <c r="K166" s="1">
        <f>I166-C166</f>
        <v>95.656964258640073</v>
      </c>
      <c r="L166" s="1">
        <f>B166*40075000/360+IF(Table1[[#This Row],[h]]="N",0,10000000)</f>
        <v>1986113.194444444</v>
      </c>
      <c r="M166" s="1">
        <f>MOD(J166,6)</f>
        <v>1.0000000000005116E-2</v>
      </c>
      <c r="N166" s="1">
        <f>Table1[[#This Row],[lng Er]]</f>
        <v>95.656964258640073</v>
      </c>
      <c r="O166" s="1">
        <f>Table1[[#This Row],[Lat2]]</f>
        <v>-71.989999999999995</v>
      </c>
      <c r="P166" s="1">
        <f>L166-D166</f>
        <v>-25741.805555555969</v>
      </c>
      <c r="Q166" s="1">
        <f>Table1[[#This Row],[lat3]]</f>
        <v>-71.989999999999995</v>
      </c>
      <c r="R166" s="1">
        <f>Table1[[#This Row],[Dev2]]-$AA$1*SIN(Table1[[#This Row],[lat4]]*PI()/90)-$Y$1*Table1[[#This Row],[lat4]]</f>
        <v>-134.9736886449009</v>
      </c>
      <c r="S166" s="1">
        <f>MOD(Table1[[#This Row],[rlng]],6)-3</f>
        <v>-1.0700000000000003</v>
      </c>
      <c r="T166" s="1">
        <f>Table1[[#This Row],[Dev2]]</f>
        <v>-25741.805555555969</v>
      </c>
    </row>
    <row r="167" spans="1:20" x14ac:dyDescent="0.25">
      <c r="A167">
        <v>169.94</v>
      </c>
      <c r="B167">
        <v>-49.31</v>
      </c>
      <c r="C167">
        <v>422951</v>
      </c>
      <c r="D167">
        <v>4537541</v>
      </c>
      <c r="E167">
        <v>59</v>
      </c>
      <c r="F167" t="s">
        <v>12</v>
      </c>
      <c r="G167" t="s">
        <v>175</v>
      </c>
      <c r="H167">
        <f>COS(B167*PI()/180)*40075000</f>
        <v>26127540.43541304</v>
      </c>
      <c r="I167">
        <f>(MOD(A167,6)-3)*H167/360+500000</f>
        <v>423068.90871795034</v>
      </c>
      <c r="J167">
        <f>Table1[[#This Row],[rlat]]</f>
        <v>-49.31</v>
      </c>
      <c r="K167" s="1">
        <f>I167-C167</f>
        <v>117.90871795034036</v>
      </c>
      <c r="L167" s="1">
        <f>B167*40075000/360+IF(Table1[[#This Row],[h]]="N",0,10000000)</f>
        <v>4510838.194444444</v>
      </c>
      <c r="M167" s="1">
        <f>MOD(J167,6)</f>
        <v>4.6899999999999977</v>
      </c>
      <c r="N167" s="1">
        <f>Table1[[#This Row],[lng Er]]</f>
        <v>117.90871795034036</v>
      </c>
      <c r="O167" s="1">
        <f>Table1[[#This Row],[Lat2]]</f>
        <v>-49.31</v>
      </c>
      <c r="P167" s="1">
        <f>L167-D167</f>
        <v>-26702.805555555969</v>
      </c>
      <c r="Q167" s="1">
        <f>Table1[[#This Row],[lat3]]</f>
        <v>-49.31</v>
      </c>
      <c r="R167" s="1">
        <f>Table1[[#This Row],[Dev2]]-$AA$1*SIN(Table1[[#This Row],[lat4]]*PI()/90)-$Y$1*Table1[[#This Row],[lat4]]</f>
        <v>211.21041448817596</v>
      </c>
      <c r="S167" s="1">
        <f>MOD(Table1[[#This Row],[rlng]],6)-3</f>
        <v>-1.0600000000000023</v>
      </c>
      <c r="T167" s="1">
        <f>Table1[[#This Row],[Dev2]]</f>
        <v>-26702.805555555969</v>
      </c>
    </row>
    <row r="168" spans="1:20" x14ac:dyDescent="0.25">
      <c r="A168">
        <v>97.94</v>
      </c>
      <c r="B168">
        <v>-0.40000000000000602</v>
      </c>
      <c r="C168">
        <v>382044</v>
      </c>
      <c r="D168">
        <v>9955780</v>
      </c>
      <c r="E168">
        <v>47</v>
      </c>
      <c r="F168" t="s">
        <v>12</v>
      </c>
      <c r="G168" t="s">
        <v>253</v>
      </c>
      <c r="H168">
        <f>COS(B168*PI()/180)*40075000</f>
        <v>40074023.400518693</v>
      </c>
      <c r="I168">
        <f>(MOD(A168,6)-3)*H168/360+500000</f>
        <v>382004.26443180582</v>
      </c>
      <c r="J168">
        <f>Table1[[#This Row],[rlat]]</f>
        <v>-0.40000000000000602</v>
      </c>
      <c r="K168" s="1">
        <f>I168-C168</f>
        <v>-39.735568194184452</v>
      </c>
      <c r="L168" s="1">
        <f>B168*40075000/360+IF(Table1[[#This Row],[h]]="N",0,10000000)</f>
        <v>9955472.222222222</v>
      </c>
      <c r="M168" s="1">
        <f>MOD(J168,6)</f>
        <v>5.5999999999999943</v>
      </c>
      <c r="N168" s="1">
        <f>Table1[[#This Row],[lng Er]]</f>
        <v>-39.735568194184452</v>
      </c>
      <c r="O168" s="1">
        <f>Table1[[#This Row],[Lat2]]</f>
        <v>-0.40000000000000602</v>
      </c>
      <c r="P168" s="1">
        <f>L168-D168</f>
        <v>-307.77777777798474</v>
      </c>
      <c r="Q168" s="1">
        <f>Table1[[#This Row],[lat3]]</f>
        <v>-0.40000000000000602</v>
      </c>
      <c r="R168" s="1">
        <f>Table1[[#This Row],[Dev2]]-$AA$1*SIN(Table1[[#This Row],[lat4]]*PI()/90)-$Y$1*Table1[[#This Row],[lat4]]</f>
        <v>5.6171076483443159</v>
      </c>
      <c r="S168" s="1">
        <f>MOD(Table1[[#This Row],[rlng]],6)-3</f>
        <v>-1.0600000000000023</v>
      </c>
      <c r="T168" s="1">
        <f>Table1[[#This Row],[Dev2]]</f>
        <v>-307.77777777798474</v>
      </c>
    </row>
    <row r="169" spans="1:20" x14ac:dyDescent="0.25">
      <c r="A169">
        <v>145.94</v>
      </c>
      <c r="B169">
        <v>-74.2</v>
      </c>
      <c r="C169">
        <v>467785</v>
      </c>
      <c r="D169">
        <v>1765362</v>
      </c>
      <c r="E169">
        <v>55</v>
      </c>
      <c r="F169" t="s">
        <v>12</v>
      </c>
      <c r="G169" t="s">
        <v>375</v>
      </c>
      <c r="H169">
        <f>COS(B169*PI()/180)*40075000</f>
        <v>10911630.900151018</v>
      </c>
      <c r="I169">
        <f>(MOD(A169,6)-3)*H169/360+500000</f>
        <v>467871.30901622196</v>
      </c>
      <c r="J169">
        <f>Table1[[#This Row],[rlat]]</f>
        <v>-74.2</v>
      </c>
      <c r="K169" s="1">
        <f>I169-C169</f>
        <v>86.30901622195961</v>
      </c>
      <c r="L169" s="1">
        <f>B169*40075000/360+IF(Table1[[#This Row],[h]]="N",0,10000000)</f>
        <v>1740097.222222222</v>
      </c>
      <c r="M169" s="1">
        <f>MOD(J169,6)</f>
        <v>3.7999999999999972</v>
      </c>
      <c r="N169" s="1">
        <f>Table1[[#This Row],[lng Er]]</f>
        <v>86.30901622195961</v>
      </c>
      <c r="O169" s="1">
        <f>Table1[[#This Row],[Lat2]]</f>
        <v>-74.2</v>
      </c>
      <c r="P169" s="1">
        <f>L169-D169</f>
        <v>-25264.777777777985</v>
      </c>
      <c r="Q169" s="1">
        <f>Table1[[#This Row],[lat3]]</f>
        <v>-74.2</v>
      </c>
      <c r="R169" s="1">
        <f>Table1[[#This Row],[Dev2]]-$AA$1*SIN(Table1[[#This Row],[lat4]]*PI()/90)-$Y$1*Table1[[#This Row],[lat4]]</f>
        <v>-186.0032822567191</v>
      </c>
      <c r="S169" s="1">
        <f>MOD(Table1[[#This Row],[rlng]],6)-3</f>
        <v>-1.0600000000000023</v>
      </c>
      <c r="T169" s="1">
        <f>Table1[[#This Row],[Dev2]]</f>
        <v>-25264.777777777985</v>
      </c>
    </row>
    <row r="170" spans="1:20" x14ac:dyDescent="0.25">
      <c r="A170">
        <v>-16.010000000000002</v>
      </c>
      <c r="B170">
        <v>-50.96</v>
      </c>
      <c r="C170">
        <v>429068</v>
      </c>
      <c r="D170">
        <v>4354137</v>
      </c>
      <c r="E170">
        <v>28</v>
      </c>
      <c r="F170" t="s">
        <v>12</v>
      </c>
      <c r="G170" t="s">
        <v>276</v>
      </c>
      <c r="H170">
        <f>COS(B170*PI()/180)*40075000</f>
        <v>25241751.224132653</v>
      </c>
      <c r="I170">
        <f>(MOD(A170,6)-3)*H170/360+500000</f>
        <v>429182.86462118325</v>
      </c>
      <c r="J170">
        <f>Table1[[#This Row],[rlat]]</f>
        <v>-50.96</v>
      </c>
      <c r="K170" s="1">
        <f>I170-C170</f>
        <v>114.86462118325289</v>
      </c>
      <c r="L170" s="1">
        <f>B170*40075000/360+IF(Table1[[#This Row],[h]]="N",0,10000000)</f>
        <v>4327161.111111111</v>
      </c>
      <c r="M170" s="1">
        <f>MOD(J170,6)</f>
        <v>3.0399999999999991</v>
      </c>
      <c r="N170" s="1">
        <f>Table1[[#This Row],[lng Er]]</f>
        <v>114.86462118325289</v>
      </c>
      <c r="O170" s="1">
        <f>Table1[[#This Row],[Lat2]]</f>
        <v>-50.96</v>
      </c>
      <c r="P170" s="1">
        <f>L170-D170</f>
        <v>-26975.888888888992</v>
      </c>
      <c r="Q170" s="1">
        <f>Table1[[#This Row],[lat3]]</f>
        <v>-50.96</v>
      </c>
      <c r="R170" s="1">
        <f>Table1[[#This Row],[Dev2]]-$AA$1*SIN(Table1[[#This Row],[lat4]]*PI()/90)-$Y$1*Table1[[#This Row],[lat4]]</f>
        <v>145.10225750673635</v>
      </c>
      <c r="S170" s="1">
        <f>MOD(Table1[[#This Row],[rlng]],6)-3</f>
        <v>-1.0100000000000016</v>
      </c>
      <c r="T170" s="1">
        <f>Table1[[#This Row],[Dev2]]</f>
        <v>-26975.888888888992</v>
      </c>
    </row>
    <row r="171" spans="1:20" x14ac:dyDescent="0.25">
      <c r="A171">
        <v>-136.01</v>
      </c>
      <c r="B171">
        <v>53.2</v>
      </c>
      <c r="C171">
        <v>432533</v>
      </c>
      <c r="D171">
        <v>5894995</v>
      </c>
      <c r="E171">
        <v>8</v>
      </c>
      <c r="F171" t="s">
        <v>7</v>
      </c>
      <c r="G171" t="s">
        <v>499</v>
      </c>
      <c r="H171">
        <f>COS(B171*PI()/180)*40075000</f>
        <v>24005870.710512102</v>
      </c>
      <c r="I171">
        <f>(MOD(A171,6)-3)*H171/360+500000</f>
        <v>432650.19606217497</v>
      </c>
      <c r="J171">
        <f>Table1[[#This Row],[rlat]]</f>
        <v>53.2</v>
      </c>
      <c r="K171" s="1">
        <f>I171-C171</f>
        <v>117.19606217497494</v>
      </c>
      <c r="L171" s="1">
        <f>B171*40075000/360+IF(Table1[[#This Row],[h]]="N",0,10000000)</f>
        <v>5922194.444444444</v>
      </c>
      <c r="M171" s="1">
        <f>MOD(J171,6)</f>
        <v>5.2000000000000028</v>
      </c>
      <c r="N171" s="1">
        <f>Table1[[#This Row],[lng Er]]</f>
        <v>117.19606217497494</v>
      </c>
      <c r="O171" s="1">
        <f>Table1[[#This Row],[Lat2]]</f>
        <v>53.2</v>
      </c>
      <c r="P171" s="1">
        <f>L171-D171</f>
        <v>27199.444444444031</v>
      </c>
      <c r="Q171" s="1">
        <f>Table1[[#This Row],[lat3]]</f>
        <v>53.2</v>
      </c>
      <c r="R171" s="1">
        <f>Table1[[#This Row],[Dev2]]-$AA$1*SIN(Table1[[#This Row],[lat4]]*PI()/90)-$Y$1*Table1[[#This Row],[lat4]]</f>
        <v>-119.57914819688995</v>
      </c>
      <c r="S171" s="1">
        <f>MOD(Table1[[#This Row],[rlng]],6)-3</f>
        <v>-1.0099999999999909</v>
      </c>
      <c r="T171" s="1">
        <f>Table1[[#This Row],[Dev2]]</f>
        <v>27199.444444444031</v>
      </c>
    </row>
    <row r="172" spans="1:20" x14ac:dyDescent="0.25">
      <c r="A172">
        <v>-45.99</v>
      </c>
      <c r="B172">
        <v>22.39</v>
      </c>
      <c r="C172">
        <v>398089</v>
      </c>
      <c r="D172">
        <v>2476330</v>
      </c>
      <c r="E172">
        <v>23</v>
      </c>
      <c r="F172" t="s">
        <v>7</v>
      </c>
      <c r="G172" t="s">
        <v>218</v>
      </c>
      <c r="H172">
        <f>COS(B172*PI()/180)*40075000</f>
        <v>37053847.093977354</v>
      </c>
      <c r="I172">
        <f>(MOD(A172,6)-3)*H172/360+500000</f>
        <v>398101.92049156211</v>
      </c>
      <c r="J172">
        <f>Table1[[#This Row],[rlat]]</f>
        <v>22.39</v>
      </c>
      <c r="K172" s="1">
        <f>I172-C172</f>
        <v>12.920491562108509</v>
      </c>
      <c r="L172" s="1">
        <f>B172*40075000/360+IF(Table1[[#This Row],[h]]="N",0,10000000)</f>
        <v>2492442.361111111</v>
      </c>
      <c r="M172" s="1">
        <f>MOD(J172,6)</f>
        <v>4.3900000000000006</v>
      </c>
      <c r="N172" s="1">
        <f>Table1[[#This Row],[lng Er]]</f>
        <v>12.920491562108509</v>
      </c>
      <c r="O172" s="1">
        <f>Table1[[#This Row],[Lat2]]</f>
        <v>22.39</v>
      </c>
      <c r="P172" s="1">
        <f>L172-D172</f>
        <v>16112.361111111008</v>
      </c>
      <c r="Q172" s="1">
        <f>Table1[[#This Row],[lat3]]</f>
        <v>22.39</v>
      </c>
      <c r="R172" s="1">
        <f>Table1[[#This Row],[Dev2]]-$AA$1*SIN(Table1[[#This Row],[lat4]]*PI()/90)-$Y$1*Table1[[#This Row],[lat4]]</f>
        <v>-195.57257092558029</v>
      </c>
      <c r="S172" s="1">
        <f>MOD(Table1[[#This Row],[rlng]],6)-3</f>
        <v>-0.99000000000000199</v>
      </c>
      <c r="T172" s="1">
        <f>Table1[[#This Row],[Dev2]]</f>
        <v>16112.361111111008</v>
      </c>
    </row>
    <row r="173" spans="1:20" x14ac:dyDescent="0.25">
      <c r="A173">
        <v>86.01</v>
      </c>
      <c r="B173">
        <v>29.87</v>
      </c>
      <c r="C173">
        <v>404390</v>
      </c>
      <c r="D173">
        <v>3304791</v>
      </c>
      <c r="E173">
        <v>45</v>
      </c>
      <c r="F173" t="s">
        <v>7</v>
      </c>
      <c r="G173" t="s">
        <v>78</v>
      </c>
      <c r="H173">
        <f>COS(B173*PI()/180)*40075000</f>
        <v>34751342.329285905</v>
      </c>
      <c r="I173">
        <f>(MOD(A173,6)-3)*H173/360+500000</f>
        <v>404433.80859446427</v>
      </c>
      <c r="J173">
        <f>Table1[[#This Row],[rlat]]</f>
        <v>29.87</v>
      </c>
      <c r="K173" s="1">
        <f>I173-C173</f>
        <v>43.808594464266207</v>
      </c>
      <c r="L173" s="1">
        <f>B173*40075000/360+IF(Table1[[#This Row],[h]]="N",0,10000000)</f>
        <v>3325111.8055555555</v>
      </c>
      <c r="M173" s="1">
        <f>MOD(J173,6)</f>
        <v>5.870000000000001</v>
      </c>
      <c r="N173" s="1">
        <f>Table1[[#This Row],[lng Er]]</f>
        <v>43.808594464266207</v>
      </c>
      <c r="O173" s="1">
        <f>Table1[[#This Row],[Lat2]]</f>
        <v>29.87</v>
      </c>
      <c r="P173" s="1">
        <f>L173-D173</f>
        <v>20320.805555555504</v>
      </c>
      <c r="Q173" s="1">
        <f>Table1[[#This Row],[lat3]]</f>
        <v>29.87</v>
      </c>
      <c r="R173" s="1">
        <f>Table1[[#This Row],[Dev2]]-$AA$1*SIN(Table1[[#This Row],[lat4]]*PI()/90)-$Y$1*Table1[[#This Row],[lat4]]</f>
        <v>-219.9055148768457</v>
      </c>
      <c r="S173" s="1">
        <f>MOD(Table1[[#This Row],[rlng]],6)-3</f>
        <v>-0.98999999999999488</v>
      </c>
      <c r="T173" s="1">
        <f>Table1[[#This Row],[Dev2]]</f>
        <v>20320.805555555504</v>
      </c>
    </row>
    <row r="174" spans="1:20" x14ac:dyDescent="0.25">
      <c r="A174">
        <v>80.03</v>
      </c>
      <c r="B174">
        <v>29.3</v>
      </c>
      <c r="C174">
        <v>405793</v>
      </c>
      <c r="D174">
        <v>3241614</v>
      </c>
      <c r="E174">
        <v>44</v>
      </c>
      <c r="F174" t="s">
        <v>7</v>
      </c>
      <c r="G174" t="s">
        <v>225</v>
      </c>
      <c r="H174">
        <f>COS(B174*PI()/180)*40075000</f>
        <v>34948176.09271723</v>
      </c>
      <c r="I174">
        <f>(MOD(A174,6)-3)*H174/360+500000</f>
        <v>405834.08108351205</v>
      </c>
      <c r="J174">
        <f>Table1[[#This Row],[rlat]]</f>
        <v>29.3</v>
      </c>
      <c r="K174" s="1">
        <f>I174-C174</f>
        <v>41.0810835120501</v>
      </c>
      <c r="L174" s="1">
        <f>B174*40075000/360+IF(Table1[[#This Row],[h]]="N",0,10000000)</f>
        <v>3261659.722222222</v>
      </c>
      <c r="M174" s="1">
        <f>MOD(J174,6)</f>
        <v>5.3000000000000007</v>
      </c>
      <c r="N174" s="1">
        <f>Table1[[#This Row],[lng Er]]</f>
        <v>41.0810835120501</v>
      </c>
      <c r="O174" s="1">
        <f>Table1[[#This Row],[Lat2]]</f>
        <v>29.3</v>
      </c>
      <c r="P174" s="1">
        <f>L174-D174</f>
        <v>20045.722222222015</v>
      </c>
      <c r="Q174" s="1">
        <f>Table1[[#This Row],[lat3]]</f>
        <v>29.3</v>
      </c>
      <c r="R174" s="1">
        <f>Table1[[#This Row],[Dev2]]-$AA$1*SIN(Table1[[#This Row],[lat4]]*PI()/90)-$Y$1*Table1[[#This Row],[lat4]]</f>
        <v>-203.59053418322401</v>
      </c>
      <c r="S174" s="1">
        <f>MOD(Table1[[#This Row],[rlng]],6)-3</f>
        <v>-0.96999999999999886</v>
      </c>
      <c r="T174" s="1">
        <f>Table1[[#This Row],[Dev2]]</f>
        <v>20045.722222222015</v>
      </c>
    </row>
    <row r="175" spans="1:20" x14ac:dyDescent="0.25">
      <c r="A175">
        <v>122.04</v>
      </c>
      <c r="B175">
        <v>42.48</v>
      </c>
      <c r="C175">
        <v>421095</v>
      </c>
      <c r="D175">
        <v>4703518</v>
      </c>
      <c r="E175">
        <v>51</v>
      </c>
      <c r="F175" t="s">
        <v>7</v>
      </c>
      <c r="G175" t="s">
        <v>196</v>
      </c>
      <c r="H175">
        <f>COS(B175*PI()/180)*40075000</f>
        <v>29555838.17812882</v>
      </c>
      <c r="I175">
        <f>(MOD(A175,6)-3)*H175/360+500000</f>
        <v>421184.43152499036</v>
      </c>
      <c r="J175">
        <f>Table1[[#This Row],[rlat]]</f>
        <v>42.48</v>
      </c>
      <c r="K175" s="1">
        <f>I175-C175</f>
        <v>89.431524990359321</v>
      </c>
      <c r="L175" s="1">
        <f>B175*40075000/360+IF(Table1[[#This Row],[h]]="N",0,10000000)</f>
        <v>4728849.9999999991</v>
      </c>
      <c r="M175" s="1">
        <f>MOD(J175,6)</f>
        <v>0.47999999999999687</v>
      </c>
      <c r="N175" s="1">
        <f>Table1[[#This Row],[lng Er]]</f>
        <v>89.431524990359321</v>
      </c>
      <c r="O175" s="1">
        <f>Table1[[#This Row],[Lat2]]</f>
        <v>42.48</v>
      </c>
      <c r="P175" s="1">
        <f>L175-D175</f>
        <v>25331.999999999069</v>
      </c>
      <c r="Q175" s="1">
        <f>Table1[[#This Row],[lat3]]</f>
        <v>42.48</v>
      </c>
      <c r="R175" s="1">
        <f>Table1[[#This Row],[Dev2]]-$AA$1*SIN(Table1[[#This Row],[lat4]]*PI()/90)-$Y$1*Table1[[#This Row],[lat4]]</f>
        <v>-164.13774629169166</v>
      </c>
      <c r="S175" s="1">
        <f>MOD(Table1[[#This Row],[rlng]],6)-3</f>
        <v>-0.95999999999999375</v>
      </c>
      <c r="T175" s="1">
        <f>Table1[[#This Row],[Dev2]]</f>
        <v>25331.999999999069</v>
      </c>
    </row>
    <row r="176" spans="1:20" x14ac:dyDescent="0.25">
      <c r="A176">
        <v>-99.92</v>
      </c>
      <c r="B176">
        <v>-32.369999999999997</v>
      </c>
      <c r="C176">
        <v>413450</v>
      </c>
      <c r="D176">
        <v>6418179</v>
      </c>
      <c r="E176">
        <v>14</v>
      </c>
      <c r="F176" t="s">
        <v>12</v>
      </c>
      <c r="G176" t="s">
        <v>207</v>
      </c>
      <c r="H176">
        <f>COS(B176*PI()/180)*40075000</f>
        <v>33847680.347773716</v>
      </c>
      <c r="I176">
        <f>(MOD(A176,6)-3)*H176/360+500000</f>
        <v>413500.3724445781</v>
      </c>
      <c r="J176">
        <f>Table1[[#This Row],[rlat]]</f>
        <v>-32.369999999999997</v>
      </c>
      <c r="K176" s="1">
        <f>I176-C176</f>
        <v>50.372444578097202</v>
      </c>
      <c r="L176" s="1">
        <f>B176*40075000/360+IF(Table1[[#This Row],[h]]="N",0,10000000)</f>
        <v>6396589.583333334</v>
      </c>
      <c r="M176" s="1">
        <f>MOD(J176,6)</f>
        <v>3.6300000000000026</v>
      </c>
      <c r="N176" s="1">
        <f>Table1[[#This Row],[lng Er]]</f>
        <v>50.372444578097202</v>
      </c>
      <c r="O176" s="1">
        <f>Table1[[#This Row],[Lat2]]</f>
        <v>-32.369999999999997</v>
      </c>
      <c r="P176" s="1">
        <f>L176-D176</f>
        <v>-21589.416666666046</v>
      </c>
      <c r="Q176" s="1">
        <f>Table1[[#This Row],[lat3]]</f>
        <v>-32.369999999999997</v>
      </c>
      <c r="R176" s="1">
        <f>Table1[[#This Row],[Dev2]]-$AA$1*SIN(Table1[[#This Row],[lat4]]*PI()/90)-$Y$1*Table1[[#This Row],[lat4]]</f>
        <v>163.92423556007543</v>
      </c>
      <c r="S176" s="1">
        <f>MOD(Table1[[#This Row],[rlng]],6)-3</f>
        <v>-0.92000000000000171</v>
      </c>
      <c r="T176" s="1">
        <f>Table1[[#This Row],[Dev2]]</f>
        <v>-21589.416666666046</v>
      </c>
    </row>
    <row r="177" spans="1:20" x14ac:dyDescent="0.25">
      <c r="A177">
        <v>-177.92</v>
      </c>
      <c r="B177">
        <v>66.08</v>
      </c>
      <c r="C177">
        <v>458376</v>
      </c>
      <c r="D177">
        <v>7329132</v>
      </c>
      <c r="E177">
        <v>1</v>
      </c>
      <c r="F177" t="s">
        <v>7</v>
      </c>
      <c r="G177" t="s">
        <v>400</v>
      </c>
      <c r="H177">
        <f>COS(B177*PI()/180)*40075000</f>
        <v>16248837.429273756</v>
      </c>
      <c r="I177">
        <f>(MOD(A177,6)-3)*H177/360+500000</f>
        <v>458475.19323630095</v>
      </c>
      <c r="J177">
        <f>Table1[[#This Row],[rlat]]</f>
        <v>66.08</v>
      </c>
      <c r="K177" s="1">
        <f>I177-C177</f>
        <v>99.193236300954595</v>
      </c>
      <c r="L177" s="1">
        <f>B177*40075000/360+IF(Table1[[#This Row],[h]]="N",0,10000000)</f>
        <v>7355988.888888889</v>
      </c>
      <c r="M177" s="1">
        <f>MOD(J177,6)</f>
        <v>7.9999999999998295E-2</v>
      </c>
      <c r="N177" s="1">
        <f>Table1[[#This Row],[lng Er]]</f>
        <v>99.193236300954595</v>
      </c>
      <c r="O177" s="1">
        <f>Table1[[#This Row],[Lat2]]</f>
        <v>66.08</v>
      </c>
      <c r="P177" s="1">
        <f>L177-D177</f>
        <v>26856.888888888992</v>
      </c>
      <c r="Q177" s="1">
        <f>Table1[[#This Row],[lat3]]</f>
        <v>66.08</v>
      </c>
      <c r="R177" s="1">
        <f>Table1[[#This Row],[Dev2]]-$AA$1*SIN(Table1[[#This Row],[lat4]]*PI()/90)-$Y$1*Table1[[#This Row],[lat4]]</f>
        <v>128.51504638401275</v>
      </c>
      <c r="S177" s="1">
        <f>MOD(Table1[[#This Row],[rlng]],6)-3</f>
        <v>-0.91999999999998749</v>
      </c>
      <c r="T177" s="1">
        <f>Table1[[#This Row],[Dev2]]</f>
        <v>26856.888888888992</v>
      </c>
    </row>
    <row r="178" spans="1:20" x14ac:dyDescent="0.25">
      <c r="A178">
        <v>68.09</v>
      </c>
      <c r="B178">
        <v>-6.22</v>
      </c>
      <c r="C178">
        <v>399327</v>
      </c>
      <c r="D178">
        <v>9312389</v>
      </c>
      <c r="E178">
        <v>42</v>
      </c>
      <c r="F178" t="s">
        <v>12</v>
      </c>
      <c r="G178" t="s">
        <v>226</v>
      </c>
      <c r="H178">
        <f>COS(B178*PI()/180)*40075000</f>
        <v>39839086.671098895</v>
      </c>
      <c r="I178">
        <f>(MOD(A178,6)-3)*H178/360+500000</f>
        <v>399295.64202583372</v>
      </c>
      <c r="J178">
        <f>Table1[[#This Row],[rlat]]</f>
        <v>-6.22</v>
      </c>
      <c r="K178" s="1">
        <f>I178-C178</f>
        <v>-31.357974166283384</v>
      </c>
      <c r="L178" s="1">
        <f>B178*40075000/360+IF(Table1[[#This Row],[h]]="N",0,10000000)</f>
        <v>9307593.055555556</v>
      </c>
      <c r="M178" s="1">
        <f>MOD(J178,6)</f>
        <v>5.78</v>
      </c>
      <c r="N178" s="1">
        <f>Table1[[#This Row],[lng Er]]</f>
        <v>-31.357974166283384</v>
      </c>
      <c r="O178" s="1">
        <f>Table1[[#This Row],[Lat2]]</f>
        <v>-6.22</v>
      </c>
      <c r="P178" s="1">
        <f>L178-D178</f>
        <v>-4795.9444444440305</v>
      </c>
      <c r="Q178" s="1">
        <f>Table1[[#This Row],[lat3]]</f>
        <v>-6.22</v>
      </c>
      <c r="R178" s="1">
        <f>Table1[[#This Row],[Dev2]]-$AA$1*SIN(Table1[[#This Row],[lat4]]*PI()/90)-$Y$1*Table1[[#This Row],[lat4]]</f>
        <v>50.229486128392637</v>
      </c>
      <c r="S178" s="1">
        <f>MOD(Table1[[#This Row],[rlng]],6)-3</f>
        <v>-0.90999999999999659</v>
      </c>
      <c r="T178" s="1">
        <f>Table1[[#This Row],[Dev2]]</f>
        <v>-4795.9444444440305</v>
      </c>
    </row>
    <row r="179" spans="1:20" x14ac:dyDescent="0.25">
      <c r="A179">
        <v>62.1</v>
      </c>
      <c r="B179">
        <v>26.55</v>
      </c>
      <c r="C179">
        <v>410351</v>
      </c>
      <c r="D179">
        <v>2936909</v>
      </c>
      <c r="E179">
        <v>41</v>
      </c>
      <c r="F179" t="s">
        <v>7</v>
      </c>
      <c r="G179" t="s">
        <v>368</v>
      </c>
      <c r="H179">
        <f>COS(B179*PI()/180)*40075000</f>
        <v>35848876.441508859</v>
      </c>
      <c r="I179">
        <f>(MOD(A179,6)-3)*H179/360+500000</f>
        <v>410377.80889622797</v>
      </c>
      <c r="J179">
        <f>Table1[[#This Row],[rlat]]</f>
        <v>26.55</v>
      </c>
      <c r="K179" s="1">
        <f>I179-C179</f>
        <v>26.808896227972582</v>
      </c>
      <c r="L179" s="1">
        <f>B179*40075000/360+IF(Table1[[#This Row],[h]]="N",0,10000000)</f>
        <v>2955531.25</v>
      </c>
      <c r="M179" s="1">
        <f>MOD(J179,6)</f>
        <v>2.5500000000000007</v>
      </c>
      <c r="N179" s="1">
        <f>Table1[[#This Row],[lng Er]]</f>
        <v>26.808896227972582</v>
      </c>
      <c r="O179" s="1">
        <f>Table1[[#This Row],[Lat2]]</f>
        <v>26.55</v>
      </c>
      <c r="P179" s="1">
        <f>L179-D179</f>
        <v>18622.25</v>
      </c>
      <c r="Q179" s="1">
        <f>Table1[[#This Row],[lat3]]</f>
        <v>26.55</v>
      </c>
      <c r="R179" s="1">
        <f>Table1[[#This Row],[Dev2]]-$AA$1*SIN(Table1[[#This Row],[lat4]]*PI()/90)-$Y$1*Table1[[#This Row],[lat4]]</f>
        <v>-146.45453579344758</v>
      </c>
      <c r="S179" s="1">
        <f>MOD(Table1[[#This Row],[rlng]],6)-3</f>
        <v>-0.89999999999999858</v>
      </c>
      <c r="T179" s="1">
        <f>Table1[[#This Row],[Dev2]]</f>
        <v>18622.25</v>
      </c>
    </row>
    <row r="180" spans="1:20" x14ac:dyDescent="0.25">
      <c r="A180">
        <v>-129.87</v>
      </c>
      <c r="B180">
        <v>69.3</v>
      </c>
      <c r="C180">
        <v>465680</v>
      </c>
      <c r="D180">
        <v>7688057</v>
      </c>
      <c r="E180">
        <v>9</v>
      </c>
      <c r="F180" t="s">
        <v>7</v>
      </c>
      <c r="G180" t="s">
        <v>68</v>
      </c>
      <c r="H180">
        <f>COS(B180*PI()/180)*40075000</f>
        <v>14165504.364453729</v>
      </c>
      <c r="I180">
        <f>(MOD(A180,6)-3)*H180/360+500000</f>
        <v>465766.69778590329</v>
      </c>
      <c r="J180">
        <f>Table1[[#This Row],[rlat]]</f>
        <v>69.3</v>
      </c>
      <c r="K180" s="1">
        <f>I180-C180</f>
        <v>86.697785903292242</v>
      </c>
      <c r="L180" s="1">
        <f>B180*40075000/360+IF(Table1[[#This Row],[h]]="N",0,10000000)</f>
        <v>7714437.5</v>
      </c>
      <c r="M180" s="1">
        <f>MOD(J180,6)</f>
        <v>3.2999999999999972</v>
      </c>
      <c r="N180" s="1">
        <f>Table1[[#This Row],[lng Er]]</f>
        <v>86.697785903292242</v>
      </c>
      <c r="O180" s="1">
        <f>Table1[[#This Row],[Lat2]]</f>
        <v>69.3</v>
      </c>
      <c r="P180" s="1">
        <f>L180-D180</f>
        <v>26380.5</v>
      </c>
      <c r="Q180" s="1">
        <f>Table1[[#This Row],[lat3]]</f>
        <v>69.3</v>
      </c>
      <c r="R180" s="1">
        <f>Table1[[#This Row],[Dev2]]-$AA$1*SIN(Table1[[#This Row],[lat4]]*PI()/90)-$Y$1*Table1[[#This Row],[lat4]]</f>
        <v>207.01015482157163</v>
      </c>
      <c r="S180" s="1">
        <f>MOD(Table1[[#This Row],[rlng]],6)-3</f>
        <v>-0.87000000000000455</v>
      </c>
      <c r="T180" s="1">
        <f>Table1[[#This Row],[Dev2]]</f>
        <v>26380.5</v>
      </c>
    </row>
    <row r="181" spans="1:20" x14ac:dyDescent="0.25">
      <c r="A181">
        <v>-141.87</v>
      </c>
      <c r="B181">
        <v>39.82</v>
      </c>
      <c r="C181">
        <v>425541</v>
      </c>
      <c r="D181">
        <v>4408141</v>
      </c>
      <c r="E181">
        <v>7</v>
      </c>
      <c r="F181" t="s">
        <v>7</v>
      </c>
      <c r="G181" t="s">
        <v>90</v>
      </c>
      <c r="H181">
        <f>COS(B181*PI()/180)*40075000</f>
        <v>30780005.956924751</v>
      </c>
      <c r="I181">
        <f>(MOD(A181,6)-3)*H181/360+500000</f>
        <v>425614.98560409812</v>
      </c>
      <c r="J181">
        <f>Table1[[#This Row],[rlat]]</f>
        <v>39.82</v>
      </c>
      <c r="K181" s="1">
        <f>I181-C181</f>
        <v>73.985604098124895</v>
      </c>
      <c r="L181" s="1">
        <f>B181*40075000/360+IF(Table1[[#This Row],[h]]="N",0,10000000)</f>
        <v>4432740.277777778</v>
      </c>
      <c r="M181" s="1">
        <f>MOD(J181,6)</f>
        <v>3.8200000000000003</v>
      </c>
      <c r="N181" s="1">
        <f>Table1[[#This Row],[lng Er]]</f>
        <v>73.985604098124895</v>
      </c>
      <c r="O181" s="1">
        <f>Table1[[#This Row],[Lat2]]</f>
        <v>39.82</v>
      </c>
      <c r="P181" s="1">
        <f>L181-D181</f>
        <v>24599.277777777985</v>
      </c>
      <c r="Q181" s="1">
        <f>Table1[[#This Row],[lat3]]</f>
        <v>39.82</v>
      </c>
      <c r="R181" s="1">
        <f>Table1[[#This Row],[Dev2]]-$AA$1*SIN(Table1[[#This Row],[lat4]]*PI()/90)-$Y$1*Table1[[#This Row],[lat4]]</f>
        <v>-99.378338232509122</v>
      </c>
      <c r="S181" s="1">
        <f>MOD(Table1[[#This Row],[rlng]],6)-3</f>
        <v>-0.87000000000000455</v>
      </c>
      <c r="T181" s="1">
        <f>Table1[[#This Row],[Dev2]]</f>
        <v>24599.277777777985</v>
      </c>
    </row>
    <row r="182" spans="1:20" x14ac:dyDescent="0.25">
      <c r="A182">
        <v>-51.87</v>
      </c>
      <c r="B182">
        <v>-45.27</v>
      </c>
      <c r="C182">
        <v>431753</v>
      </c>
      <c r="D182">
        <v>4986687</v>
      </c>
      <c r="E182">
        <v>22</v>
      </c>
      <c r="F182" t="s">
        <v>12</v>
      </c>
      <c r="G182" t="s">
        <v>349</v>
      </c>
      <c r="H182">
        <f>COS(B182*PI()/180)*40075000</f>
        <v>28203453.712823711</v>
      </c>
      <c r="I182">
        <f>(MOD(A182,6)-3)*H182/360+500000</f>
        <v>431841.65352734289</v>
      </c>
      <c r="J182">
        <f>Table1[[#This Row],[rlat]]</f>
        <v>-45.27</v>
      </c>
      <c r="K182" s="1">
        <f>I182-C182</f>
        <v>88.653527342888992</v>
      </c>
      <c r="L182" s="1">
        <f>B182*40075000/360+IF(Table1[[#This Row],[h]]="N",0,10000000)</f>
        <v>4960568.7499999991</v>
      </c>
      <c r="M182" s="1">
        <f>MOD(J182,6)</f>
        <v>2.7299999999999969</v>
      </c>
      <c r="N182" s="1">
        <f>Table1[[#This Row],[lng Er]]</f>
        <v>88.653527342888992</v>
      </c>
      <c r="O182" s="1">
        <f>Table1[[#This Row],[Lat2]]</f>
        <v>-45.27</v>
      </c>
      <c r="P182" s="1">
        <f>L182-D182</f>
        <v>-26118.250000000931</v>
      </c>
      <c r="Q182" s="1">
        <f>Table1[[#This Row],[lat3]]</f>
        <v>-45.27</v>
      </c>
      <c r="R182" s="1">
        <f>Table1[[#This Row],[Dev2]]-$AA$1*SIN(Table1[[#This Row],[lat4]]*PI()/90)-$Y$1*Table1[[#This Row],[lat4]]</f>
        <v>66.789393742266839</v>
      </c>
      <c r="S182" s="1">
        <f>MOD(Table1[[#This Row],[rlng]],6)-3</f>
        <v>-0.86999999999999744</v>
      </c>
      <c r="T182" s="1">
        <f>Table1[[#This Row],[Dev2]]</f>
        <v>-26118.250000000931</v>
      </c>
    </row>
    <row r="183" spans="1:20" x14ac:dyDescent="0.25">
      <c r="A183">
        <v>134.15</v>
      </c>
      <c r="B183">
        <v>-55.59</v>
      </c>
      <c r="C183">
        <v>446428</v>
      </c>
      <c r="D183">
        <v>3839222</v>
      </c>
      <c r="E183">
        <v>53</v>
      </c>
      <c r="F183" t="s">
        <v>12</v>
      </c>
      <c r="G183" t="s">
        <v>423</v>
      </c>
      <c r="H183">
        <f>COS(B183*PI()/180)*40075000</f>
        <v>22646823.496991612</v>
      </c>
      <c r="I183">
        <f>(MOD(A183,6)-3)*H183/360+500000</f>
        <v>446528.33340988128</v>
      </c>
      <c r="J183">
        <f>Table1[[#This Row],[rlat]]</f>
        <v>-55.59</v>
      </c>
      <c r="K183" s="1">
        <f>I183-C183</f>
        <v>100.33340988127748</v>
      </c>
      <c r="L183" s="1">
        <f>B183*40075000/360+IF(Table1[[#This Row],[h]]="N",0,10000000)</f>
        <v>3811752.083333333</v>
      </c>
      <c r="M183" s="1">
        <f>MOD(J183,6)</f>
        <v>4.4099999999999966</v>
      </c>
      <c r="N183" s="1">
        <f>Table1[[#This Row],[lng Er]]</f>
        <v>100.33340988127748</v>
      </c>
      <c r="O183" s="1">
        <f>Table1[[#This Row],[Lat2]]</f>
        <v>-55.59</v>
      </c>
      <c r="P183" s="1">
        <f>L183-D183</f>
        <v>-27469.916666666977</v>
      </c>
      <c r="Q183" s="1">
        <f>Table1[[#This Row],[lat3]]</f>
        <v>-55.59</v>
      </c>
      <c r="R183" s="1">
        <f>Table1[[#This Row],[Dev2]]-$AA$1*SIN(Table1[[#This Row],[lat4]]*PI()/90)-$Y$1*Table1[[#This Row],[lat4]]</f>
        <v>-42.967063457121185</v>
      </c>
      <c r="S183" s="1">
        <f>MOD(Table1[[#This Row],[rlng]],6)-3</f>
        <v>-0.84999999999999432</v>
      </c>
      <c r="T183" s="1">
        <f>Table1[[#This Row],[Dev2]]</f>
        <v>-27469.916666666977</v>
      </c>
    </row>
    <row r="184" spans="1:20" x14ac:dyDescent="0.25">
      <c r="A184">
        <v>8.1500000000000092</v>
      </c>
      <c r="B184">
        <v>-8.17</v>
      </c>
      <c r="C184">
        <v>406366</v>
      </c>
      <c r="D184">
        <v>9096809</v>
      </c>
      <c r="E184">
        <v>32</v>
      </c>
      <c r="F184" t="s">
        <v>12</v>
      </c>
      <c r="G184" t="s">
        <v>406</v>
      </c>
      <c r="H184">
        <f>COS(B184*PI()/180)*40075000</f>
        <v>39668269.830689073</v>
      </c>
      <c r="I184">
        <f>(MOD(A184,6)-3)*H184/360+500000</f>
        <v>406338.80734420737</v>
      </c>
      <c r="J184">
        <f>Table1[[#This Row],[rlat]]</f>
        <v>-8.17</v>
      </c>
      <c r="K184" s="1">
        <f>I184-C184</f>
        <v>-27.192655792634469</v>
      </c>
      <c r="L184" s="1">
        <f>B184*40075000/360+IF(Table1[[#This Row],[h]]="N",0,10000000)</f>
        <v>9090520.1388888881</v>
      </c>
      <c r="M184" s="1">
        <f>MOD(J184,6)</f>
        <v>3.83</v>
      </c>
      <c r="N184" s="1">
        <f>Table1[[#This Row],[lng Er]]</f>
        <v>-27.192655792634469</v>
      </c>
      <c r="O184" s="1">
        <f>Table1[[#This Row],[Lat2]]</f>
        <v>-8.17</v>
      </c>
      <c r="P184" s="1">
        <f>L184-D184</f>
        <v>-6288.861111111939</v>
      </c>
      <c r="Q184" s="1">
        <f>Table1[[#This Row],[lat3]]</f>
        <v>-8.17</v>
      </c>
      <c r="R184" s="1">
        <f>Table1[[#This Row],[Dev2]]-$AA$1*SIN(Table1[[#This Row],[lat4]]*PI()/90)-$Y$1*Table1[[#This Row],[lat4]]</f>
        <v>50.776264416159393</v>
      </c>
      <c r="S184" s="1">
        <f>MOD(Table1[[#This Row],[rlng]],6)-3</f>
        <v>-0.84999999999999076</v>
      </c>
      <c r="T184" s="1">
        <f>Table1[[#This Row],[Dev2]]</f>
        <v>-6288.861111111939</v>
      </c>
    </row>
    <row r="185" spans="1:20" x14ac:dyDescent="0.25">
      <c r="A185">
        <v>-165.82</v>
      </c>
      <c r="B185">
        <v>70.73</v>
      </c>
      <c r="C185">
        <v>469797</v>
      </c>
      <c r="D185">
        <v>7847488</v>
      </c>
      <c r="E185">
        <v>3</v>
      </c>
      <c r="F185" t="s">
        <v>7</v>
      </c>
      <c r="G185" t="s">
        <v>194</v>
      </c>
      <c r="H185">
        <f>COS(B185*PI()/180)*40075000</f>
        <v>13225558.48935844</v>
      </c>
      <c r="I185">
        <f>(MOD(A185,6)-3)*H185/360+500000</f>
        <v>469875.11677423934</v>
      </c>
      <c r="J185">
        <f>Table1[[#This Row],[rlat]]</f>
        <v>70.73</v>
      </c>
      <c r="K185" s="1">
        <f>I185-C185</f>
        <v>78.116774239344522</v>
      </c>
      <c r="L185" s="1">
        <f>B185*40075000/360+IF(Table1[[#This Row],[h]]="N",0,10000000)</f>
        <v>7873624.305555556</v>
      </c>
      <c r="M185" s="1">
        <f>MOD(J185,6)</f>
        <v>4.730000000000004</v>
      </c>
      <c r="N185" s="1">
        <f>Table1[[#This Row],[lng Er]]</f>
        <v>78.116774239344522</v>
      </c>
      <c r="O185" s="1">
        <f>Table1[[#This Row],[Lat2]]</f>
        <v>70.73</v>
      </c>
      <c r="P185" s="1">
        <f>L185-D185</f>
        <v>26136.305555555969</v>
      </c>
      <c r="Q185" s="1">
        <f>Table1[[#This Row],[lat3]]</f>
        <v>70.73</v>
      </c>
      <c r="R185" s="1">
        <f>Table1[[#This Row],[Dev2]]-$AA$1*SIN(Table1[[#This Row],[lat4]]*PI()/90)-$Y$1*Table1[[#This Row],[lat4]]</f>
        <v>253.08198029511368</v>
      </c>
      <c r="S185" s="1">
        <f>MOD(Table1[[#This Row],[rlng]],6)-3</f>
        <v>-0.81999999999999318</v>
      </c>
      <c r="T185" s="1">
        <f>Table1[[#This Row],[Dev2]]</f>
        <v>26136.305555555969</v>
      </c>
    </row>
    <row r="186" spans="1:20" x14ac:dyDescent="0.25">
      <c r="A186">
        <v>56.24</v>
      </c>
      <c r="B186">
        <v>-51.91</v>
      </c>
      <c r="C186">
        <v>447721</v>
      </c>
      <c r="D186">
        <v>4248698</v>
      </c>
      <c r="E186">
        <v>40</v>
      </c>
      <c r="F186" t="s">
        <v>12</v>
      </c>
      <c r="G186" t="s">
        <v>257</v>
      </c>
      <c r="H186">
        <f>COS(B186*PI()/180)*40075000</f>
        <v>24722208.175860509</v>
      </c>
      <c r="I186">
        <f>(MOD(A186,6)-3)*H186/360+500000</f>
        <v>447808.67162873904</v>
      </c>
      <c r="J186">
        <f>Table1[[#This Row],[rlat]]</f>
        <v>-51.91</v>
      </c>
      <c r="K186" s="1">
        <f>I186-C186</f>
        <v>87.671628739044536</v>
      </c>
      <c r="L186" s="1">
        <f>B186*40075000/360+IF(Table1[[#This Row],[h]]="N",0,10000000)</f>
        <v>4221407.6388888899</v>
      </c>
      <c r="M186" s="1">
        <f>MOD(J186,6)</f>
        <v>2.0900000000000034</v>
      </c>
      <c r="N186" s="1">
        <f>Table1[[#This Row],[lng Er]]</f>
        <v>87.671628739044536</v>
      </c>
      <c r="O186" s="1">
        <f>Table1[[#This Row],[Lat2]]</f>
        <v>-51.91</v>
      </c>
      <c r="P186" s="1">
        <f>L186-D186</f>
        <v>-27290.361111110076</v>
      </c>
      <c r="Q186" s="1">
        <f>Table1[[#This Row],[lat3]]</f>
        <v>-51.91</v>
      </c>
      <c r="R186" s="1">
        <f>Table1[[#This Row],[Dev2]]-$AA$1*SIN(Table1[[#This Row],[lat4]]*PI()/90)-$Y$1*Table1[[#This Row],[lat4]]</f>
        <v>-73.79580131446528</v>
      </c>
      <c r="S186" s="1">
        <f>MOD(Table1[[#This Row],[rlng]],6)-3</f>
        <v>-0.75999999999999801</v>
      </c>
      <c r="T186" s="1">
        <f>Table1[[#This Row],[Dev2]]</f>
        <v>-27290.361111110076</v>
      </c>
    </row>
    <row r="187" spans="1:20" x14ac:dyDescent="0.25">
      <c r="A187">
        <v>140.25</v>
      </c>
      <c r="B187">
        <v>-19.25</v>
      </c>
      <c r="C187">
        <v>421179</v>
      </c>
      <c r="D187">
        <v>7871340</v>
      </c>
      <c r="E187">
        <v>54</v>
      </c>
      <c r="F187" t="s">
        <v>12</v>
      </c>
      <c r="G187" t="s">
        <v>476</v>
      </c>
      <c r="H187">
        <f>COS(B187*PI()/180)*40075000</f>
        <v>37834367.492240824</v>
      </c>
      <c r="I187">
        <f>(MOD(A187,6)-3)*H187/360+500000</f>
        <v>421178.40105783159</v>
      </c>
      <c r="J187">
        <f>Table1[[#This Row],[rlat]]</f>
        <v>-19.25</v>
      </c>
      <c r="K187" s="1">
        <f>I187-C187</f>
        <v>-0.59894216840621084</v>
      </c>
      <c r="L187" s="1">
        <f>B187*40075000/360+IF(Table1[[#This Row],[h]]="N",0,10000000)</f>
        <v>7857100.694444444</v>
      </c>
      <c r="M187" s="1">
        <f>MOD(J187,6)</f>
        <v>4.75</v>
      </c>
      <c r="N187" s="1">
        <f>Table1[[#This Row],[lng Er]]</f>
        <v>-0.59894216840621084</v>
      </c>
      <c r="O187" s="1">
        <f>Table1[[#This Row],[Lat2]]</f>
        <v>-19.25</v>
      </c>
      <c r="P187" s="1">
        <f>L187-D187</f>
        <v>-14239.305555555969</v>
      </c>
      <c r="Q187" s="1">
        <f>Table1[[#This Row],[lat3]]</f>
        <v>-19.25</v>
      </c>
      <c r="R187" s="1">
        <f>Table1[[#This Row],[Dev2]]-$AA$1*SIN(Table1[[#This Row],[lat4]]*PI()/90)-$Y$1*Table1[[#This Row],[lat4]]</f>
        <v>52.178630645943485</v>
      </c>
      <c r="S187" s="1">
        <f>MOD(Table1[[#This Row],[rlng]],6)-3</f>
        <v>-0.75</v>
      </c>
      <c r="T187" s="1">
        <f>Table1[[#This Row],[Dev2]]</f>
        <v>-14239.305555555969</v>
      </c>
    </row>
    <row r="188" spans="1:20" x14ac:dyDescent="0.25">
      <c r="A188">
        <v>-21.74</v>
      </c>
      <c r="B188">
        <v>75.22</v>
      </c>
      <c r="C188">
        <v>478927</v>
      </c>
      <c r="D188">
        <v>8348284</v>
      </c>
      <c r="E188">
        <v>27</v>
      </c>
      <c r="F188" t="s">
        <v>7</v>
      </c>
      <c r="G188" t="s">
        <v>198</v>
      </c>
      <c r="H188">
        <f>COS(B188*PI()/180)*40075000</f>
        <v>10223463.413368177</v>
      </c>
      <c r="I188">
        <f>(MOD(A188,6)-3)*H188/360+500000</f>
        <v>478985.10298363212</v>
      </c>
      <c r="J188">
        <f>Table1[[#This Row],[rlat]]</f>
        <v>75.22</v>
      </c>
      <c r="K188" s="1">
        <f>I188-C188</f>
        <v>58.10298363212496</v>
      </c>
      <c r="L188" s="1">
        <f>B188*40075000/360+IF(Table1[[#This Row],[h]]="N",0,10000000)</f>
        <v>8373448.611111111</v>
      </c>
      <c r="M188" s="1">
        <f>MOD(J188,6)</f>
        <v>3.2199999999999989</v>
      </c>
      <c r="N188" s="1">
        <f>Table1[[#This Row],[lng Er]]</f>
        <v>58.10298363212496</v>
      </c>
      <c r="O188" s="1">
        <f>Table1[[#This Row],[Lat2]]</f>
        <v>75.22</v>
      </c>
      <c r="P188" s="1">
        <f>L188-D188</f>
        <v>25164.611111111008</v>
      </c>
      <c r="Q188" s="1">
        <f>Table1[[#This Row],[lat3]]</f>
        <v>75.22</v>
      </c>
      <c r="R188" s="1">
        <f>Table1[[#This Row],[Dev2]]-$AA$1*SIN(Table1[[#This Row],[lat4]]*PI()/90)-$Y$1*Table1[[#This Row],[lat4]]</f>
        <v>346.75552248801614</v>
      </c>
      <c r="S188" s="1">
        <f>MOD(Table1[[#This Row],[rlng]],6)-3</f>
        <v>-0.73999999999999844</v>
      </c>
      <c r="T188" s="1">
        <f>Table1[[#This Row],[Dev2]]</f>
        <v>25164.611111111008</v>
      </c>
    </row>
    <row r="189" spans="1:20" x14ac:dyDescent="0.25">
      <c r="A189">
        <v>-153.72999999999999</v>
      </c>
      <c r="B189">
        <v>-23.81</v>
      </c>
      <c r="C189">
        <v>425640</v>
      </c>
      <c r="D189">
        <v>7366617</v>
      </c>
      <c r="E189">
        <v>5</v>
      </c>
      <c r="F189" t="s">
        <v>12</v>
      </c>
      <c r="G189" t="s">
        <v>268</v>
      </c>
      <c r="H189">
        <f>COS(B189*PI()/180)*40075000</f>
        <v>36664185.570589095</v>
      </c>
      <c r="I189">
        <f>(MOD(A189,6)-3)*H189/360+500000</f>
        <v>425653.17925963982</v>
      </c>
      <c r="J189">
        <f>Table1[[#This Row],[rlat]]</f>
        <v>-23.81</v>
      </c>
      <c r="K189" s="1">
        <f>I189-C189</f>
        <v>13.179259639815427</v>
      </c>
      <c r="L189" s="1">
        <f>B189*40075000/360+IF(Table1[[#This Row],[h]]="N",0,10000000)</f>
        <v>7349484.027777778</v>
      </c>
      <c r="M189" s="1">
        <f>MOD(J189,6)</f>
        <v>0.19000000000000128</v>
      </c>
      <c r="N189" s="1">
        <f>Table1[[#This Row],[lng Er]]</f>
        <v>13.179259639815427</v>
      </c>
      <c r="O189" s="1">
        <f>Table1[[#This Row],[Lat2]]</f>
        <v>-23.81</v>
      </c>
      <c r="P189" s="1">
        <f>L189-D189</f>
        <v>-17132.972222222015</v>
      </c>
      <c r="Q189" s="1">
        <f>Table1[[#This Row],[lat3]]</f>
        <v>-23.81</v>
      </c>
      <c r="R189" s="1">
        <f>Table1[[#This Row],[Dev2]]-$AA$1*SIN(Table1[[#This Row],[lat4]]*PI()/90)-$Y$1*Table1[[#This Row],[lat4]]</f>
        <v>43.328522868865548</v>
      </c>
      <c r="S189" s="1">
        <f>MOD(Table1[[#This Row],[rlng]],6)-3</f>
        <v>-0.72999999999998977</v>
      </c>
      <c r="T189" s="1">
        <f>Table1[[#This Row],[Dev2]]</f>
        <v>-17132.972222222015</v>
      </c>
    </row>
    <row r="190" spans="1:20" x14ac:dyDescent="0.25">
      <c r="A190">
        <v>146.29</v>
      </c>
      <c r="B190">
        <v>-38.17</v>
      </c>
      <c r="C190">
        <v>437807</v>
      </c>
      <c r="D190">
        <v>5775084</v>
      </c>
      <c r="E190">
        <v>55</v>
      </c>
      <c r="F190" t="s">
        <v>12</v>
      </c>
      <c r="G190" t="s">
        <v>16</v>
      </c>
      <c r="H190">
        <f>COS(B190*PI()/180)*40075000</f>
        <v>31506186.876375612</v>
      </c>
      <c r="I190">
        <f>(MOD(A190,6)-3)*H190/360+500000</f>
        <v>437862.7981049252</v>
      </c>
      <c r="J190">
        <f>Table1[[#This Row],[rlat]]</f>
        <v>-38.17</v>
      </c>
      <c r="K190" s="1">
        <f>I190-C190</f>
        <v>55.798104925197549</v>
      </c>
      <c r="L190" s="1">
        <f>B190*40075000/360+IF(Table1[[#This Row],[h]]="N",0,10000000)</f>
        <v>5750936.805555556</v>
      </c>
      <c r="M190" s="1">
        <f>MOD(J190,6)</f>
        <v>3.8299999999999983</v>
      </c>
      <c r="N190" s="1">
        <f>Table1[[#This Row],[lng Er]]</f>
        <v>55.798104925197549</v>
      </c>
      <c r="O190" s="1">
        <f>Table1[[#This Row],[Lat2]]</f>
        <v>-38.17</v>
      </c>
      <c r="P190" s="1">
        <f>L190-D190</f>
        <v>-24147.194444444031</v>
      </c>
      <c r="Q190" s="1">
        <f>Table1[[#This Row],[lat3]]</f>
        <v>-38.17</v>
      </c>
      <c r="R190" s="1">
        <f>Table1[[#This Row],[Dev2]]-$AA$1*SIN(Table1[[#This Row],[lat4]]*PI()/90)-$Y$1*Table1[[#This Row],[lat4]]</f>
        <v>-11.516805382872917</v>
      </c>
      <c r="S190" s="1">
        <f>MOD(Table1[[#This Row],[rlng]],6)-3</f>
        <v>-0.71000000000000796</v>
      </c>
      <c r="T190" s="1">
        <f>Table1[[#This Row],[Dev2]]</f>
        <v>-24147.194444444031</v>
      </c>
    </row>
    <row r="191" spans="1:20" x14ac:dyDescent="0.25">
      <c r="A191">
        <v>-81.709999999999994</v>
      </c>
      <c r="B191">
        <v>46.73</v>
      </c>
      <c r="C191">
        <v>445750</v>
      </c>
      <c r="D191">
        <v>5175405</v>
      </c>
      <c r="E191">
        <v>17</v>
      </c>
      <c r="F191" t="s">
        <v>7</v>
      </c>
      <c r="G191" t="s">
        <v>294</v>
      </c>
      <c r="H191">
        <f>COS(B191*PI()/180)*40075000</f>
        <v>27468895.710229483</v>
      </c>
      <c r="I191">
        <f>(MOD(A191,6)-3)*H191/360+500000</f>
        <v>445825.23346038122</v>
      </c>
      <c r="J191">
        <f>Table1[[#This Row],[rlat]]</f>
        <v>46.73</v>
      </c>
      <c r="K191" s="1">
        <f>I191-C191</f>
        <v>75.233460381219629</v>
      </c>
      <c r="L191" s="1">
        <f>B191*40075000/360+IF(Table1[[#This Row],[h]]="N",0,10000000)</f>
        <v>5201957.6388888881</v>
      </c>
      <c r="M191" s="1">
        <f>MOD(J191,6)</f>
        <v>4.7299999999999969</v>
      </c>
      <c r="N191" s="1">
        <f>Table1[[#This Row],[lng Er]]</f>
        <v>75.233460381219629</v>
      </c>
      <c r="O191" s="1">
        <f>Table1[[#This Row],[Lat2]]</f>
        <v>46.73</v>
      </c>
      <c r="P191" s="1">
        <f>L191-D191</f>
        <v>26552.638888888061</v>
      </c>
      <c r="Q191" s="1">
        <f>Table1[[#This Row],[lat3]]</f>
        <v>46.73</v>
      </c>
      <c r="R191" s="1">
        <f>Table1[[#This Row],[Dev2]]-$AA$1*SIN(Table1[[#This Row],[lat4]]*PI()/90)-$Y$1*Table1[[#This Row],[lat4]]</f>
        <v>67.554087291997348</v>
      </c>
      <c r="S191" s="1">
        <f>MOD(Table1[[#This Row],[rlng]],6)-3</f>
        <v>-0.70999999999999375</v>
      </c>
      <c r="T191" s="1">
        <f>Table1[[#This Row],[Dev2]]</f>
        <v>26552.638888888061</v>
      </c>
    </row>
    <row r="192" spans="1:20" x14ac:dyDescent="0.25">
      <c r="A192">
        <v>-105.7</v>
      </c>
      <c r="B192">
        <v>50.97</v>
      </c>
      <c r="C192">
        <v>450849</v>
      </c>
      <c r="D192">
        <v>5646722</v>
      </c>
      <c r="E192">
        <v>13</v>
      </c>
      <c r="F192" t="s">
        <v>7</v>
      </c>
      <c r="G192" t="s">
        <v>124</v>
      </c>
      <c r="H192">
        <f>COS(B192*PI()/180)*40075000</f>
        <v>25236318.238877837</v>
      </c>
      <c r="I192">
        <f>(MOD(A192,6)-3)*H192/360+500000</f>
        <v>450929.3812021818</v>
      </c>
      <c r="J192">
        <f>Table1[[#This Row],[rlat]]</f>
        <v>50.97</v>
      </c>
      <c r="K192" s="1">
        <f>I192-C192</f>
        <v>80.3812021818012</v>
      </c>
      <c r="L192" s="1">
        <f>B192*40075000/360+IF(Table1[[#This Row],[h]]="N",0,10000000)</f>
        <v>5673952.083333333</v>
      </c>
      <c r="M192" s="1">
        <f>MOD(J192,6)</f>
        <v>2.9699999999999989</v>
      </c>
      <c r="N192" s="1">
        <f>Table1[[#This Row],[lng Er]]</f>
        <v>80.3812021818012</v>
      </c>
      <c r="O192" s="1">
        <f>Table1[[#This Row],[Lat2]]</f>
        <v>50.97</v>
      </c>
      <c r="P192" s="1">
        <f>L192-D192</f>
        <v>27230.083333333023</v>
      </c>
      <c r="Q192" s="1">
        <f>Table1[[#This Row],[lat3]]</f>
        <v>50.97</v>
      </c>
      <c r="R192" s="1">
        <f>Table1[[#This Row],[Dev2]]-$AA$1*SIN(Table1[[#This Row],[lat4]]*PI()/90)-$Y$1*Table1[[#This Row],[lat4]]</f>
        <v>107.99670968320606</v>
      </c>
      <c r="S192" s="1">
        <f>MOD(Table1[[#This Row],[rlng]],6)-3</f>
        <v>-0.70000000000000284</v>
      </c>
      <c r="T192" s="1">
        <f>Table1[[#This Row],[Dev2]]</f>
        <v>27230.083333333023</v>
      </c>
    </row>
    <row r="193" spans="1:20" x14ac:dyDescent="0.25">
      <c r="A193">
        <v>152.30000000000001</v>
      </c>
      <c r="B193">
        <v>12.52</v>
      </c>
      <c r="C193">
        <v>423946</v>
      </c>
      <c r="D193">
        <v>1384156</v>
      </c>
      <c r="E193">
        <v>56</v>
      </c>
      <c r="F193" t="s">
        <v>7</v>
      </c>
      <c r="G193" t="s">
        <v>298</v>
      </c>
      <c r="H193">
        <f>COS(B193*PI()/180)*40075000</f>
        <v>39122032.368265912</v>
      </c>
      <c r="I193">
        <f>(MOD(A193,6)-3)*H193/360+500000</f>
        <v>423929.38150615082</v>
      </c>
      <c r="J193">
        <f>Table1[[#This Row],[rlat]]</f>
        <v>12.52</v>
      </c>
      <c r="K193" s="1">
        <f>I193-C193</f>
        <v>-16.618493849178776</v>
      </c>
      <c r="L193" s="1">
        <f>B193*40075000/360+IF(Table1[[#This Row],[h]]="N",0,10000000)</f>
        <v>1393719.4444444445</v>
      </c>
      <c r="M193" s="1">
        <f>MOD(J193,6)</f>
        <v>0.51999999999999957</v>
      </c>
      <c r="N193" s="1">
        <f>Table1[[#This Row],[lng Er]]</f>
        <v>-16.618493849178776</v>
      </c>
      <c r="O193" s="1">
        <f>Table1[[#This Row],[Lat2]]</f>
        <v>12.52</v>
      </c>
      <c r="P193" s="1">
        <f>L193-D193</f>
        <v>9563.4444444444962</v>
      </c>
      <c r="Q193" s="1">
        <f>Table1[[#This Row],[lat3]]</f>
        <v>12.52</v>
      </c>
      <c r="R193" s="1">
        <f>Table1[[#This Row],[Dev2]]-$AA$1*SIN(Table1[[#This Row],[lat4]]*PI()/90)-$Y$1*Table1[[#This Row],[lat4]]</f>
        <v>-25.569649901251978</v>
      </c>
      <c r="S193" s="1">
        <f>MOD(Table1[[#This Row],[rlng]],6)-3</f>
        <v>-0.69999999999998863</v>
      </c>
      <c r="T193" s="1">
        <f>Table1[[#This Row],[Dev2]]</f>
        <v>9563.4444444444962</v>
      </c>
    </row>
    <row r="194" spans="1:20" x14ac:dyDescent="0.25">
      <c r="A194">
        <v>-159.66</v>
      </c>
      <c r="B194">
        <v>71.69</v>
      </c>
      <c r="C194">
        <v>476858</v>
      </c>
      <c r="D194">
        <v>7954481</v>
      </c>
      <c r="E194">
        <v>4</v>
      </c>
      <c r="F194" t="s">
        <v>7</v>
      </c>
      <c r="G194" t="s">
        <v>23</v>
      </c>
      <c r="H194">
        <f>COS(B194*PI()/180)*40075000</f>
        <v>12589888.149391532</v>
      </c>
      <c r="I194">
        <f>(MOD(A194,6)-3)*H194/360+500000</f>
        <v>476918.53839278233</v>
      </c>
      <c r="J194">
        <f>Table1[[#This Row],[rlat]]</f>
        <v>71.69</v>
      </c>
      <c r="K194" s="1">
        <f>I194-C194</f>
        <v>60.538392782327719</v>
      </c>
      <c r="L194" s="1">
        <f>B194*40075000/360+IF(Table1[[#This Row],[h]]="N",0,10000000)</f>
        <v>7980490.972222222</v>
      </c>
      <c r="M194" s="1">
        <f>MOD(J194,6)</f>
        <v>5.6899999999999977</v>
      </c>
      <c r="N194" s="1">
        <f>Table1[[#This Row],[lng Er]]</f>
        <v>60.538392782327719</v>
      </c>
      <c r="O194" s="1">
        <f>Table1[[#This Row],[Lat2]]</f>
        <v>71.69</v>
      </c>
      <c r="P194" s="1">
        <f>L194-D194</f>
        <v>26009.972222222015</v>
      </c>
      <c r="Q194" s="1">
        <f>Table1[[#This Row],[lat3]]</f>
        <v>71.69</v>
      </c>
      <c r="R194" s="1">
        <f>Table1[[#This Row],[Dev2]]-$AA$1*SIN(Table1[[#This Row],[lat4]]*PI()/90)-$Y$1*Table1[[#This Row],[lat4]]</f>
        <v>335.64102541367174</v>
      </c>
      <c r="S194" s="1">
        <f>MOD(Table1[[#This Row],[rlng]],6)-3</f>
        <v>-0.65999999999999659</v>
      </c>
      <c r="T194" s="1">
        <f>Table1[[#This Row],[Dev2]]</f>
        <v>26009.972222222015</v>
      </c>
    </row>
    <row r="195" spans="1:20" x14ac:dyDescent="0.25">
      <c r="A195">
        <v>26.36</v>
      </c>
      <c r="B195">
        <v>73.62</v>
      </c>
      <c r="C195">
        <v>479854</v>
      </c>
      <c r="D195">
        <v>8169752</v>
      </c>
      <c r="E195">
        <v>35</v>
      </c>
      <c r="F195" t="s">
        <v>7</v>
      </c>
      <c r="G195" t="s">
        <v>56</v>
      </c>
      <c r="H195">
        <f>COS(B195*PI()/180)*40075000</f>
        <v>11301413.529197687</v>
      </c>
      <c r="I195">
        <f>(MOD(A195,6)-3)*H195/360+500000</f>
        <v>479908.59817031521</v>
      </c>
      <c r="J195">
        <f>Table1[[#This Row],[rlat]]</f>
        <v>73.62</v>
      </c>
      <c r="K195" s="1">
        <f>I195-C195</f>
        <v>54.598170315206517</v>
      </c>
      <c r="L195" s="1">
        <f>B195*40075000/360+IF(Table1[[#This Row],[h]]="N",0,10000000)</f>
        <v>8195337.5</v>
      </c>
      <c r="M195" s="1">
        <f>MOD(J195,6)</f>
        <v>1.6200000000000045</v>
      </c>
      <c r="N195" s="1">
        <f>Table1[[#This Row],[lng Er]]</f>
        <v>54.598170315206517</v>
      </c>
      <c r="O195" s="1">
        <f>Table1[[#This Row],[Lat2]]</f>
        <v>73.62</v>
      </c>
      <c r="P195" s="1">
        <f>L195-D195</f>
        <v>25585.5</v>
      </c>
      <c r="Q195" s="1">
        <f>Table1[[#This Row],[lat3]]</f>
        <v>73.62</v>
      </c>
      <c r="R195" s="1">
        <f>Table1[[#This Row],[Dev2]]-$AA$1*SIN(Table1[[#This Row],[lat4]]*PI()/90)-$Y$1*Table1[[#This Row],[lat4]]</f>
        <v>363.05996596998739</v>
      </c>
      <c r="S195" s="1">
        <f>MOD(Table1[[#This Row],[rlng]],6)-3</f>
        <v>-0.64000000000000057</v>
      </c>
      <c r="T195" s="1">
        <f>Table1[[#This Row],[Dev2]]</f>
        <v>25585.5</v>
      </c>
    </row>
    <row r="196" spans="1:20" x14ac:dyDescent="0.25">
      <c r="A196">
        <v>140.36000000000001</v>
      </c>
      <c r="B196">
        <v>75.72</v>
      </c>
      <c r="C196">
        <v>482378</v>
      </c>
      <c r="D196">
        <v>8404037</v>
      </c>
      <c r="E196">
        <v>54</v>
      </c>
      <c r="F196" t="s">
        <v>7</v>
      </c>
      <c r="G196" t="s">
        <v>483</v>
      </c>
      <c r="H196">
        <f>COS(B196*PI()/180)*40075000</f>
        <v>9884929.4513031319</v>
      </c>
      <c r="I196">
        <f>(MOD(A196,6)-3)*H196/360+500000</f>
        <v>482426.79208657256</v>
      </c>
      <c r="J196">
        <f>Table1[[#This Row],[rlat]]</f>
        <v>75.72</v>
      </c>
      <c r="K196" s="1">
        <f>I196-C196</f>
        <v>48.792086572560947</v>
      </c>
      <c r="L196" s="1">
        <f>B196*40075000/360+IF(Table1[[#This Row],[h]]="N",0,10000000)</f>
        <v>8429108.333333334</v>
      </c>
      <c r="M196" s="1">
        <f>MOD(J196,6)</f>
        <v>3.7199999999999989</v>
      </c>
      <c r="N196" s="1">
        <f>Table1[[#This Row],[lng Er]]</f>
        <v>48.792086572560947</v>
      </c>
      <c r="O196" s="1">
        <f>Table1[[#This Row],[Lat2]]</f>
        <v>75.72</v>
      </c>
      <c r="P196" s="1">
        <f>L196-D196</f>
        <v>25071.333333333954</v>
      </c>
      <c r="Q196" s="1">
        <f>Table1[[#This Row],[lat3]]</f>
        <v>75.72</v>
      </c>
      <c r="R196" s="1">
        <f>Table1[[#This Row],[Dev2]]-$AA$1*SIN(Table1[[#This Row],[lat4]]*PI()/90)-$Y$1*Table1[[#This Row],[lat4]]</f>
        <v>385.07263592287563</v>
      </c>
      <c r="S196" s="1">
        <f>MOD(Table1[[#This Row],[rlng]],6)-3</f>
        <v>-0.63999999999998636</v>
      </c>
      <c r="T196" s="1">
        <f>Table1[[#This Row],[Dev2]]</f>
        <v>25071.333333333954</v>
      </c>
    </row>
    <row r="197" spans="1:20" x14ac:dyDescent="0.25">
      <c r="A197">
        <v>74.38</v>
      </c>
      <c r="B197">
        <v>46.24</v>
      </c>
      <c r="C197">
        <v>452199</v>
      </c>
      <c r="D197">
        <v>5120900</v>
      </c>
      <c r="E197">
        <v>43</v>
      </c>
      <c r="F197" t="s">
        <v>7</v>
      </c>
      <c r="G197" t="s">
        <v>310</v>
      </c>
      <c r="H197">
        <f>COS(B197*PI()/180)*40075000</f>
        <v>27717437.795901455</v>
      </c>
      <c r="I197">
        <f>(MOD(A197,6)-3)*H197/360+500000</f>
        <v>452264.41268483602</v>
      </c>
      <c r="J197">
        <f>Table1[[#This Row],[rlat]]</f>
        <v>46.24</v>
      </c>
      <c r="K197" s="1">
        <f>I197-C197</f>
        <v>65.412684836017434</v>
      </c>
      <c r="L197" s="1">
        <f>B197*40075000/360+IF(Table1[[#This Row],[h]]="N",0,10000000)</f>
        <v>5147411.111111111</v>
      </c>
      <c r="M197" s="1">
        <f>MOD(J197,6)</f>
        <v>4.240000000000002</v>
      </c>
      <c r="N197" s="1">
        <f>Table1[[#This Row],[lng Er]]</f>
        <v>65.412684836017434</v>
      </c>
      <c r="O197" s="1">
        <f>Table1[[#This Row],[Lat2]]</f>
        <v>46.24</v>
      </c>
      <c r="P197" s="1">
        <f>L197-D197</f>
        <v>26511.111111111008</v>
      </c>
      <c r="Q197" s="1">
        <f>Table1[[#This Row],[lat3]]</f>
        <v>46.24</v>
      </c>
      <c r="R197" s="1">
        <f>Table1[[#This Row],[Dev2]]-$AA$1*SIN(Table1[[#This Row],[lat4]]*PI()/90)-$Y$1*Table1[[#This Row],[lat4]]</f>
        <v>122.09692303748125</v>
      </c>
      <c r="S197" s="1">
        <f>MOD(Table1[[#This Row],[rlng]],6)-3</f>
        <v>-0.62000000000000455</v>
      </c>
      <c r="T197" s="1">
        <f>Table1[[#This Row],[Dev2]]</f>
        <v>26511.111111111008</v>
      </c>
    </row>
    <row r="198" spans="1:20" x14ac:dyDescent="0.25">
      <c r="A198">
        <v>170.38</v>
      </c>
      <c r="B198">
        <v>-37.44</v>
      </c>
      <c r="C198">
        <v>445154</v>
      </c>
      <c r="D198">
        <v>5856134</v>
      </c>
      <c r="E198">
        <v>59</v>
      </c>
      <c r="F198" t="s">
        <v>12</v>
      </c>
      <c r="G198" t="s">
        <v>136</v>
      </c>
      <c r="H198">
        <f>COS(B198*PI()/180)*40075000</f>
        <v>31819165.225812003</v>
      </c>
      <c r="I198">
        <f>(MOD(A198,6)-3)*H198/360+500000</f>
        <v>445200.32655554562</v>
      </c>
      <c r="J198">
        <f>Table1[[#This Row],[rlat]]</f>
        <v>-37.44</v>
      </c>
      <c r="K198" s="1">
        <f>I198-C198</f>
        <v>46.326555545616429</v>
      </c>
      <c r="L198" s="1">
        <f>B198*40075000/360+IF(Table1[[#This Row],[h]]="N",0,10000000)</f>
        <v>5832200</v>
      </c>
      <c r="M198" s="1">
        <f>MOD(J198,6)</f>
        <v>4.5600000000000023</v>
      </c>
      <c r="N198" s="1">
        <f>Table1[[#This Row],[lng Er]]</f>
        <v>46.326555545616429</v>
      </c>
      <c r="O198" s="1">
        <f>Table1[[#This Row],[Lat2]]</f>
        <v>-37.44</v>
      </c>
      <c r="P198" s="1">
        <f>L198-D198</f>
        <v>-23934</v>
      </c>
      <c r="Q198" s="1">
        <f>Table1[[#This Row],[lat3]]</f>
        <v>-37.44</v>
      </c>
      <c r="R198" s="1">
        <f>Table1[[#This Row],[Dev2]]-$AA$1*SIN(Table1[[#This Row],[lat4]]*PI()/90)-$Y$1*Table1[[#This Row],[lat4]]</f>
        <v>-63.89377866761788</v>
      </c>
      <c r="S198" s="1">
        <f>MOD(Table1[[#This Row],[rlng]],6)-3</f>
        <v>-0.62000000000000455</v>
      </c>
      <c r="T198" s="1">
        <f>Table1[[#This Row],[Dev2]]</f>
        <v>-23934</v>
      </c>
    </row>
    <row r="199" spans="1:20" x14ac:dyDescent="0.25">
      <c r="A199">
        <v>44.38</v>
      </c>
      <c r="B199">
        <v>-1.52</v>
      </c>
      <c r="C199">
        <v>431032</v>
      </c>
      <c r="D199">
        <v>9831984</v>
      </c>
      <c r="E199">
        <v>38</v>
      </c>
      <c r="F199" t="s">
        <v>12</v>
      </c>
      <c r="G199" t="s">
        <v>13</v>
      </c>
      <c r="H199">
        <f>COS(B199*PI()/180)*40075000</f>
        <v>40060898.673271164</v>
      </c>
      <c r="I199">
        <f>(MOD(A199,6)-3)*H199/360+500000</f>
        <v>431006.23006269993</v>
      </c>
      <c r="J199">
        <f>Table1[[#This Row],[rlat]]</f>
        <v>-1.52</v>
      </c>
      <c r="K199" s="1">
        <f>I199-C199</f>
        <v>-25.769937300065067</v>
      </c>
      <c r="L199" s="1">
        <f>B199*40075000/360+IF(Table1[[#This Row],[h]]="N",0,10000000)</f>
        <v>9830794.444444444</v>
      </c>
      <c r="M199" s="1">
        <f>MOD(J199,6)</f>
        <v>4.4800000000000004</v>
      </c>
      <c r="N199" s="1">
        <f>Table1[[#This Row],[lng Er]]</f>
        <v>-25.769937300065067</v>
      </c>
      <c r="O199" s="1">
        <f>Table1[[#This Row],[Lat2]]</f>
        <v>-1.52</v>
      </c>
      <c r="P199" s="1">
        <f>L199-D199</f>
        <v>-1189.5555555559695</v>
      </c>
      <c r="Q199" s="1">
        <f>Table1[[#This Row],[lat3]]</f>
        <v>-1.52</v>
      </c>
      <c r="R199" s="1">
        <f>Table1[[#This Row],[Dev2]]-$AA$1*SIN(Table1[[#This Row],[lat4]]*PI()/90)-$Y$1*Table1[[#This Row],[lat4]]</f>
        <v>0.97433833077946019</v>
      </c>
      <c r="S199" s="1">
        <f>MOD(Table1[[#This Row],[rlng]],6)-3</f>
        <v>-0.61999999999999744</v>
      </c>
      <c r="T199" s="1">
        <f>Table1[[#This Row],[Dev2]]</f>
        <v>-1189.5555555559695</v>
      </c>
    </row>
    <row r="200" spans="1:20" x14ac:dyDescent="0.25">
      <c r="A200">
        <v>-159.61000000000001</v>
      </c>
      <c r="B200">
        <v>-29.99</v>
      </c>
      <c r="C200">
        <v>441160</v>
      </c>
      <c r="D200">
        <v>6682166</v>
      </c>
      <c r="E200">
        <v>4</v>
      </c>
      <c r="F200" t="s">
        <v>12</v>
      </c>
      <c r="G200" t="s">
        <v>416</v>
      </c>
      <c r="H200">
        <f>COS(B200*PI()/180)*40075000</f>
        <v>34709464.73153019</v>
      </c>
      <c r="I200">
        <f>(MOD(A200,6)-3)*H200/360+500000</f>
        <v>441186.74031601695</v>
      </c>
      <c r="J200">
        <f>Table1[[#This Row],[rlat]]</f>
        <v>-29.99</v>
      </c>
      <c r="K200" s="1">
        <f>I200-C200</f>
        <v>26.740316016948782</v>
      </c>
      <c r="L200" s="1">
        <f>B200*40075000/360+IF(Table1[[#This Row],[h]]="N",0,10000000)</f>
        <v>6661529.861111111</v>
      </c>
      <c r="M200" s="1">
        <f>MOD(J200,6)</f>
        <v>1.0000000000001563E-2</v>
      </c>
      <c r="N200" s="1">
        <f>Table1[[#This Row],[lng Er]]</f>
        <v>26.740316016948782</v>
      </c>
      <c r="O200" s="1">
        <f>Table1[[#This Row],[Lat2]]</f>
        <v>-29.99</v>
      </c>
      <c r="P200" s="1">
        <f>L200-D200</f>
        <v>-20636.138888888992</v>
      </c>
      <c r="Q200" s="1">
        <f>Table1[[#This Row],[lat3]]</f>
        <v>-29.99</v>
      </c>
      <c r="R200" s="1">
        <f>Table1[[#This Row],[Dev2]]-$AA$1*SIN(Table1[[#This Row],[lat4]]*PI()/90)-$Y$1*Table1[[#This Row],[lat4]]</f>
        <v>-34.775799265002206</v>
      </c>
      <c r="S200" s="1">
        <f>MOD(Table1[[#This Row],[rlng]],6)-3</f>
        <v>-0.61000000000001364</v>
      </c>
      <c r="T200" s="1">
        <f>Table1[[#This Row],[Dev2]]</f>
        <v>-20636.138888888992</v>
      </c>
    </row>
    <row r="201" spans="1:20" x14ac:dyDescent="0.25">
      <c r="A201">
        <v>-9.5999999999999908</v>
      </c>
      <c r="B201">
        <v>-6.67</v>
      </c>
      <c r="C201">
        <v>433682</v>
      </c>
      <c r="D201">
        <v>9262690</v>
      </c>
      <c r="E201">
        <v>29</v>
      </c>
      <c r="F201" t="s">
        <v>12</v>
      </c>
      <c r="G201" t="s">
        <v>413</v>
      </c>
      <c r="H201">
        <f>COS(B201*PI()/180)*40075000</f>
        <v>39803756.452117875</v>
      </c>
      <c r="I201">
        <f>(MOD(A201,6)-3)*H201/360+500000</f>
        <v>433660.40591313789</v>
      </c>
      <c r="J201">
        <f>Table1[[#This Row],[rlat]]</f>
        <v>-6.67</v>
      </c>
      <c r="K201" s="1">
        <f>I201-C201</f>
        <v>-21.594086862110998</v>
      </c>
      <c r="L201" s="1">
        <f>B201*40075000/360+IF(Table1[[#This Row],[h]]="N",0,10000000)</f>
        <v>9257499.305555556</v>
      </c>
      <c r="M201" s="1">
        <f>MOD(J201,6)</f>
        <v>5.33</v>
      </c>
      <c r="N201" s="1">
        <f>Table1[[#This Row],[lng Er]]</f>
        <v>-21.594086862110998</v>
      </c>
      <c r="O201" s="1">
        <f>Table1[[#This Row],[Lat2]]</f>
        <v>-6.67</v>
      </c>
      <c r="P201" s="1">
        <f>L201-D201</f>
        <v>-5190.6944444440305</v>
      </c>
      <c r="Q201" s="1">
        <f>Table1[[#This Row],[lat3]]</f>
        <v>-6.67</v>
      </c>
      <c r="R201" s="1">
        <f>Table1[[#This Row],[Dev2]]-$AA$1*SIN(Table1[[#This Row],[lat4]]*PI()/90)-$Y$1*Table1[[#This Row],[lat4]]</f>
        <v>1.7209650411527946</v>
      </c>
      <c r="S201" s="1">
        <f>MOD(Table1[[#This Row],[rlng]],6)-3</f>
        <v>-0.59999999999999076</v>
      </c>
      <c r="T201" s="1">
        <f>Table1[[#This Row],[Dev2]]</f>
        <v>-5190.6944444440305</v>
      </c>
    </row>
    <row r="202" spans="1:20" x14ac:dyDescent="0.25">
      <c r="A202">
        <v>-69.59</v>
      </c>
      <c r="B202">
        <v>73.7</v>
      </c>
      <c r="C202">
        <v>481516</v>
      </c>
      <c r="D202">
        <v>8178660</v>
      </c>
      <c r="E202">
        <v>19</v>
      </c>
      <c r="F202" t="s">
        <v>7</v>
      </c>
      <c r="G202" t="s">
        <v>267</v>
      </c>
      <c r="H202">
        <f>COS(B202*PI()/180)*40075000</f>
        <v>11247718.360000568</v>
      </c>
      <c r="I202">
        <f>(MOD(A202,6)-3)*H202/360+500000</f>
        <v>481566.23935444339</v>
      </c>
      <c r="J202">
        <f>Table1[[#This Row],[rlat]]</f>
        <v>73.7</v>
      </c>
      <c r="K202" s="1">
        <f>I202-C202</f>
        <v>50.239354443387128</v>
      </c>
      <c r="L202" s="1">
        <f>B202*40075000/360+IF(Table1[[#This Row],[h]]="N",0,10000000)</f>
        <v>8204243.055555556</v>
      </c>
      <c r="M202" s="1">
        <f>MOD(J202,6)</f>
        <v>1.7000000000000028</v>
      </c>
      <c r="N202" s="1">
        <f>Table1[[#This Row],[lng Er]]</f>
        <v>50.239354443387128</v>
      </c>
      <c r="O202" s="1">
        <f>Table1[[#This Row],[Lat2]]</f>
        <v>73.7</v>
      </c>
      <c r="P202" s="1">
        <f>L202-D202</f>
        <v>25583.055555555969</v>
      </c>
      <c r="Q202" s="1">
        <f>Table1[[#This Row],[lat3]]</f>
        <v>73.7</v>
      </c>
      <c r="R202" s="1">
        <f>Table1[[#This Row],[Dev2]]-$AA$1*SIN(Table1[[#This Row],[lat4]]*PI()/90)-$Y$1*Table1[[#This Row],[lat4]]</f>
        <v>380.2229954461618</v>
      </c>
      <c r="S202" s="1">
        <f>MOD(Table1[[#This Row],[rlng]],6)-3</f>
        <v>-0.59000000000000341</v>
      </c>
      <c r="T202" s="1">
        <f>Table1[[#This Row],[Dev2]]</f>
        <v>25583.055555555969</v>
      </c>
    </row>
    <row r="203" spans="1:20" x14ac:dyDescent="0.25">
      <c r="A203">
        <v>56.41</v>
      </c>
      <c r="B203">
        <v>-5.9899999999999904</v>
      </c>
      <c r="C203">
        <v>434702</v>
      </c>
      <c r="D203">
        <v>9337865</v>
      </c>
      <c r="E203">
        <v>40</v>
      </c>
      <c r="F203" t="s">
        <v>12</v>
      </c>
      <c r="G203" t="s">
        <v>440</v>
      </c>
      <c r="H203">
        <f>COS(B203*PI()/180)*40075000</f>
        <v>39856195.464459211</v>
      </c>
      <c r="I203">
        <f>(MOD(A203,6)-3)*H203/360+500000</f>
        <v>434680.12409991369</v>
      </c>
      <c r="J203">
        <f>Table1[[#This Row],[rlat]]</f>
        <v>-5.9899999999999904</v>
      </c>
      <c r="K203" s="1">
        <f>I203-C203</f>
        <v>-21.875900086306501</v>
      </c>
      <c r="L203" s="1">
        <f>B203*40075000/360+IF(Table1[[#This Row],[h]]="N",0,10000000)</f>
        <v>9333196.527777778</v>
      </c>
      <c r="M203" s="1">
        <f>MOD(J203,6)</f>
        <v>1.0000000000009557E-2</v>
      </c>
      <c r="N203" s="1">
        <f>Table1[[#This Row],[lng Er]]</f>
        <v>-21.875900086306501</v>
      </c>
      <c r="O203" s="1">
        <f>Table1[[#This Row],[Lat2]]</f>
        <v>-5.9899999999999904</v>
      </c>
      <c r="P203" s="1">
        <f>L203-D203</f>
        <v>-4668.4722222220153</v>
      </c>
      <c r="Q203" s="1">
        <f>Table1[[#This Row],[lat3]]</f>
        <v>-5.9899999999999904</v>
      </c>
      <c r="R203" s="1">
        <f>Table1[[#This Row],[Dev2]]-$AA$1*SIN(Table1[[#This Row],[lat4]]*PI()/90)-$Y$1*Table1[[#This Row],[lat4]]</f>
        <v>0.40162152074594815</v>
      </c>
      <c r="S203" s="1">
        <f>MOD(Table1[[#This Row],[rlng]],6)-3</f>
        <v>-0.59000000000000341</v>
      </c>
      <c r="T203" s="1">
        <f>Table1[[#This Row],[Dev2]]</f>
        <v>-4668.4722222220153</v>
      </c>
    </row>
    <row r="204" spans="1:20" x14ac:dyDescent="0.25">
      <c r="A204">
        <v>-171.59</v>
      </c>
      <c r="B204">
        <v>-64.959999999999994</v>
      </c>
      <c r="C204">
        <v>472136</v>
      </c>
      <c r="D204">
        <v>2795873</v>
      </c>
      <c r="E204">
        <v>2</v>
      </c>
      <c r="F204" t="s">
        <v>12</v>
      </c>
      <c r="G204" t="s">
        <v>59</v>
      </c>
      <c r="H204">
        <f>COS(B204*PI()/180)*40075000</f>
        <v>16961779.051931627</v>
      </c>
      <c r="I204">
        <f>(MOD(A204,6)-3)*H204/360+500000</f>
        <v>472201.52877600078</v>
      </c>
      <c r="J204">
        <f>Table1[[#This Row],[rlat]]</f>
        <v>-64.959999999999994</v>
      </c>
      <c r="K204" s="1">
        <f>I204-C204</f>
        <v>65.528776000777725</v>
      </c>
      <c r="L204" s="1">
        <f>B204*40075000/360+IF(Table1[[#This Row],[h]]="N",0,10000000)</f>
        <v>2768688.8888888899</v>
      </c>
      <c r="M204" s="1">
        <f>MOD(J204,6)</f>
        <v>1.0400000000000063</v>
      </c>
      <c r="N204" s="1">
        <f>Table1[[#This Row],[lng Er]]</f>
        <v>65.528776000777725</v>
      </c>
      <c r="O204" s="1">
        <f>Table1[[#This Row],[Lat2]]</f>
        <v>-64.959999999999994</v>
      </c>
      <c r="P204" s="1">
        <f>L204-D204</f>
        <v>-27184.111111110076</v>
      </c>
      <c r="Q204" s="1">
        <f>Table1[[#This Row],[lat3]]</f>
        <v>-64.959999999999994</v>
      </c>
      <c r="R204" s="1">
        <f>Table1[[#This Row],[Dev2]]-$AA$1*SIN(Table1[[#This Row],[lat4]]*PI()/90)-$Y$1*Table1[[#This Row],[lat4]]</f>
        <v>-297.05196038460963</v>
      </c>
      <c r="S204" s="1">
        <f>MOD(Table1[[#This Row],[rlng]],6)-3</f>
        <v>-0.59000000000000341</v>
      </c>
      <c r="T204" s="1">
        <f>Table1[[#This Row],[Dev2]]</f>
        <v>-27184.111111110076</v>
      </c>
    </row>
    <row r="205" spans="1:20" x14ac:dyDescent="0.25">
      <c r="A205">
        <v>-75.58</v>
      </c>
      <c r="B205">
        <v>-71.569999999999993</v>
      </c>
      <c r="C205">
        <v>479534</v>
      </c>
      <c r="D205">
        <v>2058931</v>
      </c>
      <c r="E205">
        <v>18</v>
      </c>
      <c r="F205" t="s">
        <v>12</v>
      </c>
      <c r="G205" t="s">
        <v>62</v>
      </c>
      <c r="H205">
        <f>COS(B205*PI()/180)*40075000</f>
        <v>12669543.895750277</v>
      </c>
      <c r="I205">
        <f>(MOD(A205,6)-3)*H205/360+500000</f>
        <v>479587.95705684682</v>
      </c>
      <c r="J205">
        <f>Table1[[#This Row],[rlat]]</f>
        <v>-71.569999999999993</v>
      </c>
      <c r="K205" s="1">
        <f>I205-C205</f>
        <v>53.957056846818887</v>
      </c>
      <c r="L205" s="1">
        <f>B205*40075000/360+IF(Table1[[#This Row],[h]]="N",0,10000000)</f>
        <v>2032867.3611111129</v>
      </c>
      <c r="M205" s="1">
        <f>MOD(J205,6)</f>
        <v>0.43000000000000682</v>
      </c>
      <c r="N205" s="1">
        <f>Table1[[#This Row],[lng Er]]</f>
        <v>53.957056846818887</v>
      </c>
      <c r="O205" s="1">
        <f>Table1[[#This Row],[Lat2]]</f>
        <v>-71.569999999999993</v>
      </c>
      <c r="P205" s="1">
        <f>L205-D205</f>
        <v>-26063.63888888713</v>
      </c>
      <c r="Q205" s="1">
        <f>Table1[[#This Row],[lat3]]</f>
        <v>-71.569999999999993</v>
      </c>
      <c r="R205" s="1">
        <f>Table1[[#This Row],[Dev2]]-$AA$1*SIN(Table1[[#This Row],[lat4]]*PI()/90)-$Y$1*Table1[[#This Row],[lat4]]</f>
        <v>-362.60018741926797</v>
      </c>
      <c r="S205" s="1">
        <f>MOD(Table1[[#This Row],[rlng]],6)-3</f>
        <v>-0.57999999999999829</v>
      </c>
      <c r="T205" s="1">
        <f>Table1[[#This Row],[Dev2]]</f>
        <v>-26063.63888888713</v>
      </c>
    </row>
    <row r="206" spans="1:20" x14ac:dyDescent="0.25">
      <c r="A206">
        <v>104.44</v>
      </c>
      <c r="B206">
        <v>34.33</v>
      </c>
      <c r="C206">
        <v>448485</v>
      </c>
      <c r="D206">
        <v>3798888</v>
      </c>
      <c r="E206">
        <v>48</v>
      </c>
      <c r="F206" t="s">
        <v>7</v>
      </c>
      <c r="G206" t="s">
        <v>157</v>
      </c>
      <c r="H206">
        <f>COS(B206*PI()/180)*40075000</f>
        <v>33094060.022788547</v>
      </c>
      <c r="I206">
        <f>(MOD(A206,6)-3)*H206/360+500000</f>
        <v>448520.35107566207</v>
      </c>
      <c r="J206">
        <f>Table1[[#This Row],[rlat]]</f>
        <v>34.33</v>
      </c>
      <c r="K206" s="1">
        <f>I206-C206</f>
        <v>35.35107566206716</v>
      </c>
      <c r="L206" s="1">
        <f>B206*40075000/360+IF(Table1[[#This Row],[h]]="N",0,10000000)</f>
        <v>3821596.527777778</v>
      </c>
      <c r="M206" s="1">
        <f>MOD(J206,6)</f>
        <v>4.3299999999999983</v>
      </c>
      <c r="N206" s="1">
        <f>Table1[[#This Row],[lng Er]]</f>
        <v>35.35107566206716</v>
      </c>
      <c r="O206" s="1">
        <f>Table1[[#This Row],[Lat2]]</f>
        <v>34.33</v>
      </c>
      <c r="P206" s="1">
        <f>L206-D206</f>
        <v>22708.527777777985</v>
      </c>
      <c r="Q206" s="1">
        <f>Table1[[#This Row],[lat3]]</f>
        <v>34.33</v>
      </c>
      <c r="R206" s="1">
        <f>Table1[[#This Row],[Dev2]]-$AA$1*SIN(Table1[[#This Row],[lat4]]*PI()/90)-$Y$1*Table1[[#This Row],[lat4]]</f>
        <v>81.279324029042982</v>
      </c>
      <c r="S206" s="1">
        <f>MOD(Table1[[#This Row],[rlng]],6)-3</f>
        <v>-0.56000000000000227</v>
      </c>
      <c r="T206" s="1">
        <f>Table1[[#This Row],[Dev2]]</f>
        <v>22708.527777777985</v>
      </c>
    </row>
    <row r="207" spans="1:20" x14ac:dyDescent="0.25">
      <c r="A207">
        <v>74.44</v>
      </c>
      <c r="B207">
        <v>4.2399999999999904</v>
      </c>
      <c r="C207">
        <v>437854</v>
      </c>
      <c r="D207">
        <v>468678</v>
      </c>
      <c r="E207">
        <v>43</v>
      </c>
      <c r="F207" t="s">
        <v>7</v>
      </c>
      <c r="G207" t="s">
        <v>457</v>
      </c>
      <c r="H207">
        <f>COS(B207*PI()/180)*40075000</f>
        <v>39965318.904101431</v>
      </c>
      <c r="I207">
        <f>(MOD(A207,6)-3)*H207/360+500000</f>
        <v>437831.72614917532</v>
      </c>
      <c r="J207">
        <f>Table1[[#This Row],[rlat]]</f>
        <v>4.2399999999999904</v>
      </c>
      <c r="K207" s="1">
        <f>I207-C207</f>
        <v>-22.273850824683905</v>
      </c>
      <c r="L207" s="1">
        <f>B207*40075000/360+IF(Table1[[#This Row],[h]]="N",0,10000000)</f>
        <v>471994.44444444339</v>
      </c>
      <c r="M207" s="1">
        <f>MOD(J207,6)</f>
        <v>4.2399999999999904</v>
      </c>
      <c r="N207" s="1">
        <f>Table1[[#This Row],[lng Er]]</f>
        <v>-22.273850824683905</v>
      </c>
      <c r="O207" s="1">
        <f>Table1[[#This Row],[Lat2]]</f>
        <v>4.2399999999999904</v>
      </c>
      <c r="P207" s="1">
        <f>L207-D207</f>
        <v>3316.4444444433902</v>
      </c>
      <c r="Q207" s="1">
        <f>Table1[[#This Row],[lat3]]</f>
        <v>4.2399999999999904</v>
      </c>
      <c r="R207" s="1">
        <f>Table1[[#This Row],[Dev2]]-$AA$1*SIN(Table1[[#This Row],[lat4]]*PI()/90)-$Y$1*Table1[[#This Row],[lat4]]</f>
        <v>3.0177169529191588</v>
      </c>
      <c r="S207" s="1">
        <f>MOD(Table1[[#This Row],[rlng]],6)-3</f>
        <v>-0.56000000000000227</v>
      </c>
      <c r="T207" s="1">
        <f>Table1[[#This Row],[Dev2]]</f>
        <v>3316.4444444433902</v>
      </c>
    </row>
    <row r="208" spans="1:20" x14ac:dyDescent="0.25">
      <c r="A208">
        <v>-93.56</v>
      </c>
      <c r="B208">
        <v>-30.11</v>
      </c>
      <c r="C208">
        <v>446048</v>
      </c>
      <c r="D208">
        <v>6668893</v>
      </c>
      <c r="E208">
        <v>15</v>
      </c>
      <c r="F208" t="s">
        <v>12</v>
      </c>
      <c r="G208" t="s">
        <v>389</v>
      </c>
      <c r="H208">
        <f>COS(B208*PI()/180)*40075000</f>
        <v>34667434.881080844</v>
      </c>
      <c r="I208">
        <f>(MOD(A208,6)-3)*H208/360+500000</f>
        <v>446072.87907387404</v>
      </c>
      <c r="J208">
        <f>Table1[[#This Row],[rlat]]</f>
        <v>-30.11</v>
      </c>
      <c r="K208" s="1">
        <f>I208-C208</f>
        <v>24.879073874035385</v>
      </c>
      <c r="L208" s="1">
        <f>B208*40075000/360+IF(Table1[[#This Row],[h]]="N",0,10000000)</f>
        <v>6648171.527777778</v>
      </c>
      <c r="M208" s="1">
        <f>MOD(J208,6)</f>
        <v>5.8900000000000006</v>
      </c>
      <c r="N208" s="1">
        <f>Table1[[#This Row],[lng Er]]</f>
        <v>24.879073874035385</v>
      </c>
      <c r="O208" s="1">
        <f>Table1[[#This Row],[Lat2]]</f>
        <v>-30.11</v>
      </c>
      <c r="P208" s="1">
        <f>L208-D208</f>
        <v>-20721.472222222015</v>
      </c>
      <c r="Q208" s="1">
        <f>Table1[[#This Row],[lat3]]</f>
        <v>-30.11</v>
      </c>
      <c r="R208" s="1">
        <f>Table1[[#This Row],[Dev2]]-$AA$1*SIN(Table1[[#This Row],[lat4]]*PI()/90)-$Y$1*Table1[[#This Row],[lat4]]</f>
        <v>-59.700188038919805</v>
      </c>
      <c r="S208" s="1">
        <f>MOD(Table1[[#This Row],[rlng]],6)-3</f>
        <v>-0.56000000000000227</v>
      </c>
      <c r="T208" s="1">
        <f>Table1[[#This Row],[Dev2]]</f>
        <v>-20721.472222222015</v>
      </c>
    </row>
    <row r="209" spans="1:20" x14ac:dyDescent="0.25">
      <c r="A209">
        <v>86.46</v>
      </c>
      <c r="B209">
        <v>76.8</v>
      </c>
      <c r="C209">
        <v>486235</v>
      </c>
      <c r="D209">
        <v>8524518</v>
      </c>
      <c r="E209">
        <v>45</v>
      </c>
      <c r="F209" t="s">
        <v>7</v>
      </c>
      <c r="G209" t="s">
        <v>93</v>
      </c>
      <c r="H209">
        <f>COS(B209*PI()/180)*40075000</f>
        <v>9151161.1196845341</v>
      </c>
      <c r="I209">
        <f>(MOD(A209,6)-3)*H209/360+500000</f>
        <v>486273.25832047302</v>
      </c>
      <c r="J209">
        <f>Table1[[#This Row],[rlat]]</f>
        <v>76.8</v>
      </c>
      <c r="K209" s="1">
        <f>I209-C209</f>
        <v>38.258320473018102</v>
      </c>
      <c r="L209" s="1">
        <f>B209*40075000/360+IF(Table1[[#This Row],[h]]="N",0,10000000)</f>
        <v>8549333.333333334</v>
      </c>
      <c r="M209" s="1">
        <f>MOD(J209,6)</f>
        <v>4.7999999999999972</v>
      </c>
      <c r="N209" s="1">
        <f>Table1[[#This Row],[lng Er]]</f>
        <v>38.258320473018102</v>
      </c>
      <c r="O209" s="1">
        <f>Table1[[#This Row],[Lat2]]</f>
        <v>76.8</v>
      </c>
      <c r="P209" s="1">
        <f>L209-D209</f>
        <v>24815.333333333954</v>
      </c>
      <c r="Q209" s="1">
        <f>Table1[[#This Row],[lat3]]</f>
        <v>76.8</v>
      </c>
      <c r="R209" s="1">
        <f>Table1[[#This Row],[Dev2]]-$AA$1*SIN(Table1[[#This Row],[lat4]]*PI()/90)-$Y$1*Table1[[#This Row],[lat4]]</f>
        <v>421.17046637510794</v>
      </c>
      <c r="S209" s="1">
        <f>MOD(Table1[[#This Row],[rlng]],6)-3</f>
        <v>-0.54000000000000625</v>
      </c>
      <c r="T209" s="1">
        <f>Table1[[#This Row],[Dev2]]</f>
        <v>24815.333333333954</v>
      </c>
    </row>
    <row r="210" spans="1:20" x14ac:dyDescent="0.25">
      <c r="A210">
        <v>-33.520000000000003</v>
      </c>
      <c r="B210">
        <v>59.25</v>
      </c>
      <c r="C210">
        <v>470341</v>
      </c>
      <c r="D210">
        <v>6568005</v>
      </c>
      <c r="E210">
        <v>25</v>
      </c>
      <c r="F210" t="s">
        <v>7</v>
      </c>
      <c r="G210" t="s">
        <v>342</v>
      </c>
      <c r="H210">
        <f>COS(B210*PI()/180)*40075000</f>
        <v>20490070.42453786</v>
      </c>
      <c r="I210">
        <f>(MOD(A210,6)-3)*H210/360+500000</f>
        <v>470403.23160900071</v>
      </c>
      <c r="J210">
        <f>Table1[[#This Row],[rlat]]</f>
        <v>59.25</v>
      </c>
      <c r="K210" s="1">
        <f>I210-C210</f>
        <v>62.231609000707977</v>
      </c>
      <c r="L210" s="1">
        <f>B210*40075000/360+IF(Table1[[#This Row],[h]]="N",0,10000000)</f>
        <v>6595677.083333333</v>
      </c>
      <c r="M210" s="1">
        <f>MOD(J210,6)</f>
        <v>5.25</v>
      </c>
      <c r="N210" s="1">
        <f>Table1[[#This Row],[lng Er]]</f>
        <v>62.231609000707977</v>
      </c>
      <c r="O210" s="1">
        <f>Table1[[#This Row],[Lat2]]</f>
        <v>59.25</v>
      </c>
      <c r="P210" s="1">
        <f>L210-D210</f>
        <v>27672.083333333023</v>
      </c>
      <c r="Q210" s="1">
        <f>Table1[[#This Row],[lat3]]</f>
        <v>59.25</v>
      </c>
      <c r="R210" s="1">
        <f>Table1[[#This Row],[Dev2]]-$AA$1*SIN(Table1[[#This Row],[lat4]]*PI()/90)-$Y$1*Table1[[#This Row],[lat4]]</f>
        <v>279.75953074157587</v>
      </c>
      <c r="S210" s="1">
        <f>MOD(Table1[[#This Row],[rlng]],6)-3</f>
        <v>-0.52000000000000313</v>
      </c>
      <c r="T210" s="1">
        <f>Table1[[#This Row],[Dev2]]</f>
        <v>27672.083333333023</v>
      </c>
    </row>
    <row r="211" spans="1:20" x14ac:dyDescent="0.25">
      <c r="A211">
        <v>-111.51</v>
      </c>
      <c r="B211">
        <v>56.24</v>
      </c>
      <c r="C211">
        <v>468389</v>
      </c>
      <c r="D211">
        <v>6232908</v>
      </c>
      <c r="E211">
        <v>12</v>
      </c>
      <c r="F211" t="s">
        <v>7</v>
      </c>
      <c r="G211" t="s">
        <v>381</v>
      </c>
      <c r="H211">
        <f>COS(B211*PI()/180)*40075000</f>
        <v>22270292.385981418</v>
      </c>
      <c r="I211">
        <f>(MOD(A211,6)-3)*H211/360+500000</f>
        <v>468450.41911985935</v>
      </c>
      <c r="J211">
        <f>Table1[[#This Row],[rlat]]</f>
        <v>56.24</v>
      </c>
      <c r="K211" s="1">
        <f>I211-C211</f>
        <v>61.41911985934712</v>
      </c>
      <c r="L211" s="1">
        <f>B211*40075000/360+IF(Table1[[#This Row],[h]]="N",0,10000000)</f>
        <v>6260605.555555556</v>
      </c>
      <c r="M211" s="1">
        <f>MOD(J211,6)</f>
        <v>2.240000000000002</v>
      </c>
      <c r="N211" s="1">
        <f>Table1[[#This Row],[lng Er]]</f>
        <v>61.41911985934712</v>
      </c>
      <c r="O211" s="1">
        <f>Table1[[#This Row],[Lat2]]</f>
        <v>56.24</v>
      </c>
      <c r="P211" s="1">
        <f>L211-D211</f>
        <v>27697.555555555969</v>
      </c>
      <c r="Q211" s="1">
        <f>Table1[[#This Row],[lat3]]</f>
        <v>56.24</v>
      </c>
      <c r="R211" s="1">
        <f>Table1[[#This Row],[Dev2]]-$AA$1*SIN(Table1[[#This Row],[lat4]]*PI()/90)-$Y$1*Table1[[#This Row],[lat4]]</f>
        <v>259.34662851010035</v>
      </c>
      <c r="S211" s="1">
        <f>MOD(Table1[[#This Row],[rlng]],6)-3</f>
        <v>-0.51000000000000512</v>
      </c>
      <c r="T211" s="1">
        <f>Table1[[#This Row],[Dev2]]</f>
        <v>27697.555555555969</v>
      </c>
    </row>
    <row r="212" spans="1:20" x14ac:dyDescent="0.25">
      <c r="A212">
        <v>-117.51</v>
      </c>
      <c r="B212">
        <v>49.27</v>
      </c>
      <c r="C212">
        <v>462899</v>
      </c>
      <c r="D212">
        <v>5457596</v>
      </c>
      <c r="E212">
        <v>11</v>
      </c>
      <c r="F212" t="s">
        <v>7</v>
      </c>
      <c r="G212" t="s">
        <v>100</v>
      </c>
      <c r="H212">
        <f>COS(B212*PI()/180)*40075000</f>
        <v>26148748.050815094</v>
      </c>
      <c r="I212">
        <f>(MOD(A212,6)-3)*H212/360+500000</f>
        <v>462955.94026134489</v>
      </c>
      <c r="J212">
        <f>Table1[[#This Row],[rlat]]</f>
        <v>49.27</v>
      </c>
      <c r="K212" s="1">
        <f>I212-C212</f>
        <v>56.940261344891042</v>
      </c>
      <c r="L212" s="1">
        <f>B212*40075000/360+IF(Table1[[#This Row],[h]]="N",0,10000000)</f>
        <v>5484709.027777778</v>
      </c>
      <c r="M212" s="1">
        <f>MOD(J212,6)</f>
        <v>1.2700000000000031</v>
      </c>
      <c r="N212" s="1">
        <f>Table1[[#This Row],[lng Er]]</f>
        <v>56.940261344891042</v>
      </c>
      <c r="O212" s="1">
        <f>Table1[[#This Row],[Lat2]]</f>
        <v>49.27</v>
      </c>
      <c r="P212" s="1">
        <f>L212-D212</f>
        <v>27113.027777777985</v>
      </c>
      <c r="Q212" s="1">
        <f>Table1[[#This Row],[lat3]]</f>
        <v>49.27</v>
      </c>
      <c r="R212" s="1">
        <f>Table1[[#This Row],[Dev2]]-$AA$1*SIN(Table1[[#This Row],[lat4]]*PI()/90)-$Y$1*Table1[[#This Row],[lat4]]</f>
        <v>204.67886709710911</v>
      </c>
      <c r="S212" s="1">
        <f>MOD(Table1[[#This Row],[rlng]],6)-3</f>
        <v>-0.51000000000000512</v>
      </c>
      <c r="T212" s="1">
        <f>Table1[[#This Row],[Dev2]]</f>
        <v>27113.027777777985</v>
      </c>
    </row>
    <row r="213" spans="1:20" x14ac:dyDescent="0.25">
      <c r="A213">
        <v>62.51</v>
      </c>
      <c r="B213">
        <v>75.75</v>
      </c>
      <c r="C213">
        <v>486536</v>
      </c>
      <c r="D213">
        <v>8407345</v>
      </c>
      <c r="E213">
        <v>41</v>
      </c>
      <c r="F213" t="s">
        <v>7</v>
      </c>
      <c r="G213" t="s">
        <v>453</v>
      </c>
      <c r="H213">
        <f>COS(B213*PI()/180)*40075000</f>
        <v>9864593.218136901</v>
      </c>
      <c r="I213">
        <f>(MOD(A213,6)-3)*H213/360+500000</f>
        <v>486573.19256420247</v>
      </c>
      <c r="J213">
        <f>Table1[[#This Row],[rlat]]</f>
        <v>75.75</v>
      </c>
      <c r="K213" s="1">
        <f>I213-C213</f>
        <v>37.192564202472568</v>
      </c>
      <c r="L213" s="1">
        <f>B213*40075000/360+IF(Table1[[#This Row],[h]]="N",0,10000000)</f>
        <v>8432447.916666666</v>
      </c>
      <c r="M213" s="1">
        <f>MOD(J213,6)</f>
        <v>3.75</v>
      </c>
      <c r="N213" s="1">
        <f>Table1[[#This Row],[lng Er]]</f>
        <v>37.192564202472568</v>
      </c>
      <c r="O213" s="1">
        <f>Table1[[#This Row],[Lat2]]</f>
        <v>75.75</v>
      </c>
      <c r="P213" s="1">
        <f>L213-D213</f>
        <v>25102.916666666046</v>
      </c>
      <c r="Q213" s="1">
        <f>Table1[[#This Row],[lat3]]</f>
        <v>75.75</v>
      </c>
      <c r="R213" s="1">
        <f>Table1[[#This Row],[Dev2]]-$AA$1*SIN(Table1[[#This Row],[lat4]]*PI()/90)-$Y$1*Table1[[#This Row],[lat4]]</f>
        <v>424.62650251230662</v>
      </c>
      <c r="S213" s="1">
        <f>MOD(Table1[[#This Row],[rlng]],6)-3</f>
        <v>-0.49000000000000199</v>
      </c>
      <c r="T213" s="1">
        <f>Table1[[#This Row],[Dev2]]</f>
        <v>25102.916666666046</v>
      </c>
    </row>
    <row r="214" spans="1:20" x14ac:dyDescent="0.25">
      <c r="A214">
        <v>-15.48</v>
      </c>
      <c r="B214">
        <v>-67.19</v>
      </c>
      <c r="C214">
        <v>479234</v>
      </c>
      <c r="D214">
        <v>2547358</v>
      </c>
      <c r="E214">
        <v>28</v>
      </c>
      <c r="F214" t="s">
        <v>12</v>
      </c>
      <c r="G214" t="s">
        <v>112</v>
      </c>
      <c r="H214">
        <f>COS(B214*PI()/180)*40075000</f>
        <v>15536134.776564285</v>
      </c>
      <c r="I214">
        <f>(MOD(A214,6)-3)*H214/360+500000</f>
        <v>479285.15363124758</v>
      </c>
      <c r="J214">
        <f>Table1[[#This Row],[rlat]]</f>
        <v>-67.19</v>
      </c>
      <c r="K214" s="1">
        <f>I214-C214</f>
        <v>51.153631247580051</v>
      </c>
      <c r="L214" s="1">
        <f>B214*40075000/360+IF(Table1[[#This Row],[h]]="N",0,10000000)</f>
        <v>2520446.527777778</v>
      </c>
      <c r="M214" s="1">
        <f>MOD(J214,6)</f>
        <v>4.8100000000000023</v>
      </c>
      <c r="N214" s="1">
        <f>Table1[[#This Row],[lng Er]]</f>
        <v>51.153631247580051</v>
      </c>
      <c r="O214" s="1">
        <f>Table1[[#This Row],[Lat2]]</f>
        <v>-67.19</v>
      </c>
      <c r="P214" s="1">
        <f>L214-D214</f>
        <v>-26911.472222222015</v>
      </c>
      <c r="Q214" s="1">
        <f>Table1[[#This Row],[lat3]]</f>
        <v>-67.19</v>
      </c>
      <c r="R214" s="1">
        <f>Table1[[#This Row],[Dev2]]-$AA$1*SIN(Table1[[#This Row],[lat4]]*PI()/90)-$Y$1*Table1[[#This Row],[lat4]]</f>
        <v>-358.25238736395841</v>
      </c>
      <c r="S214" s="1">
        <f>MOD(Table1[[#This Row],[rlng]],6)-3</f>
        <v>-0.48000000000000043</v>
      </c>
      <c r="T214" s="1">
        <f>Table1[[#This Row],[Dev2]]</f>
        <v>-26911.472222222015</v>
      </c>
    </row>
    <row r="215" spans="1:20" x14ac:dyDescent="0.25">
      <c r="A215">
        <v>2.5200000000000098</v>
      </c>
      <c r="B215">
        <v>-68.12</v>
      </c>
      <c r="C215">
        <v>480037</v>
      </c>
      <c r="D215">
        <v>2443679</v>
      </c>
      <c r="E215">
        <v>31</v>
      </c>
      <c r="F215" t="s">
        <v>12</v>
      </c>
      <c r="G215" t="s">
        <v>187</v>
      </c>
      <c r="H215">
        <f>COS(B215*PI()/180)*40075000</f>
        <v>14934505.147599999</v>
      </c>
      <c r="I215">
        <f>(MOD(A215,6)-3)*H215/360+500000</f>
        <v>480087.32646986708</v>
      </c>
      <c r="J215">
        <f>Table1[[#This Row],[rlat]]</f>
        <v>-68.12</v>
      </c>
      <c r="K215" s="1">
        <f>I215-C215</f>
        <v>50.326469867082778</v>
      </c>
      <c r="L215" s="1">
        <f>B215*40075000/360+IF(Table1[[#This Row],[h]]="N",0,10000000)</f>
        <v>2416919.444444444</v>
      </c>
      <c r="M215" s="1">
        <f>MOD(J215,6)</f>
        <v>3.8799999999999955</v>
      </c>
      <c r="N215" s="1">
        <f>Table1[[#This Row],[lng Er]]</f>
        <v>50.326469867082778</v>
      </c>
      <c r="O215" s="1">
        <f>Table1[[#This Row],[Lat2]]</f>
        <v>-68.12</v>
      </c>
      <c r="P215" s="1">
        <f>L215-D215</f>
        <v>-26759.555555555969</v>
      </c>
      <c r="Q215" s="1">
        <f>Table1[[#This Row],[lat3]]</f>
        <v>-68.12</v>
      </c>
      <c r="R215" s="1">
        <f>Table1[[#This Row],[Dev2]]-$AA$1*SIN(Table1[[#This Row],[lat4]]*PI()/90)-$Y$1*Table1[[#This Row],[lat4]]</f>
        <v>-366.32961084172348</v>
      </c>
      <c r="S215" s="1">
        <f>MOD(Table1[[#This Row],[rlng]],6)-3</f>
        <v>-0.47999999999999021</v>
      </c>
      <c r="T215" s="1">
        <f>Table1[[#This Row],[Dev2]]</f>
        <v>-26759.555555555969</v>
      </c>
    </row>
    <row r="216" spans="1:20" x14ac:dyDescent="0.25">
      <c r="A216">
        <v>-27.46</v>
      </c>
      <c r="B216">
        <v>35.99</v>
      </c>
      <c r="C216">
        <v>458535</v>
      </c>
      <c r="D216">
        <v>3982937</v>
      </c>
      <c r="E216">
        <v>26</v>
      </c>
      <c r="F216" t="s">
        <v>7</v>
      </c>
      <c r="G216" t="s">
        <v>22</v>
      </c>
      <c r="H216">
        <f>COS(B216*PI()/180)*40075000</f>
        <v>32425466.76501948</v>
      </c>
      <c r="I216">
        <f>(MOD(A216,6)-3)*H216/360+500000</f>
        <v>458567.45913358615</v>
      </c>
      <c r="J216">
        <f>Table1[[#This Row],[rlat]]</f>
        <v>35.99</v>
      </c>
      <c r="K216" s="1">
        <f>I216-C216</f>
        <v>32.4591335861478</v>
      </c>
      <c r="L216" s="1">
        <f>B216*40075000/360+IF(Table1[[#This Row],[h]]="N",0,10000000)</f>
        <v>4006386.8055555555</v>
      </c>
      <c r="M216" s="1">
        <f>MOD(J216,6)</f>
        <v>5.990000000000002</v>
      </c>
      <c r="N216" s="1">
        <f>Table1[[#This Row],[lng Er]]</f>
        <v>32.4591335861478</v>
      </c>
      <c r="O216" s="1">
        <f>Table1[[#This Row],[Lat2]]</f>
        <v>35.99</v>
      </c>
      <c r="P216" s="1">
        <f>L216-D216</f>
        <v>23449.805555555504</v>
      </c>
      <c r="Q216" s="1">
        <f>Table1[[#This Row],[lat3]]</f>
        <v>35.99</v>
      </c>
      <c r="R216" s="1">
        <f>Table1[[#This Row],[Dev2]]-$AA$1*SIN(Table1[[#This Row],[lat4]]*PI()/90)-$Y$1*Table1[[#This Row],[lat4]]</f>
        <v>136.87809834367727</v>
      </c>
      <c r="S216" s="1">
        <f>MOD(Table1[[#This Row],[rlng]],6)-3</f>
        <v>-0.46000000000000085</v>
      </c>
      <c r="T216" s="1">
        <f>Table1[[#This Row],[Dev2]]</f>
        <v>23449.805555555504</v>
      </c>
    </row>
    <row r="217" spans="1:20" x14ac:dyDescent="0.25">
      <c r="A217">
        <v>-3.4000000000000101</v>
      </c>
      <c r="B217">
        <v>-76.06</v>
      </c>
      <c r="C217">
        <v>489243</v>
      </c>
      <c r="D217">
        <v>1558083</v>
      </c>
      <c r="E217">
        <v>30</v>
      </c>
      <c r="F217" t="s">
        <v>12</v>
      </c>
      <c r="G217" t="s">
        <v>391</v>
      </c>
      <c r="H217">
        <f>COS(B217*PI()/180)*40075000</f>
        <v>9654294.7985221706</v>
      </c>
      <c r="I217">
        <f>(MOD(A217,6)-3)*H217/360+500000</f>
        <v>489273.00577941956</v>
      </c>
      <c r="J217">
        <f>Table1[[#This Row],[rlat]]</f>
        <v>-76.06</v>
      </c>
      <c r="K217" s="1">
        <f>I217-C217</f>
        <v>30.005779419559985</v>
      </c>
      <c r="L217" s="1">
        <f>B217*40075000/360+IF(Table1[[#This Row],[h]]="N",0,10000000)</f>
        <v>1533043.055555556</v>
      </c>
      <c r="M217" s="1">
        <f>MOD(J217,6)</f>
        <v>1.9399999999999977</v>
      </c>
      <c r="N217" s="1">
        <f>Table1[[#This Row],[lng Er]]</f>
        <v>30.005779419559985</v>
      </c>
      <c r="O217" s="1">
        <f>Table1[[#This Row],[Lat2]]</f>
        <v>-76.06</v>
      </c>
      <c r="P217" s="1">
        <f>L217-D217</f>
        <v>-25039.944444444031</v>
      </c>
      <c r="Q217" s="1">
        <f>Table1[[#This Row],[lat3]]</f>
        <v>-76.06</v>
      </c>
      <c r="R217" s="1">
        <f>Table1[[#This Row],[Dev2]]-$AA$1*SIN(Table1[[#This Row],[lat4]]*PI()/90)-$Y$1*Table1[[#This Row],[lat4]]</f>
        <v>-444.50375072077077</v>
      </c>
      <c r="S217" s="1">
        <f>MOD(Table1[[#This Row],[rlng]],6)-3</f>
        <v>-0.40000000000001013</v>
      </c>
      <c r="T217" s="1">
        <f>Table1[[#This Row],[Dev2]]</f>
        <v>-25039.944444444031</v>
      </c>
    </row>
    <row r="218" spans="1:20" x14ac:dyDescent="0.25">
      <c r="A218">
        <v>164.6</v>
      </c>
      <c r="B218">
        <v>-38.29</v>
      </c>
      <c r="C218">
        <v>465019</v>
      </c>
      <c r="D218">
        <v>5761932</v>
      </c>
      <c r="E218">
        <v>58</v>
      </c>
      <c r="F218" t="s">
        <v>12</v>
      </c>
      <c r="G218" t="s">
        <v>29</v>
      </c>
      <c r="H218">
        <f>COS(B218*PI()/180)*40075000</f>
        <v>31454247.556866135</v>
      </c>
      <c r="I218">
        <f>(MOD(A218,6)-3)*H218/360+500000</f>
        <v>465050.83604792599</v>
      </c>
      <c r="J218">
        <f>Table1[[#This Row],[rlat]]</f>
        <v>-38.29</v>
      </c>
      <c r="K218" s="1">
        <f>I218-C218</f>
        <v>31.83604792598635</v>
      </c>
      <c r="L218" s="1">
        <f>B218*40075000/360+IF(Table1[[#This Row],[h]]="N",0,10000000)</f>
        <v>5737578.472222222</v>
      </c>
      <c r="M218" s="1">
        <f>MOD(J218,6)</f>
        <v>3.7100000000000009</v>
      </c>
      <c r="N218" s="1">
        <f>Table1[[#This Row],[lng Er]]</f>
        <v>31.83604792598635</v>
      </c>
      <c r="O218" s="1">
        <f>Table1[[#This Row],[Lat2]]</f>
        <v>-38.29</v>
      </c>
      <c r="P218" s="1">
        <f>L218-D218</f>
        <v>-24353.527777777985</v>
      </c>
      <c r="Q218" s="1">
        <f>Table1[[#This Row],[lat3]]</f>
        <v>-38.29</v>
      </c>
      <c r="R218" s="1">
        <f>Table1[[#This Row],[Dev2]]-$AA$1*SIN(Table1[[#This Row],[lat4]]*PI()/90)-$Y$1*Table1[[#This Row],[lat4]]</f>
        <v>-175.15899910385815</v>
      </c>
      <c r="S218" s="1">
        <f>MOD(Table1[[#This Row],[rlng]],6)-3</f>
        <v>-0.40000000000000568</v>
      </c>
      <c r="T218" s="1">
        <f>Table1[[#This Row],[Dev2]]</f>
        <v>-24353.527777777985</v>
      </c>
    </row>
    <row r="219" spans="1:20" x14ac:dyDescent="0.25">
      <c r="A219">
        <v>-165.37</v>
      </c>
      <c r="B219">
        <v>-13.18</v>
      </c>
      <c r="C219">
        <v>459905</v>
      </c>
      <c r="D219">
        <v>8542929</v>
      </c>
      <c r="E219">
        <v>3</v>
      </c>
      <c r="F219" t="s">
        <v>12</v>
      </c>
      <c r="G219" t="s">
        <v>49</v>
      </c>
      <c r="H219">
        <f>COS(B219*PI()/180)*40075000</f>
        <v>39019366.513414152</v>
      </c>
      <c r="I219">
        <f>(MOD(A219,6)-3)*H219/360+500000</f>
        <v>459896.76219454606</v>
      </c>
      <c r="J219">
        <f>Table1[[#This Row],[rlat]]</f>
        <v>-13.18</v>
      </c>
      <c r="K219" s="1">
        <f>I219-C219</f>
        <v>-8.23780545394402</v>
      </c>
      <c r="L219" s="1">
        <f>B219*40075000/360+IF(Table1[[#This Row],[h]]="N",0,10000000)</f>
        <v>8532809.722222222</v>
      </c>
      <c r="M219" s="1">
        <f>MOD(J219,6)</f>
        <v>4.82</v>
      </c>
      <c r="N219" s="1">
        <f>Table1[[#This Row],[lng Er]]</f>
        <v>-8.23780545394402</v>
      </c>
      <c r="O219" s="1">
        <f>Table1[[#This Row],[Lat2]]</f>
        <v>-13.18</v>
      </c>
      <c r="P219" s="1">
        <f>L219-D219</f>
        <v>-10119.277777777985</v>
      </c>
      <c r="Q219" s="1">
        <f>Table1[[#This Row],[lat3]]</f>
        <v>-13.18</v>
      </c>
      <c r="R219" s="1">
        <f>Table1[[#This Row],[Dev2]]-$AA$1*SIN(Table1[[#This Row],[lat4]]*PI()/90)-$Y$1*Table1[[#This Row],[lat4]]</f>
        <v>-49.621840078296373</v>
      </c>
      <c r="S219" s="1">
        <f>MOD(Table1[[#This Row],[rlng]],6)-3</f>
        <v>-0.37000000000000455</v>
      </c>
      <c r="T219" s="1">
        <f>Table1[[#This Row],[Dev2]]</f>
        <v>-10119.277777777985</v>
      </c>
    </row>
    <row r="220" spans="1:20" x14ac:dyDescent="0.25">
      <c r="A220">
        <v>-63.37</v>
      </c>
      <c r="B220">
        <v>-26.89</v>
      </c>
      <c r="C220">
        <v>463254</v>
      </c>
      <c r="D220">
        <v>7025694</v>
      </c>
      <c r="E220">
        <v>20</v>
      </c>
      <c r="F220" t="s">
        <v>12</v>
      </c>
      <c r="G220" t="s">
        <v>104</v>
      </c>
      <c r="H220">
        <f>COS(B220*PI()/180)*40075000</f>
        <v>35741949.967067659</v>
      </c>
      <c r="I220">
        <f>(MOD(A220,6)-3)*H220/360+500000</f>
        <v>463265.21808940294</v>
      </c>
      <c r="J220">
        <f>Table1[[#This Row],[rlat]]</f>
        <v>-26.89</v>
      </c>
      <c r="K220" s="1">
        <f>I220-C220</f>
        <v>11.218089402944315</v>
      </c>
      <c r="L220" s="1">
        <f>B220*40075000/360+IF(Table1[[#This Row],[h]]="N",0,10000000)</f>
        <v>7006620.138888889</v>
      </c>
      <c r="M220" s="1">
        <f>MOD(J220,6)</f>
        <v>3.1099999999999994</v>
      </c>
      <c r="N220" s="1">
        <f>Table1[[#This Row],[lng Er]]</f>
        <v>11.218089402944315</v>
      </c>
      <c r="O220" s="1">
        <f>Table1[[#This Row],[Lat2]]</f>
        <v>-26.89</v>
      </c>
      <c r="P220" s="1">
        <f>L220-D220</f>
        <v>-19073.861111111008</v>
      </c>
      <c r="Q220" s="1">
        <f>Table1[[#This Row],[lat3]]</f>
        <v>-26.89</v>
      </c>
      <c r="R220" s="1">
        <f>Table1[[#This Row],[Dev2]]-$AA$1*SIN(Table1[[#This Row],[lat4]]*PI()/90)-$Y$1*Table1[[#This Row],[lat4]]</f>
        <v>-115.54546766241037</v>
      </c>
      <c r="S220" s="1">
        <f>MOD(Table1[[#This Row],[rlng]],6)-3</f>
        <v>-0.36999999999999744</v>
      </c>
      <c r="T220" s="1">
        <f>Table1[[#This Row],[Dev2]]</f>
        <v>-19073.861111111008</v>
      </c>
    </row>
    <row r="221" spans="1:20" x14ac:dyDescent="0.25">
      <c r="A221">
        <v>146.63999999999999</v>
      </c>
      <c r="B221">
        <v>-9.4700000000000006</v>
      </c>
      <c r="C221">
        <v>460483</v>
      </c>
      <c r="D221">
        <v>8953164</v>
      </c>
      <c r="E221">
        <v>55</v>
      </c>
      <c r="F221" t="s">
        <v>12</v>
      </c>
      <c r="G221" t="s">
        <v>439</v>
      </c>
      <c r="H221">
        <f>COS(B221*PI()/180)*40075000</f>
        <v>39528853.293768719</v>
      </c>
      <c r="I221">
        <f>(MOD(A221,6)-3)*H221/360+500000</f>
        <v>460471.14670622977</v>
      </c>
      <c r="J221">
        <f>Table1[[#This Row],[rlat]]</f>
        <v>-9.4700000000000006</v>
      </c>
      <c r="K221" s="1">
        <f>I221-C221</f>
        <v>-11.853293770225719</v>
      </c>
      <c r="L221" s="1">
        <f>B221*40075000/360+IF(Table1[[#This Row],[h]]="N",0,10000000)</f>
        <v>8945804.8611111119</v>
      </c>
      <c r="M221" s="1">
        <f>MOD(J221,6)</f>
        <v>2.5299999999999994</v>
      </c>
      <c r="N221" s="1">
        <f>Table1[[#This Row],[lng Er]]</f>
        <v>-11.853293770225719</v>
      </c>
      <c r="O221" s="1">
        <f>Table1[[#This Row],[Lat2]]</f>
        <v>-9.4700000000000006</v>
      </c>
      <c r="P221" s="1">
        <f>L221-D221</f>
        <v>-7359.138888888061</v>
      </c>
      <c r="Q221" s="1">
        <f>Table1[[#This Row],[lat3]]</f>
        <v>-9.4700000000000006</v>
      </c>
      <c r="R221" s="1">
        <f>Table1[[#This Row],[Dev2]]-$AA$1*SIN(Table1[[#This Row],[lat4]]*PI()/90)-$Y$1*Table1[[#This Row],[lat4]]</f>
        <v>-35.14358667290071</v>
      </c>
      <c r="S221" s="1">
        <f>MOD(Table1[[#This Row],[rlng]],6)-3</f>
        <v>-0.36000000000001364</v>
      </c>
      <c r="T221" s="1">
        <f>Table1[[#This Row],[Dev2]]</f>
        <v>-7359.138888888061</v>
      </c>
    </row>
    <row r="222" spans="1:20" x14ac:dyDescent="0.25">
      <c r="A222">
        <v>-153.34</v>
      </c>
      <c r="B222">
        <v>-70.03</v>
      </c>
      <c r="C222">
        <v>487040</v>
      </c>
      <c r="D222">
        <v>2230745</v>
      </c>
      <c r="E222">
        <v>5</v>
      </c>
      <c r="F222" t="s">
        <v>12</v>
      </c>
      <c r="G222" t="s">
        <v>52</v>
      </c>
      <c r="H222">
        <f>COS(B222*PI()/180)*40075000</f>
        <v>13686737.587955417</v>
      </c>
      <c r="I222">
        <f>(MOD(A222,6)-3)*H222/360+500000</f>
        <v>487073.63672248641</v>
      </c>
      <c r="J222">
        <f>Table1[[#This Row],[rlat]]</f>
        <v>-70.03</v>
      </c>
      <c r="K222" s="1">
        <f>I222-C222</f>
        <v>33.636722486407962</v>
      </c>
      <c r="L222" s="1">
        <f>B222*40075000/360+IF(Table1[[#This Row],[h]]="N",0,10000000)</f>
        <v>2204299.305555556</v>
      </c>
      <c r="M222" s="1">
        <f>MOD(J222,6)</f>
        <v>1.9699999999999989</v>
      </c>
      <c r="N222" s="1">
        <f>Table1[[#This Row],[lng Er]]</f>
        <v>33.636722486407962</v>
      </c>
      <c r="O222" s="1">
        <f>Table1[[#This Row],[Lat2]]</f>
        <v>-70.03</v>
      </c>
      <c r="P222" s="1">
        <f>L222-D222</f>
        <v>-26445.694444444031</v>
      </c>
      <c r="Q222" s="1">
        <f>Table1[[#This Row],[lat3]]</f>
        <v>-70.03</v>
      </c>
      <c r="R222" s="1">
        <f>Table1[[#This Row],[Dev2]]-$AA$1*SIN(Table1[[#This Row],[lat4]]*PI()/90)-$Y$1*Table1[[#This Row],[lat4]]</f>
        <v>-417.18352411599517</v>
      </c>
      <c r="S222" s="1">
        <f>MOD(Table1[[#This Row],[rlng]],6)-3</f>
        <v>-0.34000000000000341</v>
      </c>
      <c r="T222" s="1">
        <f>Table1[[#This Row],[Dev2]]</f>
        <v>-26445.694444444031</v>
      </c>
    </row>
    <row r="223" spans="1:20" x14ac:dyDescent="0.25">
      <c r="A223">
        <v>80.69</v>
      </c>
      <c r="B223">
        <v>17.190000000000001</v>
      </c>
      <c r="C223">
        <v>467035</v>
      </c>
      <c r="D223">
        <v>1900600</v>
      </c>
      <c r="E223">
        <v>44</v>
      </c>
      <c r="F223" t="s">
        <v>7</v>
      </c>
      <c r="G223" t="s">
        <v>118</v>
      </c>
      <c r="H223">
        <f>COS(B223*PI()/180)*40075000</f>
        <v>38284848.081410825</v>
      </c>
      <c r="I223">
        <f>(MOD(A223,6)-3)*H223/360+500000</f>
        <v>467032.491929896</v>
      </c>
      <c r="J223">
        <f>Table1[[#This Row],[rlat]]</f>
        <v>17.190000000000001</v>
      </c>
      <c r="K223" s="1">
        <f>I223-C223</f>
        <v>-2.5080701039987616</v>
      </c>
      <c r="L223" s="1">
        <f>B223*40075000/360+IF(Table1[[#This Row],[h]]="N",0,10000000)</f>
        <v>1913581.25</v>
      </c>
      <c r="M223" s="1">
        <f>MOD(J223,6)</f>
        <v>5.1900000000000013</v>
      </c>
      <c r="N223" s="1">
        <f>Table1[[#This Row],[lng Er]]</f>
        <v>-2.5080701039987616</v>
      </c>
      <c r="O223" s="1">
        <f>Table1[[#This Row],[Lat2]]</f>
        <v>17.190000000000001</v>
      </c>
      <c r="P223" s="1">
        <f>L223-D223</f>
        <v>12981.25</v>
      </c>
      <c r="Q223" s="1">
        <f>Table1[[#This Row],[lat3]]</f>
        <v>17.190000000000001</v>
      </c>
      <c r="R223" s="1">
        <f>Table1[[#This Row],[Dev2]]-$AA$1*SIN(Table1[[#This Row],[lat4]]*PI()/90)-$Y$1*Table1[[#This Row],[lat4]]</f>
        <v>78.636798942764926</v>
      </c>
      <c r="S223" s="1">
        <f>MOD(Table1[[#This Row],[rlng]],6)-3</f>
        <v>-0.31000000000000227</v>
      </c>
      <c r="T223" s="1">
        <f>Table1[[#This Row],[Dev2]]</f>
        <v>12981.25</v>
      </c>
    </row>
    <row r="224" spans="1:20" x14ac:dyDescent="0.25">
      <c r="A224">
        <v>-69.3</v>
      </c>
      <c r="B224">
        <v>18.88</v>
      </c>
      <c r="C224">
        <v>468402</v>
      </c>
      <c r="D224">
        <v>2087576</v>
      </c>
      <c r="E224">
        <v>19</v>
      </c>
      <c r="F224" t="s">
        <v>7</v>
      </c>
      <c r="G224" t="s">
        <v>85</v>
      </c>
      <c r="H224">
        <f>COS(B224*PI()/180)*40075000</f>
        <v>37918899.665546194</v>
      </c>
      <c r="I224">
        <f>(MOD(A224,6)-3)*H224/360+500000</f>
        <v>468400.91694537847</v>
      </c>
      <c r="J224">
        <f>Table1[[#This Row],[rlat]]</f>
        <v>18.88</v>
      </c>
      <c r="K224" s="1">
        <f>I224-C224</f>
        <v>-1.0830546215292998</v>
      </c>
      <c r="L224" s="1">
        <f>B224*40075000/360+IF(Table1[[#This Row],[h]]="N",0,10000000)</f>
        <v>2101711.111111111</v>
      </c>
      <c r="M224" s="1">
        <f>MOD(J224,6)</f>
        <v>0.87999999999999901</v>
      </c>
      <c r="N224" s="1">
        <f>Table1[[#This Row],[lng Er]]</f>
        <v>-1.0830546215292998</v>
      </c>
      <c r="O224" s="1">
        <f>Table1[[#This Row],[Lat2]]</f>
        <v>18.88</v>
      </c>
      <c r="P224" s="1">
        <f>L224-D224</f>
        <v>14135.111111111008</v>
      </c>
      <c r="Q224" s="1">
        <f>Table1[[#This Row],[lat3]]</f>
        <v>18.88</v>
      </c>
      <c r="R224" s="1">
        <f>Table1[[#This Row],[Dev2]]-$AA$1*SIN(Table1[[#This Row],[lat4]]*PI()/90)-$Y$1*Table1[[#This Row],[lat4]]</f>
        <v>89.426757936984359</v>
      </c>
      <c r="S224" s="1">
        <f>MOD(Table1[[#This Row],[rlng]],6)-3</f>
        <v>-0.29999999999999716</v>
      </c>
      <c r="T224" s="1">
        <f>Table1[[#This Row],[Dev2]]</f>
        <v>14135.111111111008</v>
      </c>
    </row>
    <row r="225" spans="1:20" x14ac:dyDescent="0.25">
      <c r="A225">
        <v>170.72</v>
      </c>
      <c r="B225">
        <v>-70.61</v>
      </c>
      <c r="C225">
        <v>489625</v>
      </c>
      <c r="D225">
        <v>2166075</v>
      </c>
      <c r="E225">
        <v>59</v>
      </c>
      <c r="F225" t="s">
        <v>12</v>
      </c>
      <c r="G225" t="s">
        <v>184</v>
      </c>
      <c r="H225">
        <f>COS(B225*PI()/180)*40075000</f>
        <v>13304759.874389382</v>
      </c>
      <c r="I225">
        <f>(MOD(A225,6)-3)*H225/360+500000</f>
        <v>489651.85343103041</v>
      </c>
      <c r="J225">
        <f>Table1[[#This Row],[rlat]]</f>
        <v>-70.61</v>
      </c>
      <c r="K225" s="1">
        <f>I225-C225</f>
        <v>26.853431030409411</v>
      </c>
      <c r="L225" s="1">
        <f>B225*40075000/360+IF(Table1[[#This Row],[h]]="N",0,10000000)</f>
        <v>2139734.027777778</v>
      </c>
      <c r="M225" s="1">
        <f>MOD(J225,6)</f>
        <v>1.3900000000000006</v>
      </c>
      <c r="N225" s="1">
        <f>Table1[[#This Row],[lng Er]]</f>
        <v>26.853431030409411</v>
      </c>
      <c r="O225" s="1">
        <f>Table1[[#This Row],[Lat2]]</f>
        <v>-70.61</v>
      </c>
      <c r="P225" s="1">
        <f>L225-D225</f>
        <v>-26340.972222222015</v>
      </c>
      <c r="Q225" s="1">
        <f>Table1[[#This Row],[lat3]]</f>
        <v>-70.61</v>
      </c>
      <c r="R225" s="1">
        <f>Table1[[#This Row],[Dev2]]-$AA$1*SIN(Table1[[#This Row],[lat4]]*PI()/90)-$Y$1*Table1[[#This Row],[lat4]]</f>
        <v>-432.41449541207294</v>
      </c>
      <c r="S225" s="1">
        <f>MOD(Table1[[#This Row],[rlng]],6)-3</f>
        <v>-0.28000000000000114</v>
      </c>
      <c r="T225" s="1">
        <f>Table1[[#This Row],[Dev2]]</f>
        <v>-26340.972222222015</v>
      </c>
    </row>
    <row r="226" spans="1:20" x14ac:dyDescent="0.25">
      <c r="A226">
        <v>32.74</v>
      </c>
      <c r="B226">
        <v>-69.22</v>
      </c>
      <c r="C226">
        <v>489705</v>
      </c>
      <c r="D226">
        <v>2321084</v>
      </c>
      <c r="E226">
        <v>36</v>
      </c>
      <c r="F226" t="s">
        <v>12</v>
      </c>
      <c r="G226" t="s">
        <v>129</v>
      </c>
      <c r="H226">
        <f>COS(B226*PI()/180)*40075000</f>
        <v>14217833.549307743</v>
      </c>
      <c r="I226">
        <f>(MOD(A226,6)-3)*H226/360+500000</f>
        <v>489731.56465883338</v>
      </c>
      <c r="J226">
        <f>Table1[[#This Row],[rlat]]</f>
        <v>-69.22</v>
      </c>
      <c r="K226" s="1">
        <f>I226-C226</f>
        <v>26.564658833376598</v>
      </c>
      <c r="L226" s="1">
        <f>B226*40075000/360+IF(Table1[[#This Row],[h]]="N",0,10000000)</f>
        <v>2294468.055555556</v>
      </c>
      <c r="M226" s="1">
        <f>MOD(J226,6)</f>
        <v>2.7800000000000011</v>
      </c>
      <c r="N226" s="1">
        <f>Table1[[#This Row],[lng Er]]</f>
        <v>26.564658833376598</v>
      </c>
      <c r="O226" s="1">
        <f>Table1[[#This Row],[Lat2]]</f>
        <v>-69.22</v>
      </c>
      <c r="P226" s="1">
        <f>L226-D226</f>
        <v>-26615.944444444031</v>
      </c>
      <c r="Q226" s="1">
        <f>Table1[[#This Row],[lat3]]</f>
        <v>-69.22</v>
      </c>
      <c r="R226" s="1">
        <f>Table1[[#This Row],[Dev2]]-$AA$1*SIN(Table1[[#This Row],[lat4]]*PI()/90)-$Y$1*Table1[[#This Row],[lat4]]</f>
        <v>-426.98061489057727</v>
      </c>
      <c r="S226" s="1">
        <f>MOD(Table1[[#This Row],[rlng]],6)-3</f>
        <v>-0.25999999999999801</v>
      </c>
      <c r="T226" s="1">
        <f>Table1[[#This Row],[Dev2]]</f>
        <v>-26615.944444444031</v>
      </c>
    </row>
    <row r="227" spans="1:20" x14ac:dyDescent="0.25">
      <c r="A227">
        <v>-63.25</v>
      </c>
      <c r="B227">
        <v>41.81</v>
      </c>
      <c r="C227">
        <v>479234</v>
      </c>
      <c r="D227">
        <v>4628711</v>
      </c>
      <c r="E227">
        <v>20</v>
      </c>
      <c r="F227" t="s">
        <v>7</v>
      </c>
      <c r="G227" t="s">
        <v>260</v>
      </c>
      <c r="H227">
        <f>COS(B227*PI()/180)*40075000</f>
        <v>29870288.232932296</v>
      </c>
      <c r="I227">
        <f>(MOD(A227,6)-3)*H227/360+500000</f>
        <v>479256.74428268592</v>
      </c>
      <c r="J227">
        <f>Table1[[#This Row],[rlat]]</f>
        <v>41.81</v>
      </c>
      <c r="K227" s="1">
        <f>I227-C227</f>
        <v>22.744282685918733</v>
      </c>
      <c r="L227" s="1">
        <f>B227*40075000/360+IF(Table1[[#This Row],[h]]="N",0,10000000)</f>
        <v>4654265.972222222</v>
      </c>
      <c r="M227" s="1">
        <f>MOD(J227,6)</f>
        <v>5.8100000000000023</v>
      </c>
      <c r="N227" s="1">
        <f>Table1[[#This Row],[lng Er]]</f>
        <v>22.744282685918733</v>
      </c>
      <c r="O227" s="1">
        <f>Table1[[#This Row],[Lat2]]</f>
        <v>41.81</v>
      </c>
      <c r="P227" s="1">
        <f>L227-D227</f>
        <v>25554.972222222015</v>
      </c>
      <c r="Q227" s="1">
        <f>Table1[[#This Row],[lat3]]</f>
        <v>41.81</v>
      </c>
      <c r="R227" s="1">
        <f>Table1[[#This Row],[Dev2]]-$AA$1*SIN(Table1[[#This Row],[lat4]]*PI()/90)-$Y$1*Table1[[#This Row],[lat4]]</f>
        <v>246.81392440415038</v>
      </c>
      <c r="S227" s="1">
        <f>MOD(Table1[[#This Row],[rlng]],6)-3</f>
        <v>-0.25</v>
      </c>
      <c r="T227" s="1">
        <f>Table1[[#This Row],[Dev2]]</f>
        <v>25554.972222222015</v>
      </c>
    </row>
    <row r="228" spans="1:20" x14ac:dyDescent="0.25">
      <c r="A228">
        <v>56.75</v>
      </c>
      <c r="B228">
        <v>18.239999999999998</v>
      </c>
      <c r="C228">
        <v>473570</v>
      </c>
      <c r="D228">
        <v>2016756</v>
      </c>
      <c r="E228">
        <v>40</v>
      </c>
      <c r="F228" t="s">
        <v>7</v>
      </c>
      <c r="G228" t="s">
        <v>154</v>
      </c>
      <c r="H228">
        <f>COS(B228*PI()/180)*40075000</f>
        <v>38061382.297967583</v>
      </c>
      <c r="I228">
        <f>(MOD(A228,6)-3)*H228/360+500000</f>
        <v>473568.48451530031</v>
      </c>
      <c r="J228">
        <f>Table1[[#This Row],[rlat]]</f>
        <v>18.239999999999998</v>
      </c>
      <c r="K228" s="1">
        <f>I228-C228</f>
        <v>-1.5154846996883862</v>
      </c>
      <c r="L228" s="1">
        <f>B228*40075000/360+IF(Table1[[#This Row],[h]]="N",0,10000000)</f>
        <v>2030466.6666666663</v>
      </c>
      <c r="M228" s="1">
        <f>MOD(J228,6)</f>
        <v>0.23999999999999844</v>
      </c>
      <c r="N228" s="1">
        <f>Table1[[#This Row],[lng Er]]</f>
        <v>-1.5154846996883862</v>
      </c>
      <c r="O228" s="1">
        <f>Table1[[#This Row],[Lat2]]</f>
        <v>18.239999999999998</v>
      </c>
      <c r="P228" s="1">
        <f>L228-D228</f>
        <v>13710.666666666279</v>
      </c>
      <c r="Q228" s="1">
        <f>Table1[[#This Row],[lat3]]</f>
        <v>18.239999999999998</v>
      </c>
      <c r="R228" s="1">
        <f>Table1[[#This Row],[Dev2]]-$AA$1*SIN(Table1[[#This Row],[lat4]]*PI()/90)-$Y$1*Table1[[#This Row],[lat4]]</f>
        <v>93.99224203086851</v>
      </c>
      <c r="S228" s="1">
        <f>MOD(Table1[[#This Row],[rlng]],6)-3</f>
        <v>-0.25</v>
      </c>
      <c r="T228" s="1">
        <f>Table1[[#This Row],[Dev2]]</f>
        <v>13710.666666666279</v>
      </c>
    </row>
    <row r="229" spans="1:20" x14ac:dyDescent="0.25">
      <c r="A229">
        <v>152.75</v>
      </c>
      <c r="B229">
        <v>-5.73</v>
      </c>
      <c r="C229">
        <v>472319</v>
      </c>
      <c r="D229">
        <v>9366635</v>
      </c>
      <c r="E229">
        <v>56</v>
      </c>
      <c r="F229" t="s">
        <v>12</v>
      </c>
      <c r="G229" t="s">
        <v>450</v>
      </c>
      <c r="H229">
        <f>COS(B229*PI()/180)*40075000</f>
        <v>39874762.451807015</v>
      </c>
      <c r="I229">
        <f>(MOD(A229,6)-3)*H229/360+500000</f>
        <v>472309.19274180068</v>
      </c>
      <c r="J229">
        <f>Table1[[#This Row],[rlat]]</f>
        <v>-5.73</v>
      </c>
      <c r="K229" s="1">
        <f>I229-C229</f>
        <v>-9.8072581993183121</v>
      </c>
      <c r="L229" s="1">
        <f>B229*40075000/360+IF(Table1[[#This Row],[h]]="N",0,10000000)</f>
        <v>9362139.583333334</v>
      </c>
      <c r="M229" s="1">
        <f>MOD(J229,6)</f>
        <v>0.26999999999999957</v>
      </c>
      <c r="N229" s="1">
        <f>Table1[[#This Row],[lng Er]]</f>
        <v>-9.8072581993183121</v>
      </c>
      <c r="O229" s="1">
        <f>Table1[[#This Row],[Lat2]]</f>
        <v>-5.73</v>
      </c>
      <c r="P229" s="1">
        <f>L229-D229</f>
        <v>-4495.4166666660458</v>
      </c>
      <c r="Q229" s="1">
        <f>Table1[[#This Row],[lat3]]</f>
        <v>-5.73</v>
      </c>
      <c r="R229" s="1">
        <f>Table1[[#This Row],[Dev2]]-$AA$1*SIN(Table1[[#This Row],[lat4]]*PI()/90)-$Y$1*Table1[[#This Row],[lat4]]</f>
        <v>-27.226356468868744</v>
      </c>
      <c r="S229" s="1">
        <f>MOD(Table1[[#This Row],[rlng]],6)-3</f>
        <v>-0.25</v>
      </c>
      <c r="T229" s="1">
        <f>Table1[[#This Row],[Dev2]]</f>
        <v>-4495.4166666660458</v>
      </c>
    </row>
    <row r="230" spans="1:20" x14ac:dyDescent="0.25">
      <c r="A230">
        <v>-3.25</v>
      </c>
      <c r="B230">
        <v>-61.07</v>
      </c>
      <c r="C230">
        <v>486508</v>
      </c>
      <c r="D230">
        <v>3229389</v>
      </c>
      <c r="E230">
        <v>30</v>
      </c>
      <c r="F230" t="s">
        <v>12</v>
      </c>
      <c r="G230" t="s">
        <v>99</v>
      </c>
      <c r="H230">
        <f>COS(B230*PI()/180)*40075000</f>
        <v>19385908.918832429</v>
      </c>
      <c r="I230">
        <f>(MOD(A230,6)-3)*H230/360+500000</f>
        <v>486537.56325081084</v>
      </c>
      <c r="J230">
        <f>Table1[[#This Row],[rlat]]</f>
        <v>-61.07</v>
      </c>
      <c r="K230" s="1">
        <f>I230-C230</f>
        <v>29.563250810839236</v>
      </c>
      <c r="L230" s="1">
        <f>B230*40075000/360+IF(Table1[[#This Row],[h]]="N",0,10000000)</f>
        <v>3201721.527777778</v>
      </c>
      <c r="M230" s="1">
        <f>MOD(J230,6)</f>
        <v>4.93</v>
      </c>
      <c r="N230" s="1">
        <f>Table1[[#This Row],[lng Er]]</f>
        <v>29.563250810839236</v>
      </c>
      <c r="O230" s="1">
        <f>Table1[[#This Row],[Lat2]]</f>
        <v>-61.07</v>
      </c>
      <c r="P230" s="1">
        <f>L230-D230</f>
        <v>-27667.472222222015</v>
      </c>
      <c r="Q230" s="1">
        <f>Table1[[#This Row],[lat3]]</f>
        <v>-61.07</v>
      </c>
      <c r="R230" s="1">
        <f>Table1[[#This Row],[Dev2]]-$AA$1*SIN(Table1[[#This Row],[lat4]]*PI()/90)-$Y$1*Table1[[#This Row],[lat4]]</f>
        <v>-378.71056174704609</v>
      </c>
      <c r="S230" s="1">
        <f>MOD(Table1[[#This Row],[rlng]],6)-3</f>
        <v>-0.25</v>
      </c>
      <c r="T230" s="1">
        <f>Table1[[#This Row],[Dev2]]</f>
        <v>-27667.472222222015</v>
      </c>
    </row>
    <row r="231" spans="1:20" x14ac:dyDescent="0.25">
      <c r="A231">
        <v>-39.22</v>
      </c>
      <c r="B231">
        <v>52.87</v>
      </c>
      <c r="C231">
        <v>485191</v>
      </c>
      <c r="D231">
        <v>5857831</v>
      </c>
      <c r="E231">
        <v>24</v>
      </c>
      <c r="F231" t="s">
        <v>7</v>
      </c>
      <c r="G231" t="s">
        <v>484</v>
      </c>
      <c r="H231">
        <f>COS(B231*PI()/180)*40075000</f>
        <v>24190292.674258623</v>
      </c>
      <c r="I231">
        <f>(MOD(A231,6)-3)*H231/360+500000</f>
        <v>485217.0433657309</v>
      </c>
      <c r="J231">
        <f>Table1[[#This Row],[rlat]]</f>
        <v>52.87</v>
      </c>
      <c r="K231" s="1">
        <f>I231-C231</f>
        <v>26.043365730904043</v>
      </c>
      <c r="L231" s="1">
        <f>B231*40075000/360+IF(Table1[[#This Row],[h]]="N",0,10000000)</f>
        <v>5885459.027777778</v>
      </c>
      <c r="M231" s="1">
        <f>MOD(J231,6)</f>
        <v>4.8699999999999974</v>
      </c>
      <c r="N231" s="1">
        <f>Table1[[#This Row],[lng Er]]</f>
        <v>26.043365730904043</v>
      </c>
      <c r="O231" s="1">
        <f>Table1[[#This Row],[Lat2]]</f>
        <v>52.87</v>
      </c>
      <c r="P231" s="1">
        <f>L231-D231</f>
        <v>27628.027777777985</v>
      </c>
      <c r="Q231" s="1">
        <f>Table1[[#This Row],[lat3]]</f>
        <v>52.87</v>
      </c>
      <c r="R231" s="1">
        <f>Table1[[#This Row],[Dev2]]-$AA$1*SIN(Table1[[#This Row],[lat4]]*PI()/90)-$Y$1*Table1[[#This Row],[lat4]]</f>
        <v>332.23622433626224</v>
      </c>
      <c r="S231" s="1">
        <f>MOD(Table1[[#This Row],[rlng]],6)-3</f>
        <v>-0.21999999999999886</v>
      </c>
      <c r="T231" s="1">
        <f>Table1[[#This Row],[Dev2]]</f>
        <v>27628.027777777985</v>
      </c>
    </row>
    <row r="232" spans="1:20" x14ac:dyDescent="0.25">
      <c r="A232">
        <v>-45.22</v>
      </c>
      <c r="B232">
        <v>-8.69</v>
      </c>
      <c r="C232">
        <v>475798</v>
      </c>
      <c r="D232">
        <v>9039413</v>
      </c>
      <c r="E232">
        <v>23</v>
      </c>
      <c r="F232" t="s">
        <v>12</v>
      </c>
      <c r="G232" t="s">
        <v>119</v>
      </c>
      <c r="H232">
        <f>COS(B232*PI()/180)*40075000</f>
        <v>39614949.890235074</v>
      </c>
      <c r="I232">
        <f>(MOD(A232,6)-3)*H232/360+500000</f>
        <v>475790.86395596759</v>
      </c>
      <c r="J232">
        <f>Table1[[#This Row],[rlat]]</f>
        <v>-8.69</v>
      </c>
      <c r="K232" s="1">
        <f>I232-C232</f>
        <v>-7.1360440324060619</v>
      </c>
      <c r="L232" s="1">
        <f>B232*40075000/360+IF(Table1[[#This Row],[h]]="N",0,10000000)</f>
        <v>9032634.027777778</v>
      </c>
      <c r="M232" s="1">
        <f>MOD(J232,6)</f>
        <v>3.3100000000000005</v>
      </c>
      <c r="N232" s="1">
        <f>Table1[[#This Row],[lng Er]]</f>
        <v>-7.1360440324060619</v>
      </c>
      <c r="O232" s="1">
        <f>Table1[[#This Row],[Lat2]]</f>
        <v>-8.69</v>
      </c>
      <c r="P232" s="1">
        <f>L232-D232</f>
        <v>-6778.9722222220153</v>
      </c>
      <c r="Q232" s="1">
        <f>Table1[[#This Row],[lat3]]</f>
        <v>-8.69</v>
      </c>
      <c r="R232" s="1">
        <f>Table1[[#This Row],[Dev2]]-$AA$1*SIN(Table1[[#This Row],[lat4]]*PI()/90)-$Y$1*Table1[[#This Row],[lat4]]</f>
        <v>-44.399320902241016</v>
      </c>
      <c r="S232" s="1">
        <f>MOD(Table1[[#This Row],[rlng]],6)-3</f>
        <v>-0.21999999999999886</v>
      </c>
      <c r="T232" s="1">
        <f>Table1[[#This Row],[Dev2]]</f>
        <v>-6778.9722222220153</v>
      </c>
    </row>
    <row r="233" spans="1:20" x14ac:dyDescent="0.25">
      <c r="A233">
        <v>-39.200000000000003</v>
      </c>
      <c r="B233">
        <v>-61.93</v>
      </c>
      <c r="C233">
        <v>489500</v>
      </c>
      <c r="D233">
        <v>3133601</v>
      </c>
      <c r="E233">
        <v>24</v>
      </c>
      <c r="F233" t="s">
        <v>12</v>
      </c>
      <c r="G233" t="s">
        <v>71</v>
      </c>
      <c r="H233">
        <f>COS(B233*PI()/180)*40075000</f>
        <v>18857288.69033986</v>
      </c>
      <c r="I233">
        <f>(MOD(A233,6)-3)*H233/360+500000</f>
        <v>489523.7285053666</v>
      </c>
      <c r="J233">
        <f>Table1[[#This Row],[rlat]]</f>
        <v>-61.93</v>
      </c>
      <c r="K233" s="1">
        <f>I233-C233</f>
        <v>23.728505366598256</v>
      </c>
      <c r="L233" s="1">
        <f>B233*40075000/360+IF(Table1[[#This Row],[h]]="N",0,10000000)</f>
        <v>3105986.805555556</v>
      </c>
      <c r="M233" s="1">
        <f>MOD(J233,6)</f>
        <v>4.07</v>
      </c>
      <c r="N233" s="1">
        <f>Table1[[#This Row],[lng Er]]</f>
        <v>23.728505366598256</v>
      </c>
      <c r="O233" s="1">
        <f>Table1[[#This Row],[Lat2]]</f>
        <v>-61.93</v>
      </c>
      <c r="P233" s="1">
        <f>L233-D233</f>
        <v>-27614.194444444031</v>
      </c>
      <c r="Q233" s="1">
        <f>Table1[[#This Row],[lat3]]</f>
        <v>-61.93</v>
      </c>
      <c r="R233" s="1">
        <f>Table1[[#This Row],[Dev2]]-$AA$1*SIN(Table1[[#This Row],[lat4]]*PI()/90)-$Y$1*Table1[[#This Row],[lat4]]</f>
        <v>-393.52104706276805</v>
      </c>
      <c r="S233" s="1">
        <f>MOD(Table1[[#This Row],[rlng]],6)-3</f>
        <v>-0.20000000000000284</v>
      </c>
      <c r="T233" s="1">
        <f>Table1[[#This Row],[Dev2]]</f>
        <v>-27614.194444444031</v>
      </c>
    </row>
    <row r="234" spans="1:20" x14ac:dyDescent="0.25">
      <c r="A234">
        <v>-87.19</v>
      </c>
      <c r="B234">
        <v>-2.09</v>
      </c>
      <c r="C234">
        <v>478871</v>
      </c>
      <c r="D234">
        <v>9768989</v>
      </c>
      <c r="E234">
        <v>16</v>
      </c>
      <c r="F234" t="s">
        <v>12</v>
      </c>
      <c r="G234" t="s">
        <v>297</v>
      </c>
      <c r="H234">
        <f>COS(B234*PI()/180)*40075000</f>
        <v>40048341.071722984</v>
      </c>
      <c r="I234">
        <f>(MOD(A234,6)-3)*H234/360+500000</f>
        <v>478863.37554547976</v>
      </c>
      <c r="J234">
        <f>Table1[[#This Row],[rlat]]</f>
        <v>-2.09</v>
      </c>
      <c r="K234" s="1">
        <f>I234-C234</f>
        <v>-7.6244545202353038</v>
      </c>
      <c r="L234" s="1">
        <f>B234*40075000/360+IF(Table1[[#This Row],[h]]="N",0,10000000)</f>
        <v>9767342.3611111119</v>
      </c>
      <c r="M234" s="1">
        <f>MOD(J234,6)</f>
        <v>3.91</v>
      </c>
      <c r="N234" s="1">
        <f>Table1[[#This Row],[lng Er]]</f>
        <v>-7.6244545202353038</v>
      </c>
      <c r="O234" s="1">
        <f>Table1[[#This Row],[Lat2]]</f>
        <v>-2.09</v>
      </c>
      <c r="P234" s="1">
        <f>L234-D234</f>
        <v>-1646.638888888061</v>
      </c>
      <c r="Q234" s="1">
        <f>Table1[[#This Row],[lat3]]</f>
        <v>-2.09</v>
      </c>
      <c r="R234" s="1">
        <f>Table1[[#This Row],[Dev2]]-$AA$1*SIN(Table1[[#This Row],[lat4]]*PI()/90)-$Y$1*Table1[[#This Row],[lat4]]</f>
        <v>-10.147860941375086</v>
      </c>
      <c r="S234" s="1">
        <f>MOD(Table1[[#This Row],[rlng]],6)-3</f>
        <v>-0.18999999999999773</v>
      </c>
      <c r="T234" s="1">
        <f>Table1[[#This Row],[Dev2]]</f>
        <v>-1646.638888888061</v>
      </c>
    </row>
    <row r="235" spans="1:20" x14ac:dyDescent="0.25">
      <c r="A235">
        <v>116.84</v>
      </c>
      <c r="B235">
        <v>72.28</v>
      </c>
      <c r="C235">
        <v>494564</v>
      </c>
      <c r="D235">
        <v>8020171</v>
      </c>
      <c r="E235">
        <v>50</v>
      </c>
      <c r="F235" t="s">
        <v>7</v>
      </c>
      <c r="G235" t="s">
        <v>430</v>
      </c>
      <c r="H235">
        <f>COS(B235*PI()/180)*40075000</f>
        <v>12197450.77824215</v>
      </c>
      <c r="I235">
        <f>(MOD(A235,6)-3)*H235/360+500000</f>
        <v>494578.91076522582</v>
      </c>
      <c r="J235">
        <f>Table1[[#This Row],[rlat]]</f>
        <v>72.28</v>
      </c>
      <c r="K235" s="1">
        <f>I235-C235</f>
        <v>14.910765225824434</v>
      </c>
      <c r="L235" s="1">
        <f>B235*40075000/360+IF(Table1[[#This Row],[h]]="N",0,10000000)</f>
        <v>8046169.444444444</v>
      </c>
      <c r="M235" s="1">
        <f>MOD(J235,6)</f>
        <v>0.28000000000000114</v>
      </c>
      <c r="N235" s="1">
        <f>Table1[[#This Row],[lng Er]]</f>
        <v>14.910765225824434</v>
      </c>
      <c r="O235" s="1">
        <f>Table1[[#This Row],[Lat2]]</f>
        <v>72.28</v>
      </c>
      <c r="P235" s="1">
        <f>L235-D235</f>
        <v>25998.444444444031</v>
      </c>
      <c r="Q235" s="1">
        <f>Table1[[#This Row],[lat3]]</f>
        <v>72.28</v>
      </c>
      <c r="R235" s="1">
        <f>Table1[[#This Row],[Dev2]]-$AA$1*SIN(Table1[[#This Row],[lat4]]*PI()/90)-$Y$1*Table1[[#This Row],[lat4]]</f>
        <v>457.84288150724751</v>
      </c>
      <c r="S235" s="1">
        <f>MOD(Table1[[#This Row],[rlng]],6)-3</f>
        <v>-0.15999999999999659</v>
      </c>
      <c r="T235" s="1">
        <f>Table1[[#This Row],[Dev2]]</f>
        <v>25998.444444444031</v>
      </c>
    </row>
    <row r="236" spans="1:20" x14ac:dyDescent="0.25">
      <c r="A236">
        <v>-105.16</v>
      </c>
      <c r="B236">
        <v>-48.58</v>
      </c>
      <c r="C236">
        <v>488199</v>
      </c>
      <c r="D236">
        <v>4619219</v>
      </c>
      <c r="E236">
        <v>13</v>
      </c>
      <c r="F236" t="s">
        <v>12</v>
      </c>
      <c r="G236" t="s">
        <v>65</v>
      </c>
      <c r="H236">
        <f>COS(B236*PI()/180)*40075000</f>
        <v>26512564.552232098</v>
      </c>
      <c r="I236">
        <f>(MOD(A236,6)-3)*H236/360+500000</f>
        <v>488216.63797678601</v>
      </c>
      <c r="J236">
        <f>Table1[[#This Row],[rlat]]</f>
        <v>-48.58</v>
      </c>
      <c r="K236" s="1">
        <f>I236-C236</f>
        <v>17.637976786005311</v>
      </c>
      <c r="L236" s="1">
        <f>B236*40075000/360+IF(Table1[[#This Row],[h]]="N",0,10000000)</f>
        <v>4592101.388888889</v>
      </c>
      <c r="M236" s="1">
        <f>MOD(J236,6)</f>
        <v>5.4200000000000017</v>
      </c>
      <c r="N236" s="1">
        <f>Table1[[#This Row],[lng Er]]</f>
        <v>17.637976786005311</v>
      </c>
      <c r="O236" s="1">
        <f>Table1[[#This Row],[Lat2]]</f>
        <v>-48.58</v>
      </c>
      <c r="P236" s="1">
        <f>L236-D236</f>
        <v>-27117.611111111008</v>
      </c>
      <c r="Q236" s="1">
        <f>Table1[[#This Row],[lat3]]</f>
        <v>-48.58</v>
      </c>
      <c r="R236" s="1">
        <f>Table1[[#This Row],[Dev2]]-$AA$1*SIN(Table1[[#This Row],[lat4]]*PI()/90)-$Y$1*Table1[[#This Row],[lat4]]</f>
        <v>-311.87977289407536</v>
      </c>
      <c r="S236" s="1">
        <f>MOD(Table1[[#This Row],[rlng]],6)-3</f>
        <v>-0.15999999999999659</v>
      </c>
      <c r="T236" s="1">
        <f>Table1[[#This Row],[Dev2]]</f>
        <v>-27117.611111111008</v>
      </c>
    </row>
    <row r="237" spans="1:20" x14ac:dyDescent="0.25">
      <c r="A237">
        <v>-129.16</v>
      </c>
      <c r="B237">
        <v>-55.65</v>
      </c>
      <c r="C237">
        <v>489931</v>
      </c>
      <c r="D237">
        <v>3832861</v>
      </c>
      <c r="E237">
        <v>9</v>
      </c>
      <c r="F237" t="s">
        <v>12</v>
      </c>
      <c r="G237" t="s">
        <v>152</v>
      </c>
      <c r="H237">
        <f>COS(B237*PI()/180)*40075000</f>
        <v>22612188.146796249</v>
      </c>
      <c r="I237">
        <f>(MOD(A237,6)-3)*H237/360+500000</f>
        <v>489950.13860142411</v>
      </c>
      <c r="J237">
        <f>Table1[[#This Row],[rlat]]</f>
        <v>-55.65</v>
      </c>
      <c r="K237" s="1">
        <f>I237-C237</f>
        <v>19.138601424114313</v>
      </c>
      <c r="L237" s="1">
        <f>B237*40075000/360+IF(Table1[[#This Row],[h]]="N",0,10000000)</f>
        <v>3805072.916666667</v>
      </c>
      <c r="M237" s="1">
        <f>MOD(J237,6)</f>
        <v>4.3500000000000014</v>
      </c>
      <c r="N237" s="1">
        <f>Table1[[#This Row],[lng Er]]</f>
        <v>19.138601424114313</v>
      </c>
      <c r="O237" s="1">
        <f>Table1[[#This Row],[Lat2]]</f>
        <v>-55.65</v>
      </c>
      <c r="P237" s="1">
        <f>L237-D237</f>
        <v>-27788.083333333023</v>
      </c>
      <c r="Q237" s="1">
        <f>Table1[[#This Row],[lat3]]</f>
        <v>-55.65</v>
      </c>
      <c r="R237" s="1">
        <f>Table1[[#This Row],[Dev2]]-$AA$1*SIN(Table1[[#This Row],[lat4]]*PI()/90)-$Y$1*Table1[[#This Row],[lat4]]</f>
        <v>-359.77369196423751</v>
      </c>
      <c r="S237" s="1">
        <f>MOD(Table1[[#This Row],[rlng]],6)-3</f>
        <v>-0.15999999999999659</v>
      </c>
      <c r="T237" s="1">
        <f>Table1[[#This Row],[Dev2]]</f>
        <v>-27788.083333333023</v>
      </c>
    </row>
    <row r="238" spans="1:20" x14ac:dyDescent="0.25">
      <c r="A238">
        <v>-105.15</v>
      </c>
      <c r="B238">
        <v>8.92</v>
      </c>
      <c r="C238">
        <v>483509</v>
      </c>
      <c r="D238">
        <v>986010</v>
      </c>
      <c r="E238">
        <v>13</v>
      </c>
      <c r="F238" t="s">
        <v>7</v>
      </c>
      <c r="G238" t="s">
        <v>498</v>
      </c>
      <c r="H238">
        <f>COS(B238*PI()/180)*40075000</f>
        <v>39590324.993828908</v>
      </c>
      <c r="I238">
        <f>(MOD(A238,6)-3)*H238/360+500000</f>
        <v>483504.03125257068</v>
      </c>
      <c r="J238">
        <f>Table1[[#This Row],[rlat]]</f>
        <v>8.92</v>
      </c>
      <c r="K238" s="1">
        <f>I238-C238</f>
        <v>-4.9687474293168634</v>
      </c>
      <c r="L238" s="1">
        <f>B238*40075000/360+IF(Table1[[#This Row],[h]]="N",0,10000000)</f>
        <v>992969.4444444445</v>
      </c>
      <c r="M238" s="1">
        <f>MOD(J238,6)</f>
        <v>2.92</v>
      </c>
      <c r="N238" s="1">
        <f>Table1[[#This Row],[lng Er]]</f>
        <v>-4.9687474293168634</v>
      </c>
      <c r="O238" s="1">
        <f>Table1[[#This Row],[Lat2]]</f>
        <v>8.92</v>
      </c>
      <c r="P238" s="1">
        <f>L238-D238</f>
        <v>6959.4444444444962</v>
      </c>
      <c r="Q238" s="1">
        <f>Table1[[#This Row],[lat3]]</f>
        <v>8.92</v>
      </c>
      <c r="R238" s="1">
        <f>Table1[[#This Row],[Dev2]]-$AA$1*SIN(Table1[[#This Row],[lat4]]*PI()/90)-$Y$1*Table1[[#This Row],[lat4]]</f>
        <v>50.685370438803147</v>
      </c>
      <c r="S238" s="1">
        <f>MOD(Table1[[#This Row],[rlng]],6)-3</f>
        <v>-0.15000000000000568</v>
      </c>
      <c r="T238" s="1">
        <f>Table1[[#This Row],[Dev2]]</f>
        <v>6959.4444444444962</v>
      </c>
    </row>
    <row r="239" spans="1:20" x14ac:dyDescent="0.25">
      <c r="A239">
        <v>-75.13</v>
      </c>
      <c r="B239">
        <v>-74.42</v>
      </c>
      <c r="C239">
        <v>496102</v>
      </c>
      <c r="D239">
        <v>1741100</v>
      </c>
      <c r="E239">
        <v>18</v>
      </c>
      <c r="F239" t="s">
        <v>12</v>
      </c>
      <c r="G239" t="s">
        <v>176</v>
      </c>
      <c r="H239">
        <f>COS(B239*PI()/180)*40075000</f>
        <v>10763487.652905241</v>
      </c>
      <c r="I239">
        <f>(MOD(A239,6)-3)*H239/360+500000</f>
        <v>496113.1850142288</v>
      </c>
      <c r="J239">
        <f>Table1[[#This Row],[rlat]]</f>
        <v>-74.42</v>
      </c>
      <c r="K239" s="1">
        <f>I239-C239</f>
        <v>11.185014228802174</v>
      </c>
      <c r="L239" s="1">
        <f>B239*40075000/360+IF(Table1[[#This Row],[h]]="N",0,10000000)</f>
        <v>1715606.944444444</v>
      </c>
      <c r="M239" s="1">
        <f>MOD(J239,6)</f>
        <v>3.5799999999999983</v>
      </c>
      <c r="N239" s="1">
        <f>Table1[[#This Row],[lng Er]]</f>
        <v>11.185014228802174</v>
      </c>
      <c r="O239" s="1">
        <f>Table1[[#This Row],[Lat2]]</f>
        <v>-74.42</v>
      </c>
      <c r="P239" s="1">
        <f>L239-D239</f>
        <v>-25493.055555555969</v>
      </c>
      <c r="Q239" s="1">
        <f>Table1[[#This Row],[lat3]]</f>
        <v>-74.42</v>
      </c>
      <c r="R239" s="1">
        <f>Table1[[#This Row],[Dev2]]-$AA$1*SIN(Table1[[#This Row],[lat4]]*PI()/90)-$Y$1*Table1[[#This Row],[lat4]]</f>
        <v>-469.67993514228874</v>
      </c>
      <c r="S239" s="1">
        <f>MOD(Table1[[#This Row],[rlng]],6)-3</f>
        <v>-0.12999999999999545</v>
      </c>
      <c r="T239" s="1">
        <f>Table1[[#This Row],[Dev2]]</f>
        <v>-25493.055555555969</v>
      </c>
    </row>
    <row r="240" spans="1:20" x14ac:dyDescent="0.25">
      <c r="A240">
        <v>176.89</v>
      </c>
      <c r="B240">
        <v>20.9</v>
      </c>
      <c r="C240">
        <v>488560</v>
      </c>
      <c r="D240">
        <v>2311084</v>
      </c>
      <c r="E240">
        <v>60</v>
      </c>
      <c r="F240" t="s">
        <v>7</v>
      </c>
      <c r="G240" t="s">
        <v>28</v>
      </c>
      <c r="H240">
        <f>COS(B240*PI()/180)*40075000</f>
        <v>37438244.308415256</v>
      </c>
      <c r="I240">
        <f>(MOD(A240,6)-3)*H240/360+500000</f>
        <v>488560.53646131617</v>
      </c>
      <c r="J240">
        <f>Table1[[#This Row],[rlat]]</f>
        <v>20.9</v>
      </c>
      <c r="K240" s="1">
        <f>I240-C240</f>
        <v>0.53646131616551429</v>
      </c>
      <c r="L240" s="1">
        <f>B240*40075000/360+IF(Table1[[#This Row],[h]]="N",0,10000000)</f>
        <v>2326576.388888889</v>
      </c>
      <c r="M240" s="1">
        <f>MOD(J240,6)</f>
        <v>2.8999999999999986</v>
      </c>
      <c r="N240" s="1">
        <f>Table1[[#This Row],[lng Er]]</f>
        <v>0.53646131616551429</v>
      </c>
      <c r="O240" s="1">
        <f>Table1[[#This Row],[Lat2]]</f>
        <v>20.9</v>
      </c>
      <c r="P240" s="1">
        <f>L240-D240</f>
        <v>15492.388888888992</v>
      </c>
      <c r="Q240" s="1">
        <f>Table1[[#This Row],[lat3]]</f>
        <v>20.9</v>
      </c>
      <c r="R240" s="1">
        <f>Table1[[#This Row],[Dev2]]-$AA$1*SIN(Table1[[#This Row],[lat4]]*PI()/90)-$Y$1*Table1[[#This Row],[lat4]]</f>
        <v>125.36936489775144</v>
      </c>
      <c r="S240" s="1">
        <f>MOD(Table1[[#This Row],[rlng]],6)-3</f>
        <v>-0.11000000000001364</v>
      </c>
      <c r="T240" s="1">
        <f>Table1[[#This Row],[Dev2]]</f>
        <v>15492.388888888992</v>
      </c>
    </row>
    <row r="241" spans="1:20" x14ac:dyDescent="0.25">
      <c r="A241">
        <v>98.89</v>
      </c>
      <c r="B241">
        <v>34.39</v>
      </c>
      <c r="C241">
        <v>489888</v>
      </c>
      <c r="D241">
        <v>3805405</v>
      </c>
      <c r="E241">
        <v>47</v>
      </c>
      <c r="F241" t="s">
        <v>7</v>
      </c>
      <c r="G241" t="s">
        <v>425</v>
      </c>
      <c r="H241">
        <f>COS(B241*PI()/180)*40075000</f>
        <v>33070374.549002927</v>
      </c>
      <c r="I241">
        <f>(MOD(A241,6)-3)*H241/360+500000</f>
        <v>489895.16333224915</v>
      </c>
      <c r="J241">
        <f>Table1[[#This Row],[rlat]]</f>
        <v>34.39</v>
      </c>
      <c r="K241" s="1">
        <f>I241-C241</f>
        <v>7.1633322491543368</v>
      </c>
      <c r="L241" s="1">
        <f>B241*40075000/360+IF(Table1[[#This Row],[h]]="N",0,10000000)</f>
        <v>3828275.6944444445</v>
      </c>
      <c r="M241" s="1">
        <f>MOD(J241,6)</f>
        <v>4.3900000000000006</v>
      </c>
      <c r="N241" s="1">
        <f>Table1[[#This Row],[lng Er]]</f>
        <v>7.1633322491543368</v>
      </c>
      <c r="O241" s="1">
        <f>Table1[[#This Row],[Lat2]]</f>
        <v>34.39</v>
      </c>
      <c r="P241" s="1">
        <f>L241-D241</f>
        <v>22870.694444444496</v>
      </c>
      <c r="Q241" s="1">
        <f>Table1[[#This Row],[lat3]]</f>
        <v>34.39</v>
      </c>
      <c r="R241" s="1">
        <f>Table1[[#This Row],[Dev2]]-$AA$1*SIN(Table1[[#This Row],[lat4]]*PI()/90)-$Y$1*Table1[[#This Row],[lat4]]</f>
        <v>217.78422637119547</v>
      </c>
      <c r="S241" s="1">
        <f>MOD(Table1[[#This Row],[rlng]],6)-3</f>
        <v>-0.10999999999999943</v>
      </c>
      <c r="T241" s="1">
        <f>Table1[[#This Row],[Dev2]]</f>
        <v>22870.694444444496</v>
      </c>
    </row>
    <row r="242" spans="1:20" x14ac:dyDescent="0.25">
      <c r="A242">
        <v>140.9</v>
      </c>
      <c r="B242">
        <v>-31.22</v>
      </c>
      <c r="C242">
        <v>490475</v>
      </c>
      <c r="D242">
        <v>6546011</v>
      </c>
      <c r="E242">
        <v>54</v>
      </c>
      <c r="F242" t="s">
        <v>12</v>
      </c>
      <c r="G242" t="s">
        <v>317</v>
      </c>
      <c r="H242">
        <f>COS(B242*PI()/180)*40075000</f>
        <v>34271474.054242626</v>
      </c>
      <c r="I242">
        <f>(MOD(A242,6)-3)*H242/360+500000</f>
        <v>490480.14609604428</v>
      </c>
      <c r="J242">
        <f>Table1[[#This Row],[rlat]]</f>
        <v>-31.22</v>
      </c>
      <c r="K242" s="1">
        <f>I242-C242</f>
        <v>5.146096044278238</v>
      </c>
      <c r="L242" s="1">
        <f>B242*40075000/360+IF(Table1[[#This Row],[h]]="N",0,10000000)</f>
        <v>6524606.944444444</v>
      </c>
      <c r="M242" s="1">
        <f>MOD(J242,6)</f>
        <v>4.7800000000000011</v>
      </c>
      <c r="N242" s="1">
        <f>Table1[[#This Row],[lng Er]]</f>
        <v>5.146096044278238</v>
      </c>
      <c r="O242" s="1">
        <f>Table1[[#This Row],[Lat2]]</f>
        <v>-31.22</v>
      </c>
      <c r="P242" s="1">
        <f>L242-D242</f>
        <v>-21404.055555555969</v>
      </c>
      <c r="Q242" s="1">
        <f>Table1[[#This Row],[lat3]]</f>
        <v>-31.22</v>
      </c>
      <c r="R242" s="1">
        <f>Table1[[#This Row],[Dev2]]-$AA$1*SIN(Table1[[#This Row],[lat4]]*PI()/90)-$Y$1*Table1[[#This Row],[lat4]]</f>
        <v>-195.12667729224631</v>
      </c>
      <c r="S242" s="1">
        <f>MOD(Table1[[#This Row],[rlng]],6)-3</f>
        <v>-9.9999999999994316E-2</v>
      </c>
      <c r="T242" s="1">
        <f>Table1[[#This Row],[Dev2]]</f>
        <v>-21404.055555555969</v>
      </c>
    </row>
    <row r="243" spans="1:20" x14ac:dyDescent="0.25">
      <c r="A243">
        <v>62.91</v>
      </c>
      <c r="B243">
        <v>-11.76</v>
      </c>
      <c r="C243">
        <v>490194</v>
      </c>
      <c r="D243">
        <v>8699983</v>
      </c>
      <c r="E243">
        <v>41</v>
      </c>
      <c r="F243" t="s">
        <v>12</v>
      </c>
      <c r="G243" t="s">
        <v>327</v>
      </c>
      <c r="H243">
        <f>COS(B243*PI()/180)*40075000</f>
        <v>39233822.358954884</v>
      </c>
      <c r="I243">
        <f>(MOD(A243,6)-3)*H243/360+500000</f>
        <v>490191.54441026092</v>
      </c>
      <c r="J243">
        <f>Table1[[#This Row],[rlat]]</f>
        <v>-11.76</v>
      </c>
      <c r="K243" s="1">
        <f>I243-C243</f>
        <v>-2.4555897390819155</v>
      </c>
      <c r="L243" s="1">
        <f>B243*40075000/360+IF(Table1[[#This Row],[h]]="N",0,10000000)</f>
        <v>8690883.333333334</v>
      </c>
      <c r="M243" s="1">
        <f>MOD(J243,6)</f>
        <v>0.24000000000000021</v>
      </c>
      <c r="N243" s="1">
        <f>Table1[[#This Row],[lng Er]]</f>
        <v>-2.4555897390819155</v>
      </c>
      <c r="O243" s="1">
        <f>Table1[[#This Row],[Lat2]]</f>
        <v>-11.76</v>
      </c>
      <c r="P243" s="1">
        <f>L243-D243</f>
        <v>-9099.6666666660458</v>
      </c>
      <c r="Q243" s="1">
        <f>Table1[[#This Row],[lat3]]</f>
        <v>-11.76</v>
      </c>
      <c r="R243" s="1">
        <f>Table1[[#This Row],[Dev2]]-$AA$1*SIN(Table1[[#This Row],[lat4]]*PI()/90)-$Y$1*Table1[[#This Row],[lat4]]</f>
        <v>-68.56012298132282</v>
      </c>
      <c r="S243" s="1">
        <f>MOD(Table1[[#This Row],[rlng]],6)-3</f>
        <v>-9.0000000000003411E-2</v>
      </c>
      <c r="T243" s="1">
        <f>Table1[[#This Row],[Dev2]]</f>
        <v>-9099.6666666660458</v>
      </c>
    </row>
    <row r="244" spans="1:20" x14ac:dyDescent="0.25">
      <c r="A244">
        <v>-105.08</v>
      </c>
      <c r="B244">
        <v>-71.349999999999994</v>
      </c>
      <c r="C244">
        <v>497144</v>
      </c>
      <c r="D244">
        <v>2083565</v>
      </c>
      <c r="E244">
        <v>13</v>
      </c>
      <c r="F244" t="s">
        <v>12</v>
      </c>
      <c r="G244" t="s">
        <v>219</v>
      </c>
      <c r="H244">
        <f>COS(B244*PI()/180)*40075000</f>
        <v>12815434.838676123</v>
      </c>
      <c r="I244">
        <f>(MOD(A244,6)-3)*H244/360+500000</f>
        <v>497152.12559140538</v>
      </c>
      <c r="J244">
        <f>Table1[[#This Row],[rlat]]</f>
        <v>-71.349999999999994</v>
      </c>
      <c r="K244" s="1">
        <f>I244-C244</f>
        <v>8.1255914053763263</v>
      </c>
      <c r="L244" s="1">
        <f>B244*40075000/360+IF(Table1[[#This Row],[h]]="N",0,10000000)</f>
        <v>2057357.638888889</v>
      </c>
      <c r="M244" s="1">
        <f>MOD(J244,6)</f>
        <v>0.65000000000000568</v>
      </c>
      <c r="N244" s="1">
        <f>Table1[[#This Row],[lng Er]]</f>
        <v>8.1255914053763263</v>
      </c>
      <c r="O244" s="1">
        <f>Table1[[#This Row],[Lat2]]</f>
        <v>-71.349999999999994</v>
      </c>
      <c r="P244" s="1">
        <f>L244-D244</f>
        <v>-26207.361111111008</v>
      </c>
      <c r="Q244" s="1">
        <f>Table1[[#This Row],[lat3]]</f>
        <v>-71.349999999999994</v>
      </c>
      <c r="R244" s="1">
        <f>Table1[[#This Row],[Dev2]]-$AA$1*SIN(Table1[[#This Row],[lat4]]*PI()/90)-$Y$1*Table1[[#This Row],[lat4]]</f>
        <v>-457.79670685963538</v>
      </c>
      <c r="S244" s="1">
        <f>MOD(Table1[[#This Row],[rlng]],6)-3</f>
        <v>-7.9999999999998295E-2</v>
      </c>
      <c r="T244" s="1">
        <f>Table1[[#This Row],[Dev2]]</f>
        <v>-26207.361111111008</v>
      </c>
    </row>
    <row r="245" spans="1:20" x14ac:dyDescent="0.25">
      <c r="A245">
        <v>50.93</v>
      </c>
      <c r="B245">
        <v>-36.909999999999997</v>
      </c>
      <c r="C245">
        <v>493764</v>
      </c>
      <c r="D245">
        <v>5915109</v>
      </c>
      <c r="E245">
        <v>39</v>
      </c>
      <c r="F245" t="s">
        <v>12</v>
      </c>
      <c r="G245" t="s">
        <v>424</v>
      </c>
      <c r="H245">
        <f>COS(B245*PI()/180)*40075000</f>
        <v>32043162.617368862</v>
      </c>
      <c r="I245">
        <f>(MOD(A245,6)-3)*H245/360+500000</f>
        <v>493769.38504662272</v>
      </c>
      <c r="J245">
        <f>Table1[[#This Row],[rlat]]</f>
        <v>-36.909999999999997</v>
      </c>
      <c r="K245" s="1">
        <f>I245-C245</f>
        <v>5.3850466227158904</v>
      </c>
      <c r="L245" s="1">
        <f>B245*40075000/360+IF(Table1[[#This Row],[h]]="N",0,10000000)</f>
        <v>5891199.305555556</v>
      </c>
      <c r="M245" s="1">
        <f>MOD(J245,6)</f>
        <v>5.0900000000000034</v>
      </c>
      <c r="N245" s="1">
        <f>Table1[[#This Row],[lng Er]]</f>
        <v>5.3850466227158904</v>
      </c>
      <c r="O245" s="1">
        <f>Table1[[#This Row],[Lat2]]</f>
        <v>-36.909999999999997</v>
      </c>
      <c r="P245" s="1">
        <f>L245-D245</f>
        <v>-23909.694444444031</v>
      </c>
      <c r="Q245" s="1">
        <f>Table1[[#This Row],[lat3]]</f>
        <v>-36.909999999999997</v>
      </c>
      <c r="R245" s="1">
        <f>Table1[[#This Row],[Dev2]]-$AA$1*SIN(Table1[[#This Row],[lat4]]*PI()/90)-$Y$1*Table1[[#This Row],[lat4]]</f>
        <v>-238.68822943263513</v>
      </c>
      <c r="S245" s="1">
        <f>MOD(Table1[[#This Row],[rlng]],6)-3</f>
        <v>-7.0000000000000284E-2</v>
      </c>
      <c r="T245" s="1">
        <f>Table1[[#This Row],[Dev2]]</f>
        <v>-23909.694444444031</v>
      </c>
    </row>
    <row r="246" spans="1:20" x14ac:dyDescent="0.25">
      <c r="A246">
        <v>14.95</v>
      </c>
      <c r="B246">
        <v>-46.54</v>
      </c>
      <c r="C246">
        <v>496166</v>
      </c>
      <c r="D246">
        <v>4845950</v>
      </c>
      <c r="E246">
        <v>33</v>
      </c>
      <c r="F246" t="s">
        <v>12</v>
      </c>
      <c r="G246" t="s">
        <v>360</v>
      </c>
      <c r="H246">
        <f>COS(B246*PI()/180)*40075000</f>
        <v>27565508.64583423</v>
      </c>
      <c r="I246">
        <f>(MOD(A246,6)-3)*H246/360+500000</f>
        <v>496171.45713252295</v>
      </c>
      <c r="J246">
        <f>Table1[[#This Row],[rlat]]</f>
        <v>-46.54</v>
      </c>
      <c r="K246" s="1">
        <f>I246-C246</f>
        <v>5.4571325229480863</v>
      </c>
      <c r="L246" s="1">
        <f>B246*40075000/360+IF(Table1[[#This Row],[h]]="N",0,10000000)</f>
        <v>4819193.055555556</v>
      </c>
      <c r="M246" s="1">
        <f>MOD(J246,6)</f>
        <v>1.4600000000000009</v>
      </c>
      <c r="N246" s="1">
        <f>Table1[[#This Row],[lng Er]]</f>
        <v>5.4571325229480863</v>
      </c>
      <c r="O246" s="1">
        <f>Table1[[#This Row],[Lat2]]</f>
        <v>-46.54</v>
      </c>
      <c r="P246" s="1">
        <f>L246-D246</f>
        <v>-26756.944444444031</v>
      </c>
      <c r="Q246" s="1">
        <f>Table1[[#This Row],[lat3]]</f>
        <v>-46.54</v>
      </c>
      <c r="R246" s="1">
        <f>Table1[[#This Row],[Dev2]]-$AA$1*SIN(Table1[[#This Row],[lat4]]*PI()/90)-$Y$1*Table1[[#This Row],[lat4]]</f>
        <v>-308.55665951060291</v>
      </c>
      <c r="S246" s="1">
        <f>MOD(Table1[[#This Row],[rlng]],6)-3</f>
        <v>-5.0000000000000711E-2</v>
      </c>
      <c r="T246" s="1">
        <f>Table1[[#This Row],[Dev2]]</f>
        <v>-26756.944444444031</v>
      </c>
    </row>
    <row r="247" spans="1:20" x14ac:dyDescent="0.25">
      <c r="A247">
        <v>-81.040000000000006</v>
      </c>
      <c r="B247">
        <v>-9.91</v>
      </c>
      <c r="C247">
        <v>495614</v>
      </c>
      <c r="D247">
        <v>8904537</v>
      </c>
      <c r="E247">
        <v>17</v>
      </c>
      <c r="F247" t="s">
        <v>12</v>
      </c>
      <c r="G247" t="s">
        <v>214</v>
      </c>
      <c r="H247">
        <f>COS(B247*PI()/180)*40075000</f>
        <v>39477053.10227184</v>
      </c>
      <c r="I247">
        <f>(MOD(A247,6)-3)*H247/360+500000</f>
        <v>495613.66076641355</v>
      </c>
      <c r="J247">
        <f>Table1[[#This Row],[rlat]]</f>
        <v>-9.91</v>
      </c>
      <c r="K247" s="1">
        <f>I247-C247</f>
        <v>-0.33923358644824475</v>
      </c>
      <c r="L247" s="1">
        <f>B247*40075000/360+IF(Table1[[#This Row],[h]]="N",0,10000000)</f>
        <v>8896824.305555556</v>
      </c>
      <c r="M247" s="1">
        <f>MOD(J247,6)</f>
        <v>2.09</v>
      </c>
      <c r="N247" s="1">
        <f>Table1[[#This Row],[lng Er]]</f>
        <v>-0.33923358644824475</v>
      </c>
      <c r="O247" s="1">
        <f>Table1[[#This Row],[Lat2]]</f>
        <v>-9.91</v>
      </c>
      <c r="P247" s="1">
        <f>L247-D247</f>
        <v>-7712.6944444440305</v>
      </c>
      <c r="Q247" s="1">
        <f>Table1[[#This Row],[lat3]]</f>
        <v>-9.91</v>
      </c>
      <c r="R247" s="1">
        <f>Table1[[#This Row],[Dev2]]-$AA$1*SIN(Table1[[#This Row],[lat4]]*PI()/90)-$Y$1*Table1[[#This Row],[lat4]]</f>
        <v>-57.883181287764273</v>
      </c>
      <c r="S247" s="1">
        <f>MOD(Table1[[#This Row],[rlng]],6)-3</f>
        <v>-4.0000000000006253E-2</v>
      </c>
      <c r="T247" s="1">
        <f>Table1[[#This Row],[Dev2]]</f>
        <v>-7712.6944444440305</v>
      </c>
    </row>
    <row r="248" spans="1:20" x14ac:dyDescent="0.25">
      <c r="A248">
        <v>32.96</v>
      </c>
      <c r="B248">
        <v>-49.86</v>
      </c>
      <c r="C248">
        <v>497125</v>
      </c>
      <c r="D248">
        <v>4476934</v>
      </c>
      <c r="E248">
        <v>36</v>
      </c>
      <c r="F248" t="s">
        <v>12</v>
      </c>
      <c r="G248" t="s">
        <v>468</v>
      </c>
      <c r="H248">
        <f>COS(B248*PI()/180)*40075000</f>
        <v>25834648.856750727</v>
      </c>
      <c r="I248">
        <f>(MOD(A248,6)-3)*H248/360+500000</f>
        <v>497129.48346036108</v>
      </c>
      <c r="J248">
        <f>Table1[[#This Row],[rlat]]</f>
        <v>-49.86</v>
      </c>
      <c r="K248" s="1">
        <f>I248-C248</f>
        <v>4.4834603610797785</v>
      </c>
      <c r="L248" s="1">
        <f>B248*40075000/360+IF(Table1[[#This Row],[h]]="N",0,10000000)</f>
        <v>4449612.5</v>
      </c>
      <c r="M248" s="1">
        <f>MOD(J248,6)</f>
        <v>4.1400000000000006</v>
      </c>
      <c r="N248" s="1">
        <f>Table1[[#This Row],[lng Er]]</f>
        <v>4.4834603610797785</v>
      </c>
      <c r="O248" s="1">
        <f>Table1[[#This Row],[Lat2]]</f>
        <v>-49.86</v>
      </c>
      <c r="P248" s="1">
        <f>L248-D248</f>
        <v>-27321.5</v>
      </c>
      <c r="Q248" s="1">
        <f>Table1[[#This Row],[lat3]]</f>
        <v>-49.86</v>
      </c>
      <c r="R248" s="1">
        <f>Table1[[#This Row],[Dev2]]-$AA$1*SIN(Table1[[#This Row],[lat4]]*PI()/90)-$Y$1*Table1[[#This Row],[lat4]]</f>
        <v>-332.68647761603097</v>
      </c>
      <c r="S248" s="1">
        <f>MOD(Table1[[#This Row],[rlng]],6)-3</f>
        <v>-3.9999999999999147E-2</v>
      </c>
      <c r="T248" s="1">
        <f>Table1[[#This Row],[Dev2]]</f>
        <v>-27321.5</v>
      </c>
    </row>
    <row r="249" spans="1:20" x14ac:dyDescent="0.25">
      <c r="A249">
        <v>-147.02000000000001</v>
      </c>
      <c r="B249">
        <v>45.41</v>
      </c>
      <c r="C249">
        <v>498434</v>
      </c>
      <c r="D249">
        <v>5028498</v>
      </c>
      <c r="E249">
        <v>6</v>
      </c>
      <c r="F249" t="s">
        <v>7</v>
      </c>
      <c r="G249" t="s">
        <v>422</v>
      </c>
      <c r="H249">
        <f>COS(B249*PI()/180)*40075000</f>
        <v>28133802.970284089</v>
      </c>
      <c r="I249">
        <f>(MOD(A249,6)-3)*H249/360+500000</f>
        <v>498437.01094609452</v>
      </c>
      <c r="J249">
        <f>Table1[[#This Row],[rlat]]</f>
        <v>45.41</v>
      </c>
      <c r="K249" s="1">
        <f>I249-C249</f>
        <v>3.0109460945241153</v>
      </c>
      <c r="L249" s="1">
        <f>B249*40075000/360+IF(Table1[[#This Row],[h]]="N",0,10000000)</f>
        <v>5055015.972222222</v>
      </c>
      <c r="M249" s="1">
        <f>MOD(J249,6)</f>
        <v>3.4099999999999966</v>
      </c>
      <c r="N249" s="1">
        <f>Table1[[#This Row],[lng Er]]</f>
        <v>3.0109460945241153</v>
      </c>
      <c r="O249" s="1">
        <f>Table1[[#This Row],[Lat2]]</f>
        <v>45.41</v>
      </c>
      <c r="P249" s="1">
        <f>L249-D249</f>
        <v>26517.972222222015</v>
      </c>
      <c r="Q249" s="1">
        <f>Table1[[#This Row],[lat3]]</f>
        <v>45.41</v>
      </c>
      <c r="R249" s="1">
        <f>Table1[[#This Row],[Dev2]]-$AA$1*SIN(Table1[[#This Row],[lat4]]*PI()/90)-$Y$1*Table1[[#This Row],[lat4]]</f>
        <v>302.36079227793562</v>
      </c>
      <c r="S249" s="1">
        <f>MOD(Table1[[#This Row],[rlng]],6)-3</f>
        <v>-2.0000000000010232E-2</v>
      </c>
      <c r="T249" s="1">
        <f>Table1[[#This Row],[Dev2]]</f>
        <v>26517.972222222015</v>
      </c>
    </row>
    <row r="250" spans="1:20" x14ac:dyDescent="0.25">
      <c r="A250">
        <v>-81.010000000000005</v>
      </c>
      <c r="B250">
        <v>-66.349999999999994</v>
      </c>
      <c r="C250">
        <v>499552</v>
      </c>
      <c r="D250">
        <v>2641077</v>
      </c>
      <c r="E250">
        <v>17</v>
      </c>
      <c r="F250" t="s">
        <v>12</v>
      </c>
      <c r="G250" t="s">
        <v>351</v>
      </c>
      <c r="H250">
        <f>COS(B250*PI()/180)*40075000</f>
        <v>16076028.435900077</v>
      </c>
      <c r="I250">
        <f>(MOD(A250,6)-3)*H250/360+500000</f>
        <v>499553.4436545581</v>
      </c>
      <c r="J250">
        <f>Table1[[#This Row],[rlat]]</f>
        <v>-66.349999999999994</v>
      </c>
      <c r="K250" s="1">
        <f>I250-C250</f>
        <v>1.443654558097478</v>
      </c>
      <c r="L250" s="1">
        <f>B250*40075000/360+IF(Table1[[#This Row],[h]]="N",0,10000000)</f>
        <v>2613954.861111111</v>
      </c>
      <c r="M250" s="1">
        <f>MOD(J250,6)</f>
        <v>5.6500000000000057</v>
      </c>
      <c r="N250" s="1">
        <f>Table1[[#This Row],[lng Er]]</f>
        <v>1.443654558097478</v>
      </c>
      <c r="O250" s="1">
        <f>Table1[[#This Row],[Lat2]]</f>
        <v>-66.349999999999994</v>
      </c>
      <c r="P250" s="1">
        <f>L250-D250</f>
        <v>-27122.138888888992</v>
      </c>
      <c r="Q250" s="1">
        <f>Table1[[#This Row],[lat3]]</f>
        <v>-66.349999999999994</v>
      </c>
      <c r="R250" s="1">
        <f>Table1[[#This Row],[Dev2]]-$AA$1*SIN(Table1[[#This Row],[lat4]]*PI()/90)-$Y$1*Table1[[#This Row],[lat4]]</f>
        <v>-434.75536648963316</v>
      </c>
      <c r="S250" s="1">
        <f>MOD(Table1[[#This Row],[rlng]],6)-3</f>
        <v>-1.0000000000005116E-2</v>
      </c>
      <c r="T250" s="1">
        <f>Table1[[#This Row],[Dev2]]</f>
        <v>-27122.138888888992</v>
      </c>
    </row>
    <row r="251" spans="1:20" x14ac:dyDescent="0.25">
      <c r="A251">
        <v>-164.98</v>
      </c>
      <c r="B251">
        <v>51.06</v>
      </c>
      <c r="C251">
        <v>501401</v>
      </c>
      <c r="D251">
        <v>5656497</v>
      </c>
      <c r="E251">
        <v>3</v>
      </c>
      <c r="F251" t="s">
        <v>7</v>
      </c>
      <c r="G251" t="s">
        <v>167</v>
      </c>
      <c r="H251">
        <f>COS(B251*PI()/180)*40075000</f>
        <v>25187386.798052467</v>
      </c>
      <c r="I251">
        <f>(MOD(A251,6)-3)*H251/360+500000</f>
        <v>501399.29926655919</v>
      </c>
      <c r="J251">
        <f>Table1[[#This Row],[rlat]]</f>
        <v>51.06</v>
      </c>
      <c r="K251" s="1">
        <f>I251-C251</f>
        <v>-1.7007334408117458</v>
      </c>
      <c r="L251" s="1">
        <f>B251*40075000/360+IF(Table1[[#This Row],[h]]="N",0,10000000)</f>
        <v>5683970.833333333</v>
      </c>
      <c r="M251" s="1">
        <f>MOD(J251,6)</f>
        <v>3.0600000000000023</v>
      </c>
      <c r="N251" s="1">
        <f>Table1[[#This Row],[lng Er]]</f>
        <v>-1.7007334408117458</v>
      </c>
      <c r="O251" s="1">
        <f>Table1[[#This Row],[Lat2]]</f>
        <v>51.06</v>
      </c>
      <c r="P251" s="1">
        <f>L251-D251</f>
        <v>27473.833333333023</v>
      </c>
      <c r="Q251" s="1">
        <f>Table1[[#This Row],[lat3]]</f>
        <v>51.06</v>
      </c>
      <c r="R251" s="1">
        <f>Table1[[#This Row],[Dev2]]-$AA$1*SIN(Table1[[#This Row],[lat4]]*PI()/90)-$Y$1*Table1[[#This Row],[lat4]]</f>
        <v>341.97322920163242</v>
      </c>
      <c r="S251" s="1">
        <f>MOD(Table1[[#This Row],[rlng]],6)-3</f>
        <v>2.0000000000010232E-2</v>
      </c>
      <c r="T251" s="1">
        <f>Table1[[#This Row],[Dev2]]</f>
        <v>27473.833333333023</v>
      </c>
    </row>
    <row r="252" spans="1:20" x14ac:dyDescent="0.25">
      <c r="A252">
        <v>165.03</v>
      </c>
      <c r="B252">
        <v>-55.48</v>
      </c>
      <c r="C252">
        <v>501896</v>
      </c>
      <c r="D252">
        <v>3851792</v>
      </c>
      <c r="E252">
        <v>58</v>
      </c>
      <c r="F252" t="s">
        <v>12</v>
      </c>
      <c r="G252" t="s">
        <v>435</v>
      </c>
      <c r="H252">
        <f>COS(B252*PI()/180)*40075000</f>
        <v>22710257.109570719</v>
      </c>
      <c r="I252">
        <f>(MOD(A252,6)-3)*H252/360+500000</f>
        <v>501892.5214257976</v>
      </c>
      <c r="J252">
        <f>Table1[[#This Row],[rlat]]</f>
        <v>-55.48</v>
      </c>
      <c r="K252" s="1">
        <f>I252-C252</f>
        <v>-3.4785742023959756</v>
      </c>
      <c r="L252" s="1">
        <f>B252*40075000/360+IF(Table1[[#This Row],[h]]="N",0,10000000)</f>
        <v>3823997.222222222</v>
      </c>
      <c r="M252" s="1">
        <f>MOD(J252,6)</f>
        <v>4.5200000000000031</v>
      </c>
      <c r="N252" s="1">
        <f>Table1[[#This Row],[lng Er]]</f>
        <v>-3.4785742023959756</v>
      </c>
      <c r="O252" s="1">
        <f>Table1[[#This Row],[Lat2]]</f>
        <v>-55.48</v>
      </c>
      <c r="P252" s="1">
        <f>L252-D252</f>
        <v>-27794.777777777985</v>
      </c>
      <c r="Q252" s="1">
        <f>Table1[[#This Row],[lat3]]</f>
        <v>-55.48</v>
      </c>
      <c r="R252" s="1">
        <f>Table1[[#This Row],[Dev2]]-$AA$1*SIN(Table1[[#This Row],[lat4]]*PI()/90)-$Y$1*Table1[[#This Row],[lat4]]</f>
        <v>-370.49158585595615</v>
      </c>
      <c r="S252" s="1">
        <f>MOD(Table1[[#This Row],[rlng]],6)-3</f>
        <v>3.0000000000001137E-2</v>
      </c>
      <c r="T252" s="1">
        <f>Table1[[#This Row],[Dev2]]</f>
        <v>-27794.777777777985</v>
      </c>
    </row>
    <row r="253" spans="1:20" x14ac:dyDescent="0.25">
      <c r="A253">
        <v>3.05000000000001</v>
      </c>
      <c r="B253">
        <v>-47.82</v>
      </c>
      <c r="C253">
        <v>503742</v>
      </c>
      <c r="D253">
        <v>4703704</v>
      </c>
      <c r="E253">
        <v>31</v>
      </c>
      <c r="F253" t="s">
        <v>12</v>
      </c>
      <c r="G253" t="s">
        <v>378</v>
      </c>
      <c r="H253">
        <f>COS(B253*PI()/180)*40075000</f>
        <v>26908837.999643423</v>
      </c>
      <c r="I253">
        <f>(MOD(A253,6)-3)*H253/360+500000</f>
        <v>503737.33861106233</v>
      </c>
      <c r="J253">
        <f>Table1[[#This Row],[rlat]]</f>
        <v>-47.82</v>
      </c>
      <c r="K253" s="1">
        <f>I253-C253</f>
        <v>-4.6613889376749285</v>
      </c>
      <c r="L253" s="1">
        <f>B253*40075000/360+IF(Table1[[#This Row],[h]]="N",0,10000000)</f>
        <v>4676704.166666667</v>
      </c>
      <c r="M253" s="1">
        <f>MOD(J253,6)</f>
        <v>0.17999999999999972</v>
      </c>
      <c r="N253" s="1">
        <f>Table1[[#This Row],[lng Er]]</f>
        <v>-4.6613889376749285</v>
      </c>
      <c r="O253" s="1">
        <f>Table1[[#This Row],[Lat2]]</f>
        <v>-47.82</v>
      </c>
      <c r="P253" s="1">
        <f>L253-D253</f>
        <v>-26999.833333333023</v>
      </c>
      <c r="Q253" s="1">
        <f>Table1[[#This Row],[lat3]]</f>
        <v>-47.82</v>
      </c>
      <c r="R253" s="1">
        <f>Table1[[#This Row],[Dev2]]-$AA$1*SIN(Table1[[#This Row],[lat4]]*PI()/90)-$Y$1*Table1[[#This Row],[lat4]]</f>
        <v>-317.78882548158072</v>
      </c>
      <c r="S253" s="1">
        <f>MOD(Table1[[#This Row],[rlng]],6)-3</f>
        <v>5.0000000000010036E-2</v>
      </c>
      <c r="T253" s="1">
        <f>Table1[[#This Row],[Dev2]]</f>
        <v>-26999.833333333023</v>
      </c>
    </row>
    <row r="254" spans="1:20" x14ac:dyDescent="0.25">
      <c r="A254">
        <v>-110.92</v>
      </c>
      <c r="B254">
        <v>-54.18</v>
      </c>
      <c r="C254">
        <v>505221</v>
      </c>
      <c r="D254">
        <v>3996448</v>
      </c>
      <c r="E254">
        <v>12</v>
      </c>
      <c r="F254" t="s">
        <v>12</v>
      </c>
      <c r="G254" t="s">
        <v>473</v>
      </c>
      <c r="H254">
        <f>COS(B254*PI()/180)*40075000</f>
        <v>23453523.217572324</v>
      </c>
      <c r="I254">
        <f>(MOD(A254,6)-3)*H254/360+500000</f>
        <v>505211.89404834929</v>
      </c>
      <c r="J254">
        <f>Table1[[#This Row],[rlat]]</f>
        <v>-54.18</v>
      </c>
      <c r="K254" s="1">
        <f>I254-C254</f>
        <v>-9.1059516507084481</v>
      </c>
      <c r="L254" s="1">
        <f>B254*40075000/360+IF(Table1[[#This Row],[h]]="N",0,10000000)</f>
        <v>3968712.5</v>
      </c>
      <c r="M254" s="1">
        <f>MOD(J254,6)</f>
        <v>5.82</v>
      </c>
      <c r="N254" s="1">
        <f>Table1[[#This Row],[lng Er]]</f>
        <v>-9.1059516507084481</v>
      </c>
      <c r="O254" s="1">
        <f>Table1[[#This Row],[Lat2]]</f>
        <v>-54.18</v>
      </c>
      <c r="P254" s="1">
        <f>L254-D254</f>
        <v>-27735.5</v>
      </c>
      <c r="Q254" s="1">
        <f>Table1[[#This Row],[lat3]]</f>
        <v>-54.18</v>
      </c>
      <c r="R254" s="1">
        <f>Table1[[#This Row],[Dev2]]-$AA$1*SIN(Table1[[#This Row],[lat4]]*PI()/90)-$Y$1*Table1[[#This Row],[lat4]]</f>
        <v>-359.46168015528383</v>
      </c>
      <c r="S254" s="1">
        <f>MOD(Table1[[#This Row],[rlng]],6)-3</f>
        <v>7.9999999999998295E-2</v>
      </c>
      <c r="T254" s="1">
        <f>Table1[[#This Row],[Dev2]]</f>
        <v>-27735.5</v>
      </c>
    </row>
    <row r="255" spans="1:20" x14ac:dyDescent="0.25">
      <c r="A255">
        <v>-14.91</v>
      </c>
      <c r="B255">
        <v>62.36</v>
      </c>
      <c r="C255">
        <v>504658</v>
      </c>
      <c r="D255">
        <v>6914288</v>
      </c>
      <c r="E255">
        <v>28</v>
      </c>
      <c r="F255" t="s">
        <v>7</v>
      </c>
      <c r="G255" t="s">
        <v>418</v>
      </c>
      <c r="H255">
        <f>COS(B255*PI()/180)*40075000</f>
        <v>18591377.954841323</v>
      </c>
      <c r="I255">
        <f>(MOD(A255,6)-3)*H255/360+500000</f>
        <v>504647.84448871034</v>
      </c>
      <c r="J255">
        <f>Table1[[#This Row],[rlat]]</f>
        <v>62.36</v>
      </c>
      <c r="K255" s="1">
        <f>I255-C255</f>
        <v>-10.155511289660353</v>
      </c>
      <c r="L255" s="1">
        <f>B255*40075000/360+IF(Table1[[#This Row],[h]]="N",0,10000000)</f>
        <v>6941880.555555556</v>
      </c>
      <c r="M255" s="1">
        <f>MOD(J255,6)</f>
        <v>2.3599999999999994</v>
      </c>
      <c r="N255" s="1">
        <f>Table1[[#This Row],[lng Er]]</f>
        <v>-10.155511289660353</v>
      </c>
      <c r="O255" s="1">
        <f>Table1[[#This Row],[Lat2]]</f>
        <v>62.36</v>
      </c>
      <c r="P255" s="1">
        <f>L255-D255</f>
        <v>27592.555555555969</v>
      </c>
      <c r="Q255" s="1">
        <f>Table1[[#This Row],[lat3]]</f>
        <v>62.36</v>
      </c>
      <c r="R255" s="1">
        <f>Table1[[#This Row],[Dev2]]-$AA$1*SIN(Table1[[#This Row],[lat4]]*PI()/90)-$Y$1*Table1[[#This Row],[lat4]]</f>
        <v>410.4311570610389</v>
      </c>
      <c r="S255" s="1">
        <f>MOD(Table1[[#This Row],[rlng]],6)-3</f>
        <v>8.9999999999999858E-2</v>
      </c>
      <c r="T255" s="1">
        <f>Table1[[#This Row],[Dev2]]</f>
        <v>27592.555555555969</v>
      </c>
    </row>
    <row r="256" spans="1:20" x14ac:dyDescent="0.25">
      <c r="A256">
        <v>147.09</v>
      </c>
      <c r="B256">
        <v>1.3199999999999901</v>
      </c>
      <c r="C256">
        <v>510012</v>
      </c>
      <c r="D256">
        <v>145900</v>
      </c>
      <c r="E256">
        <v>55</v>
      </c>
      <c r="F256" t="s">
        <v>7</v>
      </c>
      <c r="G256" t="s">
        <v>82</v>
      </c>
      <c r="H256">
        <f>COS(B256*PI()/180)*40075000</f>
        <v>40064365.258844927</v>
      </c>
      <c r="I256">
        <f>(MOD(A256,6)-3)*H256/360+500000</f>
        <v>510016.09131471161</v>
      </c>
      <c r="J256">
        <f>Table1[[#This Row],[rlat]]</f>
        <v>1.3199999999999901</v>
      </c>
      <c r="K256" s="1">
        <f>I256-C256</f>
        <v>4.0913147116079926</v>
      </c>
      <c r="L256" s="1">
        <f>B256*40075000/360+IF(Table1[[#This Row],[h]]="N",0,10000000)</f>
        <v>146941.66666666558</v>
      </c>
      <c r="M256" s="1">
        <f>MOD(J256,6)</f>
        <v>1.3199999999999901</v>
      </c>
      <c r="N256" s="1">
        <f>Table1[[#This Row],[lng Er]]</f>
        <v>4.0913147116079926</v>
      </c>
      <c r="O256" s="1">
        <f>Table1[[#This Row],[Lat2]]</f>
        <v>1.3199999999999901</v>
      </c>
      <c r="P256" s="1">
        <f>L256-D256</f>
        <v>1041.6666666655801</v>
      </c>
      <c r="Q256" s="1">
        <f>Table1[[#This Row],[lat3]]</f>
        <v>1.3199999999999901</v>
      </c>
      <c r="R256" s="1">
        <f>Table1[[#This Row],[Dev2]]-$AA$1*SIN(Table1[[#This Row],[lat4]]*PI()/90)-$Y$1*Table1[[#This Row],[lat4]]</f>
        <v>7.7004260119525156</v>
      </c>
      <c r="S256" s="1">
        <f>MOD(Table1[[#This Row],[rlng]],6)-3</f>
        <v>9.0000000000003411E-2</v>
      </c>
      <c r="T256" s="1">
        <f>Table1[[#This Row],[Dev2]]</f>
        <v>1041.6666666655801</v>
      </c>
    </row>
    <row r="257" spans="1:20" x14ac:dyDescent="0.25">
      <c r="A257">
        <v>99.11</v>
      </c>
      <c r="B257">
        <v>-22.72</v>
      </c>
      <c r="C257">
        <v>511296</v>
      </c>
      <c r="D257">
        <v>7487471</v>
      </c>
      <c r="E257">
        <v>47</v>
      </c>
      <c r="F257" t="s">
        <v>12</v>
      </c>
      <c r="G257" t="s">
        <v>286</v>
      </c>
      <c r="H257">
        <f>COS(B257*PI()/180)*40075000</f>
        <v>36965313.314853944</v>
      </c>
      <c r="I257">
        <f>(MOD(A257,6)-3)*H257/360+500000</f>
        <v>511294.95684620528</v>
      </c>
      <c r="J257">
        <f>Table1[[#This Row],[rlat]]</f>
        <v>-22.72</v>
      </c>
      <c r="K257" s="1">
        <f>I257-C257</f>
        <v>-1.043153794715181</v>
      </c>
      <c r="L257" s="1">
        <f>B257*40075000/360+IF(Table1[[#This Row],[h]]="N",0,10000000)</f>
        <v>7470822.222222222</v>
      </c>
      <c r="M257" s="1">
        <f>MOD(J257,6)</f>
        <v>1.2800000000000011</v>
      </c>
      <c r="N257" s="1">
        <f>Table1[[#This Row],[lng Er]]</f>
        <v>-1.043153794715181</v>
      </c>
      <c r="O257" s="1">
        <f>Table1[[#This Row],[Lat2]]</f>
        <v>-22.72</v>
      </c>
      <c r="P257" s="1">
        <f>L257-D257</f>
        <v>-16648.777777777985</v>
      </c>
      <c r="Q257" s="1">
        <f>Table1[[#This Row],[lat3]]</f>
        <v>-22.72</v>
      </c>
      <c r="R257" s="1">
        <f>Table1[[#This Row],[Dev2]]-$AA$1*SIN(Table1[[#This Row],[lat4]]*PI()/90)-$Y$1*Table1[[#This Row],[lat4]]</f>
        <v>-136.52069394018326</v>
      </c>
      <c r="S257" s="1">
        <f>MOD(Table1[[#This Row],[rlng]],6)-3</f>
        <v>0.10999999999999943</v>
      </c>
      <c r="T257" s="1">
        <f>Table1[[#This Row],[Dev2]]</f>
        <v>-16648.777777777985</v>
      </c>
    </row>
    <row r="258" spans="1:20" x14ac:dyDescent="0.25">
      <c r="A258">
        <v>-38.880000000000003</v>
      </c>
      <c r="B258">
        <v>-49.3</v>
      </c>
      <c r="C258">
        <v>508724</v>
      </c>
      <c r="D258">
        <v>4539186</v>
      </c>
      <c r="E258">
        <v>24</v>
      </c>
      <c r="F258" t="s">
        <v>12</v>
      </c>
      <c r="G258" t="s">
        <v>481</v>
      </c>
      <c r="H258">
        <f>COS(B258*PI()/180)*40075000</f>
        <v>26132843.53350297</v>
      </c>
      <c r="I258">
        <f>(MOD(A258,6)-3)*H258/360+500000</f>
        <v>508710.94784450083</v>
      </c>
      <c r="J258">
        <f>Table1[[#This Row],[rlat]]</f>
        <v>-49.3</v>
      </c>
      <c r="K258" s="1">
        <f>I258-C258</f>
        <v>-13.052155499171931</v>
      </c>
      <c r="L258" s="1">
        <f>B258*40075000/360+IF(Table1[[#This Row],[h]]="N",0,10000000)</f>
        <v>4511951.388888889</v>
      </c>
      <c r="M258" s="1">
        <f>MOD(J258,6)</f>
        <v>4.7000000000000028</v>
      </c>
      <c r="N258" s="1">
        <f>Table1[[#This Row],[lng Er]]</f>
        <v>-13.052155499171931</v>
      </c>
      <c r="O258" s="1">
        <f>Table1[[#This Row],[Lat2]]</f>
        <v>-49.3</v>
      </c>
      <c r="P258" s="1">
        <f>L258-D258</f>
        <v>-27234.611111111008</v>
      </c>
      <c r="Q258" s="1">
        <f>Table1[[#This Row],[lat3]]</f>
        <v>-49.3</v>
      </c>
      <c r="R258" s="1">
        <f>Table1[[#This Row],[Dev2]]-$AA$1*SIN(Table1[[#This Row],[lat4]]*PI()/90)-$Y$1*Table1[[#This Row],[lat4]]</f>
        <v>-322.00901435891319</v>
      </c>
      <c r="S258" s="1">
        <f>MOD(Table1[[#This Row],[rlng]],6)-3</f>
        <v>0.11999999999999744</v>
      </c>
      <c r="T258" s="1">
        <f>Table1[[#This Row],[Dev2]]</f>
        <v>-27234.611111111008</v>
      </c>
    </row>
    <row r="259" spans="1:20" x14ac:dyDescent="0.25">
      <c r="A259">
        <v>147.13</v>
      </c>
      <c r="B259">
        <v>-16.57</v>
      </c>
      <c r="C259">
        <v>513868</v>
      </c>
      <c r="D259">
        <v>8168008</v>
      </c>
      <c r="E259">
        <v>55</v>
      </c>
      <c r="F259" t="s">
        <v>12</v>
      </c>
      <c r="G259" t="s">
        <v>363</v>
      </c>
      <c r="H259">
        <f>COS(B259*PI()/180)*40075000</f>
        <v>38410766.569103554</v>
      </c>
      <c r="I259">
        <f>(MOD(A259,6)-3)*H259/360+500000</f>
        <v>513870.55459439801</v>
      </c>
      <c r="J259">
        <f>Table1[[#This Row],[rlat]]</f>
        <v>-16.57</v>
      </c>
      <c r="K259" s="1">
        <f>I259-C259</f>
        <v>2.5545943980105221</v>
      </c>
      <c r="L259" s="1">
        <f>B259*40075000/360+IF(Table1[[#This Row],[h]]="N",0,10000000)</f>
        <v>8155436.805555556</v>
      </c>
      <c r="M259" s="1">
        <f>MOD(J259,6)</f>
        <v>1.4299999999999997</v>
      </c>
      <c r="N259" s="1">
        <f>Table1[[#This Row],[lng Er]]</f>
        <v>2.5545943980105221</v>
      </c>
      <c r="O259" s="1">
        <f>Table1[[#This Row],[Lat2]]</f>
        <v>-16.57</v>
      </c>
      <c r="P259" s="1">
        <f>L259-D259</f>
        <v>-12571.194444444031</v>
      </c>
      <c r="Q259" s="1">
        <f>Table1[[#This Row],[lat3]]</f>
        <v>-16.57</v>
      </c>
      <c r="R259" s="1">
        <f>Table1[[#This Row],[Dev2]]-$AA$1*SIN(Table1[[#This Row],[lat4]]*PI()/90)-$Y$1*Table1[[#This Row],[lat4]]</f>
        <v>-95.957790402184401</v>
      </c>
      <c r="S259" s="1">
        <f>MOD(Table1[[#This Row],[rlng]],6)-3</f>
        <v>0.12999999999999545</v>
      </c>
      <c r="T259" s="1">
        <f>Table1[[#This Row],[Dev2]]</f>
        <v>-12571.194444444031</v>
      </c>
    </row>
    <row r="260" spans="1:20" x14ac:dyDescent="0.25">
      <c r="A260">
        <v>39.130000000000003</v>
      </c>
      <c r="B260">
        <v>-12.44</v>
      </c>
      <c r="C260">
        <v>514128</v>
      </c>
      <c r="D260">
        <v>8624787</v>
      </c>
      <c r="E260">
        <v>37</v>
      </c>
      <c r="F260" t="s">
        <v>12</v>
      </c>
      <c r="G260" t="s">
        <v>491</v>
      </c>
      <c r="H260">
        <f>COS(B260*PI()/180)*40075000</f>
        <v>39134124.231432542</v>
      </c>
      <c r="I260">
        <f>(MOD(A260,6)-3)*H260/360+500000</f>
        <v>514131.76708357316</v>
      </c>
      <c r="J260">
        <f>Table1[[#This Row],[rlat]]</f>
        <v>-12.44</v>
      </c>
      <c r="K260" s="1">
        <f>I260-C260</f>
        <v>3.7670835731551051</v>
      </c>
      <c r="L260" s="1">
        <f>B260*40075000/360+IF(Table1[[#This Row],[h]]="N",0,10000000)</f>
        <v>8615186.1111111119</v>
      </c>
      <c r="M260" s="1">
        <f>MOD(J260,6)</f>
        <v>5.5600000000000005</v>
      </c>
      <c r="N260" s="1">
        <f>Table1[[#This Row],[lng Er]]</f>
        <v>3.7670835731551051</v>
      </c>
      <c r="O260" s="1">
        <f>Table1[[#This Row],[Lat2]]</f>
        <v>-12.44</v>
      </c>
      <c r="P260" s="1">
        <f>L260-D260</f>
        <v>-9600.888888888061</v>
      </c>
      <c r="Q260" s="1">
        <f>Table1[[#This Row],[lat3]]</f>
        <v>-12.44</v>
      </c>
      <c r="R260" s="1">
        <f>Table1[[#This Row],[Dev2]]-$AA$1*SIN(Table1[[#This Row],[lat4]]*PI()/90)-$Y$1*Table1[[#This Row],[lat4]]</f>
        <v>-70.382174763987678</v>
      </c>
      <c r="S260" s="1">
        <f>MOD(Table1[[#This Row],[rlng]],6)-3</f>
        <v>0.13000000000000256</v>
      </c>
      <c r="T260" s="1">
        <f>Table1[[#This Row],[Dev2]]</f>
        <v>-9600.888888888061</v>
      </c>
    </row>
    <row r="261" spans="1:20" x14ac:dyDescent="0.25">
      <c r="A261">
        <v>-26.81</v>
      </c>
      <c r="B261">
        <v>-2.6500000000000101</v>
      </c>
      <c r="C261">
        <v>521119</v>
      </c>
      <c r="D261">
        <v>9707091</v>
      </c>
      <c r="E261">
        <v>26</v>
      </c>
      <c r="F261" t="s">
        <v>12</v>
      </c>
      <c r="G261" t="s">
        <v>45</v>
      </c>
      <c r="H261">
        <f>COS(B261*PI()/180)*40075000</f>
        <v>40032143.90484143</v>
      </c>
      <c r="I261">
        <f>(MOD(A261,6)-3)*H261/360+500000</f>
        <v>521128.07594977756</v>
      </c>
      <c r="J261">
        <f>Table1[[#This Row],[rlat]]</f>
        <v>-2.6500000000000101</v>
      </c>
      <c r="K261" s="1">
        <f>I261-C261</f>
        <v>9.0759497775579803</v>
      </c>
      <c r="L261" s="1">
        <f>B261*40075000/360+IF(Table1[[#This Row],[h]]="N",0,10000000)</f>
        <v>9705003.4722222202</v>
      </c>
      <c r="M261" s="1">
        <f>MOD(J261,6)</f>
        <v>3.3499999999999899</v>
      </c>
      <c r="N261" s="1">
        <f>Table1[[#This Row],[lng Er]]</f>
        <v>9.0759497775579803</v>
      </c>
      <c r="O261" s="1">
        <f>Table1[[#This Row],[Lat2]]</f>
        <v>-2.6500000000000101</v>
      </c>
      <c r="P261" s="1">
        <f>L261-D261</f>
        <v>-2087.5277777798474</v>
      </c>
      <c r="Q261" s="1">
        <f>Table1[[#This Row],[lat3]]</f>
        <v>-2.6500000000000101</v>
      </c>
      <c r="R261" s="1">
        <f>Table1[[#This Row],[Dev2]]-$AA$1*SIN(Table1[[#This Row],[lat4]]*PI()/90)-$Y$1*Table1[[#This Row],[lat4]]</f>
        <v>-13.348378634854498</v>
      </c>
      <c r="S261" s="1">
        <f>MOD(Table1[[#This Row],[rlng]],6)-3</f>
        <v>0.19000000000000128</v>
      </c>
      <c r="T261" s="1">
        <f>Table1[[#This Row],[Dev2]]</f>
        <v>-2087.5277777798474</v>
      </c>
    </row>
    <row r="262" spans="1:20" x14ac:dyDescent="0.25">
      <c r="A262">
        <v>-140.79</v>
      </c>
      <c r="B262">
        <v>-42.35</v>
      </c>
      <c r="C262">
        <v>517296</v>
      </c>
      <c r="D262">
        <v>5311341</v>
      </c>
      <c r="E262">
        <v>7</v>
      </c>
      <c r="F262" t="s">
        <v>12</v>
      </c>
      <c r="G262" t="s">
        <v>75</v>
      </c>
      <c r="H262">
        <f>COS(B262*PI()/180)*40075000</f>
        <v>29617168.230806034</v>
      </c>
      <c r="I262">
        <f>(MOD(A262,6)-3)*H262/360+500000</f>
        <v>517276.68146797083</v>
      </c>
      <c r="J262">
        <f>Table1[[#This Row],[rlat]]</f>
        <v>-42.35</v>
      </c>
      <c r="K262" s="1">
        <f>I262-C262</f>
        <v>-19.318532029166818</v>
      </c>
      <c r="L262" s="1">
        <f>B262*40075000/360+IF(Table1[[#This Row],[h]]="N",0,10000000)</f>
        <v>5285621.527777778</v>
      </c>
      <c r="M262" s="1">
        <f>MOD(J262,6)</f>
        <v>5.6499999999999986</v>
      </c>
      <c r="N262" s="1">
        <f>Table1[[#This Row],[lng Er]]</f>
        <v>-19.318532029166818</v>
      </c>
      <c r="O262" s="1">
        <f>Table1[[#This Row],[Lat2]]</f>
        <v>-42.35</v>
      </c>
      <c r="P262" s="1">
        <f>L262-D262</f>
        <v>-25719.472222222015</v>
      </c>
      <c r="Q262" s="1">
        <f>Table1[[#This Row],[lat3]]</f>
        <v>-42.35</v>
      </c>
      <c r="R262" s="1">
        <f>Table1[[#This Row],[Dev2]]-$AA$1*SIN(Table1[[#This Row],[lat4]]*PI()/90)-$Y$1*Table1[[#This Row],[lat4]]</f>
        <v>-259.12705126870242</v>
      </c>
      <c r="S262" s="1">
        <f>MOD(Table1[[#This Row],[rlng]],6)-3</f>
        <v>0.21000000000000796</v>
      </c>
      <c r="T262" s="1">
        <f>Table1[[#This Row],[Dev2]]</f>
        <v>-25719.472222222015</v>
      </c>
    </row>
    <row r="263" spans="1:20" x14ac:dyDescent="0.25">
      <c r="A263">
        <v>117.23</v>
      </c>
      <c r="B263">
        <v>-31.9</v>
      </c>
      <c r="C263">
        <v>521748</v>
      </c>
      <c r="D263">
        <v>6470625</v>
      </c>
      <c r="E263">
        <v>50</v>
      </c>
      <c r="F263" t="s">
        <v>12</v>
      </c>
      <c r="G263" t="s">
        <v>30</v>
      </c>
      <c r="H263">
        <f>COS(B263*PI()/180)*40075000</f>
        <v>34022540.381737851</v>
      </c>
      <c r="I263">
        <f>(MOD(A263,6)-3)*H263/360+500000</f>
        <v>521736.62302166625</v>
      </c>
      <c r="J263">
        <f>Table1[[#This Row],[rlat]]</f>
        <v>-31.9</v>
      </c>
      <c r="K263" s="1">
        <f>I263-C263</f>
        <v>-11.376978333748411</v>
      </c>
      <c r="L263" s="1">
        <f>B263*40075000/360+IF(Table1[[#This Row],[h]]="N",0,10000000)</f>
        <v>6448909.722222222</v>
      </c>
      <c r="M263" s="1">
        <f>MOD(J263,6)</f>
        <v>4.1000000000000014</v>
      </c>
      <c r="N263" s="1">
        <f>Table1[[#This Row],[lng Er]]</f>
        <v>-11.376978333748411</v>
      </c>
      <c r="O263" s="1">
        <f>Table1[[#This Row],[Lat2]]</f>
        <v>-31.9</v>
      </c>
      <c r="P263" s="1">
        <f>L263-D263</f>
        <v>-21715.277777777985</v>
      </c>
      <c r="Q263" s="1">
        <f>Table1[[#This Row],[lat3]]</f>
        <v>-31.9</v>
      </c>
      <c r="R263" s="1">
        <f>Table1[[#This Row],[Dev2]]-$AA$1*SIN(Table1[[#This Row],[lat4]]*PI()/90)-$Y$1*Table1[[#This Row],[lat4]]</f>
        <v>-181.64386298873069</v>
      </c>
      <c r="S263" s="1">
        <f>MOD(Table1[[#This Row],[rlng]],6)-3</f>
        <v>0.23000000000000398</v>
      </c>
      <c r="T263" s="1">
        <f>Table1[[#This Row],[Dev2]]</f>
        <v>-21715.277777777985</v>
      </c>
    </row>
    <row r="264" spans="1:20" x14ac:dyDescent="0.25">
      <c r="A264">
        <v>93.23</v>
      </c>
      <c r="B264">
        <v>-50.17</v>
      </c>
      <c r="C264">
        <v>516425</v>
      </c>
      <c r="D264">
        <v>4442442</v>
      </c>
      <c r="E264">
        <v>46</v>
      </c>
      <c r="F264" t="s">
        <v>12</v>
      </c>
      <c r="G264" t="s">
        <v>35</v>
      </c>
      <c r="H264">
        <f>COS(B264*PI()/180)*40075000</f>
        <v>25668513.752662081</v>
      </c>
      <c r="I264">
        <f>(MOD(A264,6)-3)*H264/360+500000</f>
        <v>516399.32823086774</v>
      </c>
      <c r="J264">
        <f>Table1[[#This Row],[rlat]]</f>
        <v>-50.17</v>
      </c>
      <c r="K264" s="1">
        <f>I264-C264</f>
        <v>-25.671769132255577</v>
      </c>
      <c r="L264" s="1">
        <f>B264*40075000/360+IF(Table1[[#This Row],[h]]="N",0,10000000)</f>
        <v>4415103.472222222</v>
      </c>
      <c r="M264" s="1">
        <f>MOD(J264,6)</f>
        <v>3.8299999999999983</v>
      </c>
      <c r="N264" s="1">
        <f>Table1[[#This Row],[lng Er]]</f>
        <v>-25.671769132255577</v>
      </c>
      <c r="O264" s="1">
        <f>Table1[[#This Row],[Lat2]]</f>
        <v>-50.17</v>
      </c>
      <c r="P264" s="1">
        <f>L264-D264</f>
        <v>-27338.527777777985</v>
      </c>
      <c r="Q264" s="1">
        <f>Table1[[#This Row],[lat3]]</f>
        <v>-50.17</v>
      </c>
      <c r="R264" s="1">
        <f>Table1[[#This Row],[Dev2]]-$AA$1*SIN(Table1[[#This Row],[lat4]]*PI()/90)-$Y$1*Table1[[#This Row],[lat4]]</f>
        <v>-310.11824686072941</v>
      </c>
      <c r="S264" s="1">
        <f>MOD(Table1[[#This Row],[rlng]],6)-3</f>
        <v>0.23000000000000398</v>
      </c>
      <c r="T264" s="1">
        <f>Table1[[#This Row],[Dev2]]</f>
        <v>-27338.527777777985</v>
      </c>
    </row>
    <row r="265" spans="1:20" x14ac:dyDescent="0.25">
      <c r="A265">
        <v>-74.760000000000005</v>
      </c>
      <c r="B265">
        <v>2.52</v>
      </c>
      <c r="C265">
        <v>526680</v>
      </c>
      <c r="D265">
        <v>278539</v>
      </c>
      <c r="E265">
        <v>18</v>
      </c>
      <c r="F265" t="s">
        <v>7</v>
      </c>
      <c r="G265" t="s">
        <v>111</v>
      </c>
      <c r="H265">
        <f>COS(B265*PI()/180)*40075000</f>
        <v>40036244.85722585</v>
      </c>
      <c r="I265">
        <f>(MOD(A265,6)-3)*H265/360+500000</f>
        <v>526690.8299048167</v>
      </c>
      <c r="J265">
        <f>Table1[[#This Row],[rlat]]</f>
        <v>2.52</v>
      </c>
      <c r="K265" s="1">
        <f>I265-C265</f>
        <v>10.829904816695489</v>
      </c>
      <c r="L265" s="1">
        <f>B265*40075000/360+IF(Table1[[#This Row],[h]]="N",0,10000000)</f>
        <v>280525</v>
      </c>
      <c r="M265" s="1">
        <f>MOD(J265,6)</f>
        <v>2.52</v>
      </c>
      <c r="N265" s="1">
        <f>Table1[[#This Row],[lng Er]]</f>
        <v>10.829904816695489</v>
      </c>
      <c r="O265" s="1">
        <f>Table1[[#This Row],[Lat2]]</f>
        <v>2.52</v>
      </c>
      <c r="P265" s="1">
        <f>L265-D265</f>
        <v>1986</v>
      </c>
      <c r="Q265" s="1">
        <f>Table1[[#This Row],[lat3]]</f>
        <v>2.52</v>
      </c>
      <c r="R265" s="1">
        <f>Table1[[#This Row],[Dev2]]-$AA$1*SIN(Table1[[#This Row],[lat4]]*PI()/90)-$Y$1*Table1[[#This Row],[lat4]]</f>
        <v>13.380855188109308</v>
      </c>
      <c r="S265" s="1">
        <f>MOD(Table1[[#This Row],[rlng]],6)-3</f>
        <v>0.23999999999999488</v>
      </c>
      <c r="T265" s="1">
        <f>Table1[[#This Row],[Dev2]]</f>
        <v>1986</v>
      </c>
    </row>
    <row r="266" spans="1:20" x14ac:dyDescent="0.25">
      <c r="A266">
        <v>-44.76</v>
      </c>
      <c r="B266">
        <v>67.67</v>
      </c>
      <c r="C266">
        <v>510175</v>
      </c>
      <c r="D266">
        <v>7506092</v>
      </c>
      <c r="E266">
        <v>23</v>
      </c>
      <c r="F266" t="s">
        <v>7</v>
      </c>
      <c r="G266" t="s">
        <v>66</v>
      </c>
      <c r="H266">
        <f>COS(B266*PI()/180)*40075000</f>
        <v>15226117.387664935</v>
      </c>
      <c r="I266">
        <f>(MOD(A266,6)-3)*H266/360+500000</f>
        <v>510150.74492511002</v>
      </c>
      <c r="J266">
        <f>Table1[[#This Row],[rlat]]</f>
        <v>67.67</v>
      </c>
      <c r="K266" s="1">
        <f>I266-C266</f>
        <v>-24.255074889981188</v>
      </c>
      <c r="L266" s="1">
        <f>B266*40075000/360+IF(Table1[[#This Row],[h]]="N",0,10000000)</f>
        <v>7532986.805555556</v>
      </c>
      <c r="M266" s="1">
        <f>MOD(J266,6)</f>
        <v>1.6700000000000017</v>
      </c>
      <c r="N266" s="1">
        <f>Table1[[#This Row],[lng Er]]</f>
        <v>-24.255074889981188</v>
      </c>
      <c r="O266" s="1">
        <f>Table1[[#This Row],[Lat2]]</f>
        <v>67.67</v>
      </c>
      <c r="P266" s="1">
        <f>L266-D266</f>
        <v>26894.805555555969</v>
      </c>
      <c r="Q266" s="1">
        <f>Table1[[#This Row],[lat3]]</f>
        <v>67.67</v>
      </c>
      <c r="R266" s="1">
        <f>Table1[[#This Row],[Dev2]]-$AA$1*SIN(Table1[[#This Row],[lat4]]*PI()/90)-$Y$1*Table1[[#This Row],[lat4]]</f>
        <v>422.6827588811575</v>
      </c>
      <c r="S266" s="1">
        <f>MOD(Table1[[#This Row],[rlng]],6)-3</f>
        <v>0.24000000000000199</v>
      </c>
      <c r="T266" s="1">
        <f>Table1[[#This Row],[Dev2]]</f>
        <v>26894.805555555969</v>
      </c>
    </row>
    <row r="267" spans="1:20" x14ac:dyDescent="0.25">
      <c r="A267">
        <v>-62.76</v>
      </c>
      <c r="B267">
        <v>62.51</v>
      </c>
      <c r="C267">
        <v>512359</v>
      </c>
      <c r="D267">
        <v>6931019</v>
      </c>
      <c r="E267">
        <v>20</v>
      </c>
      <c r="F267" t="s">
        <v>7</v>
      </c>
      <c r="G267" t="s">
        <v>247</v>
      </c>
      <c r="H267">
        <f>COS(B267*PI()/180)*40075000</f>
        <v>18498371.278824095</v>
      </c>
      <c r="I267">
        <f>(MOD(A267,6)-3)*H267/360+500000</f>
        <v>512332.24751921615</v>
      </c>
      <c r="J267">
        <f>Table1[[#This Row],[rlat]]</f>
        <v>62.51</v>
      </c>
      <c r="K267" s="1">
        <f>I267-C267</f>
        <v>-26.752480783849023</v>
      </c>
      <c r="L267" s="1">
        <f>B267*40075000/360+IF(Table1[[#This Row],[h]]="N",0,10000000)</f>
        <v>6958578.472222222</v>
      </c>
      <c r="M267" s="1">
        <f>MOD(J267,6)</f>
        <v>2.509999999999998</v>
      </c>
      <c r="N267" s="1">
        <f>Table1[[#This Row],[lng Er]]</f>
        <v>-26.752480783849023</v>
      </c>
      <c r="O267" s="1">
        <f>Table1[[#This Row],[Lat2]]</f>
        <v>62.51</v>
      </c>
      <c r="P267" s="1">
        <f>L267-D267</f>
        <v>27559.472222222015</v>
      </c>
      <c r="Q267" s="1">
        <f>Table1[[#This Row],[lat3]]</f>
        <v>62.51</v>
      </c>
      <c r="R267" s="1">
        <f>Table1[[#This Row],[Dev2]]-$AA$1*SIN(Table1[[#This Row],[lat4]]*PI()/90)-$Y$1*Table1[[#This Row],[lat4]]</f>
        <v>391.49376716700499</v>
      </c>
      <c r="S267" s="1">
        <f>MOD(Table1[[#This Row],[rlng]],6)-3</f>
        <v>0.24000000000000199</v>
      </c>
      <c r="T267" s="1">
        <f>Table1[[#This Row],[Dev2]]</f>
        <v>27559.472222222015</v>
      </c>
    </row>
    <row r="268" spans="1:20" x14ac:dyDescent="0.25">
      <c r="A268">
        <v>135.26</v>
      </c>
      <c r="B268">
        <v>20.14</v>
      </c>
      <c r="C268">
        <v>527173</v>
      </c>
      <c r="D268">
        <v>2226995</v>
      </c>
      <c r="E268">
        <v>53</v>
      </c>
      <c r="F268" t="s">
        <v>7</v>
      </c>
      <c r="G268" t="s">
        <v>123</v>
      </c>
      <c r="H268">
        <f>COS(B268*PI()/180)*40075000</f>
        <v>37624578.19918742</v>
      </c>
      <c r="I268">
        <f>(MOD(A268,6)-3)*H268/360+500000</f>
        <v>527173.30647719</v>
      </c>
      <c r="J268">
        <f>Table1[[#This Row],[rlat]]</f>
        <v>20.14</v>
      </c>
      <c r="K268" s="1">
        <f>I268-C268</f>
        <v>0.30647718999534845</v>
      </c>
      <c r="L268" s="1">
        <f>B268*40075000/360+IF(Table1[[#This Row],[h]]="N",0,10000000)</f>
        <v>2241973.611111111</v>
      </c>
      <c r="M268" s="1">
        <f>MOD(J268,6)</f>
        <v>2.1400000000000006</v>
      </c>
      <c r="N268" s="1">
        <f>Table1[[#This Row],[lng Er]]</f>
        <v>0.30647718999534845</v>
      </c>
      <c r="O268" s="1">
        <f>Table1[[#This Row],[Lat2]]</f>
        <v>20.14</v>
      </c>
      <c r="P268" s="1">
        <f>L268-D268</f>
        <v>14978.611111111008</v>
      </c>
      <c r="Q268" s="1">
        <f>Table1[[#This Row],[lat3]]</f>
        <v>20.14</v>
      </c>
      <c r="R268" s="1">
        <f>Table1[[#This Row],[Dev2]]-$AA$1*SIN(Table1[[#This Row],[lat4]]*PI()/90)-$Y$1*Table1[[#This Row],[lat4]]</f>
        <v>102.73481283737601</v>
      </c>
      <c r="S268" s="1">
        <f>MOD(Table1[[#This Row],[rlng]],6)-3</f>
        <v>0.25999999999999091</v>
      </c>
      <c r="T268" s="1">
        <f>Table1[[#This Row],[Dev2]]</f>
        <v>14978.611111111008</v>
      </c>
    </row>
    <row r="269" spans="1:20" x14ac:dyDescent="0.25">
      <c r="A269">
        <v>-152.74</v>
      </c>
      <c r="B269">
        <v>-43.68</v>
      </c>
      <c r="C269">
        <v>520956</v>
      </c>
      <c r="D269">
        <v>5163635</v>
      </c>
      <c r="E269">
        <v>5</v>
      </c>
      <c r="F269" t="s">
        <v>12</v>
      </c>
      <c r="G269" t="s">
        <v>281</v>
      </c>
      <c r="H269">
        <f>COS(B269*PI()/180)*40075000</f>
        <v>28982571.232512329</v>
      </c>
      <c r="I269">
        <f>(MOD(A269,6)-3)*H269/360+500000</f>
        <v>520931.85700125818</v>
      </c>
      <c r="J269">
        <f>Table1[[#This Row],[rlat]]</f>
        <v>-43.68</v>
      </c>
      <c r="K269" s="1">
        <f>I269-C269</f>
        <v>-24.142998741823249</v>
      </c>
      <c r="L269" s="1">
        <f>B269*40075000/360+IF(Table1[[#This Row],[h]]="N",0,10000000)</f>
        <v>5137566.666666667</v>
      </c>
      <c r="M269" s="1">
        <f>MOD(J269,6)</f>
        <v>4.32</v>
      </c>
      <c r="N269" s="1">
        <f>Table1[[#This Row],[lng Er]]</f>
        <v>-24.142998741823249</v>
      </c>
      <c r="O269" s="1">
        <f>Table1[[#This Row],[Lat2]]</f>
        <v>-43.68</v>
      </c>
      <c r="P269" s="1">
        <f>L269-D269</f>
        <v>-26068.333333333023</v>
      </c>
      <c r="Q269" s="1">
        <f>Table1[[#This Row],[lat3]]</f>
        <v>-43.68</v>
      </c>
      <c r="R269" s="1">
        <f>Table1[[#This Row],[Dev2]]-$AA$1*SIN(Table1[[#This Row],[lat4]]*PI()/90)-$Y$1*Table1[[#This Row],[lat4]]</f>
        <v>-257.31482117028281</v>
      </c>
      <c r="S269" s="1">
        <f>MOD(Table1[[#This Row],[rlng]],6)-3</f>
        <v>0.25999999999999091</v>
      </c>
      <c r="T269" s="1">
        <f>Table1[[#This Row],[Dev2]]</f>
        <v>-26068.333333333023</v>
      </c>
    </row>
    <row r="270" spans="1:20" x14ac:dyDescent="0.25">
      <c r="A270">
        <v>21.26</v>
      </c>
      <c r="B270">
        <v>-71.42</v>
      </c>
      <c r="C270">
        <v>509246</v>
      </c>
      <c r="D270">
        <v>2075739</v>
      </c>
      <c r="E270">
        <v>34</v>
      </c>
      <c r="F270" t="s">
        <v>12</v>
      </c>
      <c r="G270" t="s">
        <v>132</v>
      </c>
      <c r="H270">
        <f>COS(B270*PI()/180)*40075000</f>
        <v>12769035.385687707</v>
      </c>
      <c r="I270">
        <f>(MOD(A270,6)-3)*H270/360+500000</f>
        <v>509222.08111188561</v>
      </c>
      <c r="J270">
        <f>Table1[[#This Row],[rlat]]</f>
        <v>-71.42</v>
      </c>
      <c r="K270" s="1">
        <f>I270-C270</f>
        <v>-23.918888114392757</v>
      </c>
      <c r="L270" s="1">
        <f>B270*40075000/360+IF(Table1[[#This Row],[h]]="N",0,10000000)</f>
        <v>2049565.277777778</v>
      </c>
      <c r="M270" s="1">
        <f>MOD(J270,6)</f>
        <v>0.57999999999999829</v>
      </c>
      <c r="N270" s="1">
        <f>Table1[[#This Row],[lng Er]]</f>
        <v>-23.918888114392757</v>
      </c>
      <c r="O270" s="1">
        <f>Table1[[#This Row],[Lat2]]</f>
        <v>-71.42</v>
      </c>
      <c r="P270" s="1">
        <f>L270-D270</f>
        <v>-26173.722222222015</v>
      </c>
      <c r="Q270" s="1">
        <f>Table1[[#This Row],[lat3]]</f>
        <v>-71.42</v>
      </c>
      <c r="R270" s="1">
        <f>Table1[[#This Row],[Dev2]]-$AA$1*SIN(Table1[[#This Row],[lat4]]*PI()/90)-$Y$1*Table1[[#This Row],[lat4]]</f>
        <v>-439.53606567788665</v>
      </c>
      <c r="S270" s="1">
        <f>MOD(Table1[[#This Row],[rlng]],6)-3</f>
        <v>0.26000000000000156</v>
      </c>
      <c r="T270" s="1">
        <f>Table1[[#This Row],[Dev2]]</f>
        <v>-26173.722222222015</v>
      </c>
    </row>
    <row r="271" spans="1:20" x14ac:dyDescent="0.25">
      <c r="A271">
        <v>-140.72</v>
      </c>
      <c r="B271">
        <v>-19.649999999999999</v>
      </c>
      <c r="C271">
        <v>529353</v>
      </c>
      <c r="D271">
        <v>7827224</v>
      </c>
      <c r="E271">
        <v>7</v>
      </c>
      <c r="F271" t="s">
        <v>12</v>
      </c>
      <c r="G271" t="s">
        <v>417</v>
      </c>
      <c r="H271">
        <f>COS(B271*PI()/180)*40075000</f>
        <v>37741206.622681983</v>
      </c>
      <c r="I271">
        <f>(MOD(A271,6)-3)*H271/360+500000</f>
        <v>529354.27181764168</v>
      </c>
      <c r="J271">
        <f>Table1[[#This Row],[rlat]]</f>
        <v>-19.649999999999999</v>
      </c>
      <c r="K271" s="1">
        <f>I271-C271</f>
        <v>1.2718176416819915</v>
      </c>
      <c r="L271" s="1">
        <f>B271*40075000/360+IF(Table1[[#This Row],[h]]="N",0,10000000)</f>
        <v>7812572.916666666</v>
      </c>
      <c r="M271" s="1">
        <f>MOD(J271,6)</f>
        <v>4.3500000000000014</v>
      </c>
      <c r="N271" s="1">
        <f>Table1[[#This Row],[lng Er]]</f>
        <v>1.2718176416819915</v>
      </c>
      <c r="O271" s="1">
        <f>Table1[[#This Row],[Lat2]]</f>
        <v>-19.649999999999999</v>
      </c>
      <c r="P271" s="1">
        <f>L271-D271</f>
        <v>-14651.083333333954</v>
      </c>
      <c r="Q271" s="1">
        <f>Table1[[#This Row],[lat3]]</f>
        <v>-19.649999999999999</v>
      </c>
      <c r="R271" s="1">
        <f>Table1[[#This Row],[Dev2]]-$AA$1*SIN(Table1[[#This Row],[lat4]]*PI()/90)-$Y$1*Table1[[#This Row],[lat4]]</f>
        <v>-95.739371293151635</v>
      </c>
      <c r="S271" s="1">
        <f>MOD(Table1[[#This Row],[rlng]],6)-3</f>
        <v>0.28000000000000114</v>
      </c>
      <c r="T271" s="1">
        <f>Table1[[#This Row],[Dev2]]</f>
        <v>-14651.083333333954</v>
      </c>
    </row>
    <row r="272" spans="1:20" x14ac:dyDescent="0.25">
      <c r="A272">
        <v>21.29</v>
      </c>
      <c r="B272">
        <v>17.95</v>
      </c>
      <c r="C272">
        <v>530708</v>
      </c>
      <c r="D272">
        <v>1984677</v>
      </c>
      <c r="E272">
        <v>34</v>
      </c>
      <c r="F272" t="s">
        <v>7</v>
      </c>
      <c r="G272" t="s">
        <v>290</v>
      </c>
      <c r="H272">
        <f>COS(B272*PI()/180)*40075000</f>
        <v>38124382.32968618</v>
      </c>
      <c r="I272">
        <f>(MOD(A272,6)-3)*H272/360+500000</f>
        <v>530711.30798780266</v>
      </c>
      <c r="J272">
        <f>Table1[[#This Row],[rlat]]</f>
        <v>17.95</v>
      </c>
      <c r="K272" s="1">
        <f>I272-C272</f>
        <v>3.3079878026619554</v>
      </c>
      <c r="L272" s="1">
        <f>B272*40075000/360+IF(Table1[[#This Row],[h]]="N",0,10000000)</f>
        <v>1998184.0277777778</v>
      </c>
      <c r="M272" s="1">
        <f>MOD(J272,6)</f>
        <v>5.9499999999999993</v>
      </c>
      <c r="N272" s="1">
        <f>Table1[[#This Row],[lng Er]]</f>
        <v>3.3079878026619554</v>
      </c>
      <c r="O272" s="1">
        <f>Table1[[#This Row],[Lat2]]</f>
        <v>17.95</v>
      </c>
      <c r="P272" s="1">
        <f>L272-D272</f>
        <v>13507.027777777752</v>
      </c>
      <c r="Q272" s="1">
        <f>Table1[[#This Row],[lat3]]</f>
        <v>17.95</v>
      </c>
      <c r="R272" s="1">
        <f>Table1[[#This Row],[Dev2]]-$AA$1*SIN(Table1[[#This Row],[lat4]]*PI()/90)-$Y$1*Table1[[#This Row],[lat4]]</f>
        <v>86.320070005123853</v>
      </c>
      <c r="S272" s="1">
        <f>MOD(Table1[[#This Row],[rlng]],6)-3</f>
        <v>0.28999999999999915</v>
      </c>
      <c r="T272" s="1">
        <f>Table1[[#This Row],[Dev2]]</f>
        <v>13507.027777777752</v>
      </c>
    </row>
    <row r="273" spans="1:20" x14ac:dyDescent="0.25">
      <c r="A273">
        <v>87.29</v>
      </c>
      <c r="B273">
        <v>-54.07</v>
      </c>
      <c r="C273">
        <v>518977</v>
      </c>
      <c r="D273">
        <v>4008651</v>
      </c>
      <c r="E273">
        <v>45</v>
      </c>
      <c r="F273" t="s">
        <v>12</v>
      </c>
      <c r="G273" t="s">
        <v>173</v>
      </c>
      <c r="H273">
        <f>COS(B273*PI()/180)*40075000</f>
        <v>23515866.25694124</v>
      </c>
      <c r="I273">
        <f>(MOD(A273,6)-3)*H273/360+500000</f>
        <v>518943.33670698083</v>
      </c>
      <c r="J273">
        <f>Table1[[#This Row],[rlat]]</f>
        <v>-54.07</v>
      </c>
      <c r="K273" s="1">
        <f>I273-C273</f>
        <v>-33.663293019169942</v>
      </c>
      <c r="L273" s="1">
        <f>B273*40075000/360+IF(Table1[[#This Row],[h]]="N",0,10000000)</f>
        <v>3980957.638888889</v>
      </c>
      <c r="M273" s="1">
        <f>MOD(J273,6)</f>
        <v>5.93</v>
      </c>
      <c r="N273" s="1">
        <f>Table1[[#This Row],[lng Er]]</f>
        <v>-33.663293019169942</v>
      </c>
      <c r="O273" s="1">
        <f>Table1[[#This Row],[Lat2]]</f>
        <v>-54.07</v>
      </c>
      <c r="P273" s="1">
        <f>L273-D273</f>
        <v>-27693.361111111008</v>
      </c>
      <c r="Q273" s="1">
        <f>Table1[[#This Row],[lat3]]</f>
        <v>-54.07</v>
      </c>
      <c r="R273" s="1">
        <f>Table1[[#This Row],[Dev2]]-$AA$1*SIN(Table1[[#This Row],[lat4]]*PI()/90)-$Y$1*Table1[[#This Row],[lat4]]</f>
        <v>-322.83339997059011</v>
      </c>
      <c r="S273" s="1">
        <f>MOD(Table1[[#This Row],[rlng]],6)-3</f>
        <v>0.29000000000000625</v>
      </c>
      <c r="T273" s="1">
        <f>Table1[[#This Row],[Dev2]]</f>
        <v>-27693.361111111008</v>
      </c>
    </row>
    <row r="274" spans="1:20" x14ac:dyDescent="0.25">
      <c r="A274">
        <v>-116.67</v>
      </c>
      <c r="B274">
        <v>44.9</v>
      </c>
      <c r="C274">
        <v>526054</v>
      </c>
      <c r="D274">
        <v>4971894</v>
      </c>
      <c r="E274">
        <v>11</v>
      </c>
      <c r="F274" t="s">
        <v>7</v>
      </c>
      <c r="G274" t="s">
        <v>174</v>
      </c>
      <c r="H274">
        <f>COS(B274*PI()/180)*40075000</f>
        <v>28386718.996810496</v>
      </c>
      <c r="I274">
        <f>(MOD(A274,6)-3)*H274/360+500000</f>
        <v>526021.15908040944</v>
      </c>
      <c r="J274">
        <f>Table1[[#This Row],[rlat]]</f>
        <v>44.9</v>
      </c>
      <c r="K274" s="1">
        <f>I274-C274</f>
        <v>-32.840919590555131</v>
      </c>
      <c r="L274" s="1">
        <f>B274*40075000/360+IF(Table1[[#This Row],[h]]="N",0,10000000)</f>
        <v>4998243.055555556</v>
      </c>
      <c r="M274" s="1">
        <f>MOD(J274,6)</f>
        <v>2.8999999999999986</v>
      </c>
      <c r="N274" s="1">
        <f>Table1[[#This Row],[lng Er]]</f>
        <v>-32.840919590555131</v>
      </c>
      <c r="O274" s="1">
        <f>Table1[[#This Row],[Lat2]]</f>
        <v>44.9</v>
      </c>
      <c r="P274" s="1">
        <f>L274-D274</f>
        <v>26349.055555555969</v>
      </c>
      <c r="Q274" s="1">
        <f>Table1[[#This Row],[lat3]]</f>
        <v>44.9</v>
      </c>
      <c r="R274" s="1">
        <f>Table1[[#This Row],[Dev2]]-$AA$1*SIN(Table1[[#This Row],[lat4]]*PI()/90)-$Y$1*Table1[[#This Row],[lat4]]</f>
        <v>246.6530330313235</v>
      </c>
      <c r="S274" s="1">
        <f>MOD(Table1[[#This Row],[rlng]],6)-3</f>
        <v>0.32999999999999829</v>
      </c>
      <c r="T274" s="1">
        <f>Table1[[#This Row],[Dev2]]</f>
        <v>26349.055555555969</v>
      </c>
    </row>
    <row r="275" spans="1:20" x14ac:dyDescent="0.25">
      <c r="A275">
        <v>147.33000000000001</v>
      </c>
      <c r="B275">
        <v>-65.05</v>
      </c>
      <c r="C275">
        <v>515532</v>
      </c>
      <c r="D275">
        <v>2785932</v>
      </c>
      <c r="E275">
        <v>55</v>
      </c>
      <c r="F275" t="s">
        <v>12</v>
      </c>
      <c r="G275" t="s">
        <v>47</v>
      </c>
      <c r="H275">
        <f>COS(B275*PI()/180)*40075000</f>
        <v>16904724.966822088</v>
      </c>
      <c r="I275">
        <f>(MOD(A275,6)-3)*H275/360+500000</f>
        <v>515495.99788625416</v>
      </c>
      <c r="J275">
        <f>Table1[[#This Row],[rlat]]</f>
        <v>-65.05</v>
      </c>
      <c r="K275" s="1">
        <f>I275-C275</f>
        <v>-36.002113745838869</v>
      </c>
      <c r="L275" s="1">
        <f>B275*40075000/360+IF(Table1[[#This Row],[h]]="N",0,10000000)</f>
        <v>2758670.138888889</v>
      </c>
      <c r="M275" s="1">
        <f>MOD(J275,6)</f>
        <v>0.95000000000000284</v>
      </c>
      <c r="N275" s="1">
        <f>Table1[[#This Row],[lng Er]]</f>
        <v>-36.002113745838869</v>
      </c>
      <c r="O275" s="1">
        <f>Table1[[#This Row],[Lat2]]</f>
        <v>-65.05</v>
      </c>
      <c r="P275" s="1">
        <f>L275-D275</f>
        <v>-27261.861111111008</v>
      </c>
      <c r="Q275" s="1">
        <f>Table1[[#This Row],[lat3]]</f>
        <v>-65.05</v>
      </c>
      <c r="R275" s="1">
        <f>Table1[[#This Row],[Dev2]]-$AA$1*SIN(Table1[[#This Row],[lat4]]*PI()/90)-$Y$1*Table1[[#This Row],[lat4]]</f>
        <v>-386.86869641609701</v>
      </c>
      <c r="S275" s="1">
        <f>MOD(Table1[[#This Row],[rlng]],6)-3</f>
        <v>0.33000000000001251</v>
      </c>
      <c r="T275" s="1">
        <f>Table1[[#This Row],[Dev2]]</f>
        <v>-27261.861111111008</v>
      </c>
    </row>
    <row r="276" spans="1:20" x14ac:dyDescent="0.25">
      <c r="A276">
        <v>15.34</v>
      </c>
      <c r="B276">
        <v>-49.64</v>
      </c>
      <c r="C276">
        <v>524548</v>
      </c>
      <c r="D276">
        <v>4501338</v>
      </c>
      <c r="E276">
        <v>33</v>
      </c>
      <c r="F276" t="s">
        <v>12</v>
      </c>
      <c r="G276" t="s">
        <v>153</v>
      </c>
      <c r="H276">
        <f>COS(B276*PI()/180)*40075000</f>
        <v>25952092.671867575</v>
      </c>
      <c r="I276">
        <f>(MOD(A276,6)-3)*H276/360+500000</f>
        <v>524510.30974565272</v>
      </c>
      <c r="J276">
        <f>Table1[[#This Row],[rlat]]</f>
        <v>-49.64</v>
      </c>
      <c r="K276" s="1">
        <f>I276-C276</f>
        <v>-37.690254347282462</v>
      </c>
      <c r="L276" s="1">
        <f>B276*40075000/360+IF(Table1[[#This Row],[h]]="N",0,10000000)</f>
        <v>4474102.777777778</v>
      </c>
      <c r="M276" s="1">
        <f>MOD(J276,6)</f>
        <v>4.3599999999999994</v>
      </c>
      <c r="N276" s="1">
        <f>Table1[[#This Row],[lng Er]]</f>
        <v>-37.690254347282462</v>
      </c>
      <c r="O276" s="1">
        <f>Table1[[#This Row],[Lat2]]</f>
        <v>-49.64</v>
      </c>
      <c r="P276" s="1">
        <f>L276-D276</f>
        <v>-27235.222222222015</v>
      </c>
      <c r="Q276" s="1">
        <f>Table1[[#This Row],[lat3]]</f>
        <v>-49.64</v>
      </c>
      <c r="R276" s="1">
        <f>Table1[[#This Row],[Dev2]]-$AA$1*SIN(Table1[[#This Row],[lat4]]*PI()/90)-$Y$1*Table1[[#This Row],[lat4]]</f>
        <v>-275.62915569057441</v>
      </c>
      <c r="S276" s="1">
        <f>MOD(Table1[[#This Row],[rlng]],6)-3</f>
        <v>0.33999999999999986</v>
      </c>
      <c r="T276" s="1">
        <f>Table1[[#This Row],[Dev2]]</f>
        <v>-27235.222222222015</v>
      </c>
    </row>
    <row r="277" spans="1:20" x14ac:dyDescent="0.25">
      <c r="A277">
        <v>-20.65</v>
      </c>
      <c r="B277">
        <v>-8.9499999999999993</v>
      </c>
      <c r="C277">
        <v>538475</v>
      </c>
      <c r="D277">
        <v>9010657</v>
      </c>
      <c r="E277">
        <v>27</v>
      </c>
      <c r="F277" t="s">
        <v>12</v>
      </c>
      <c r="G277" t="s">
        <v>203</v>
      </c>
      <c r="H277">
        <f>COS(B277*PI()/180)*40075000</f>
        <v>39587066.008665629</v>
      </c>
      <c r="I277">
        <f>(MOD(A277,6)-3)*H277/360+500000</f>
        <v>538487.42528620281</v>
      </c>
      <c r="J277">
        <f>Table1[[#This Row],[rlat]]</f>
        <v>-8.9499999999999993</v>
      </c>
      <c r="K277" s="1">
        <f>I277-C277</f>
        <v>12.425286202807911</v>
      </c>
      <c r="L277" s="1">
        <f>B277*40075000/360+IF(Table1[[#This Row],[h]]="N",0,10000000)</f>
        <v>9003690.972222222</v>
      </c>
      <c r="M277" s="1">
        <f>MOD(J277,6)</f>
        <v>3.0500000000000007</v>
      </c>
      <c r="N277" s="1">
        <f>Table1[[#This Row],[lng Er]]</f>
        <v>12.425286202807911</v>
      </c>
      <c r="O277" s="1">
        <f>Table1[[#This Row],[Lat2]]</f>
        <v>-8.9499999999999993</v>
      </c>
      <c r="P277" s="1">
        <f>L277-D277</f>
        <v>-6966.0277777779847</v>
      </c>
      <c r="Q277" s="1">
        <f>Table1[[#This Row],[lat3]]</f>
        <v>-8.9499999999999993</v>
      </c>
      <c r="R277" s="1">
        <f>Table1[[#This Row],[Dev2]]-$AA$1*SIN(Table1[[#This Row],[lat4]]*PI()/90)-$Y$1*Table1[[#This Row],[lat4]]</f>
        <v>-34.571892981072097</v>
      </c>
      <c r="S277" s="1">
        <f>MOD(Table1[[#This Row],[rlng]],6)-3</f>
        <v>0.35000000000000142</v>
      </c>
      <c r="T277" s="1">
        <f>Table1[[#This Row],[Dev2]]</f>
        <v>-6966.0277777779847</v>
      </c>
    </row>
    <row r="278" spans="1:20" x14ac:dyDescent="0.25">
      <c r="A278">
        <v>111.36</v>
      </c>
      <c r="B278">
        <v>63.61</v>
      </c>
      <c r="C278">
        <v>517853</v>
      </c>
      <c r="D278">
        <v>7053606</v>
      </c>
      <c r="E278">
        <v>49</v>
      </c>
      <c r="F278" t="s">
        <v>7</v>
      </c>
      <c r="G278" t="s">
        <v>145</v>
      </c>
      <c r="H278">
        <f>COS(B278*PI()/180)*40075000</f>
        <v>17812489.561887093</v>
      </c>
      <c r="I278">
        <f>(MOD(A278,6)-3)*H278/360+500000</f>
        <v>517812.48956188705</v>
      </c>
      <c r="J278">
        <f>Table1[[#This Row],[rlat]]</f>
        <v>63.61</v>
      </c>
      <c r="K278" s="1">
        <f>I278-C278</f>
        <v>-40.510438112949487</v>
      </c>
      <c r="L278" s="1">
        <f>B278*40075000/360+IF(Table1[[#This Row],[h]]="N",0,10000000)</f>
        <v>7081029.861111111</v>
      </c>
      <c r="M278" s="1">
        <f>MOD(J278,6)</f>
        <v>3.6099999999999994</v>
      </c>
      <c r="N278" s="1">
        <f>Table1[[#This Row],[lng Er]]</f>
        <v>-40.510438112949487</v>
      </c>
      <c r="O278" s="1">
        <f>Table1[[#This Row],[Lat2]]</f>
        <v>63.61</v>
      </c>
      <c r="P278" s="1">
        <f>L278-D278</f>
        <v>27423.861111111008</v>
      </c>
      <c r="Q278" s="1">
        <f>Table1[[#This Row],[lat3]]</f>
        <v>63.61</v>
      </c>
      <c r="R278" s="1">
        <f>Table1[[#This Row],[Dev2]]-$AA$1*SIN(Table1[[#This Row],[lat4]]*PI()/90)-$Y$1*Table1[[#This Row],[lat4]]</f>
        <v>370.50991756020449</v>
      </c>
      <c r="S278" s="1">
        <f>MOD(Table1[[#This Row],[rlng]],6)-3</f>
        <v>0.35999999999999943</v>
      </c>
      <c r="T278" s="1">
        <f>Table1[[#This Row],[Dev2]]</f>
        <v>27423.861111111008</v>
      </c>
    </row>
    <row r="279" spans="1:20" x14ac:dyDescent="0.25">
      <c r="A279">
        <v>117.37</v>
      </c>
      <c r="B279">
        <v>-69.09</v>
      </c>
      <c r="C279">
        <v>514737</v>
      </c>
      <c r="D279">
        <v>2335557</v>
      </c>
      <c r="E279">
        <v>50</v>
      </c>
      <c r="F279" t="s">
        <v>12</v>
      </c>
      <c r="G279" t="s">
        <v>295</v>
      </c>
      <c r="H279">
        <f>COS(B279*PI()/180)*40075000</f>
        <v>14302809.31124956</v>
      </c>
      <c r="I279">
        <f>(MOD(A279,6)-3)*H279/360+500000</f>
        <v>514700.10956989555</v>
      </c>
      <c r="J279">
        <f>Table1[[#This Row],[rlat]]</f>
        <v>-69.09</v>
      </c>
      <c r="K279" s="1">
        <f>I279-C279</f>
        <v>-36.890430104453117</v>
      </c>
      <c r="L279" s="1">
        <f>B279*40075000/360+IF(Table1[[#This Row],[h]]="N",0,10000000)</f>
        <v>2308939.583333333</v>
      </c>
      <c r="M279" s="1">
        <f>MOD(J279,6)</f>
        <v>2.9099999999999966</v>
      </c>
      <c r="N279" s="1">
        <f>Table1[[#This Row],[lng Er]]</f>
        <v>-36.890430104453117</v>
      </c>
      <c r="O279" s="1">
        <f>Table1[[#This Row],[Lat2]]</f>
        <v>-69.09</v>
      </c>
      <c r="P279" s="1">
        <f>L279-D279</f>
        <v>-26617.416666666977</v>
      </c>
      <c r="Q279" s="1">
        <f>Table1[[#This Row],[lat3]]</f>
        <v>-69.09</v>
      </c>
      <c r="R279" s="1">
        <f>Table1[[#This Row],[Dev2]]-$AA$1*SIN(Table1[[#This Row],[lat4]]*PI()/90)-$Y$1*Table1[[#This Row],[lat4]]</f>
        <v>-403.4842690594669</v>
      </c>
      <c r="S279" s="1">
        <f>MOD(Table1[[#This Row],[rlng]],6)-3</f>
        <v>0.37000000000000455</v>
      </c>
      <c r="T279" s="1">
        <f>Table1[[#This Row],[Dev2]]</f>
        <v>-26617.416666666977</v>
      </c>
    </row>
    <row r="280" spans="1:20" x14ac:dyDescent="0.25">
      <c r="A280">
        <v>15.39</v>
      </c>
      <c r="B280">
        <v>-51.13</v>
      </c>
      <c r="C280">
        <v>527289</v>
      </c>
      <c r="D280">
        <v>4335646</v>
      </c>
      <c r="E280">
        <v>33</v>
      </c>
      <c r="F280" t="s">
        <v>12</v>
      </c>
      <c r="G280" t="s">
        <v>26</v>
      </c>
      <c r="H280">
        <f>COS(B280*PI()/180)*40075000</f>
        <v>25149286.038470302</v>
      </c>
      <c r="I280">
        <f>(MOD(A280,6)-3)*H280/360+500000</f>
        <v>527245.05987500958</v>
      </c>
      <c r="J280">
        <f>Table1[[#This Row],[rlat]]</f>
        <v>-51.13</v>
      </c>
      <c r="K280" s="1">
        <f>I280-C280</f>
        <v>-43.940124990418553</v>
      </c>
      <c r="L280" s="1">
        <f>B280*40075000/360+IF(Table1[[#This Row],[h]]="N",0,10000000)</f>
        <v>4308236.805555556</v>
      </c>
      <c r="M280" s="1">
        <f>MOD(J280,6)</f>
        <v>2.8699999999999974</v>
      </c>
      <c r="N280" s="1">
        <f>Table1[[#This Row],[lng Er]]</f>
        <v>-43.940124990418553</v>
      </c>
      <c r="O280" s="1">
        <f>Table1[[#This Row],[Lat2]]</f>
        <v>-51.13</v>
      </c>
      <c r="P280" s="1">
        <f>L280-D280</f>
        <v>-27409.194444444031</v>
      </c>
      <c r="Q280" s="1">
        <f>Table1[[#This Row],[lat3]]</f>
        <v>-51.13</v>
      </c>
      <c r="R280" s="1">
        <f>Table1[[#This Row],[Dev2]]-$AA$1*SIN(Table1[[#This Row],[lat4]]*PI()/90)-$Y$1*Table1[[#This Row],[lat4]]</f>
        <v>-269.83949101998951</v>
      </c>
      <c r="S280" s="1">
        <f>MOD(Table1[[#This Row],[rlng]],6)-3</f>
        <v>0.39000000000000057</v>
      </c>
      <c r="T280" s="1">
        <f>Table1[[#This Row],[Dev2]]</f>
        <v>-27409.194444444031</v>
      </c>
    </row>
    <row r="281" spans="1:20" x14ac:dyDescent="0.25">
      <c r="A281">
        <v>-62.59</v>
      </c>
      <c r="B281">
        <v>1.1100000000000001</v>
      </c>
      <c r="C281">
        <v>545614</v>
      </c>
      <c r="D281">
        <v>122691</v>
      </c>
      <c r="E281">
        <v>20</v>
      </c>
      <c r="F281" t="s">
        <v>7</v>
      </c>
      <c r="G281" t="s">
        <v>120</v>
      </c>
      <c r="H281">
        <f>COS(B281*PI()/180)*40075000</f>
        <v>40067479.778285839</v>
      </c>
      <c r="I281">
        <f>(MOD(A281,6)-3)*H281/360+500000</f>
        <v>545632.40752526955</v>
      </c>
      <c r="J281">
        <f>Table1[[#This Row],[rlat]]</f>
        <v>1.1100000000000001</v>
      </c>
      <c r="K281" s="1">
        <f>I281-C281</f>
        <v>18.407525269547477</v>
      </c>
      <c r="L281" s="1">
        <f>B281*40075000/360+IF(Table1[[#This Row],[h]]="N",0,10000000)</f>
        <v>123564.58333333336</v>
      </c>
      <c r="M281" s="1">
        <f>MOD(J281,6)</f>
        <v>1.1100000000000001</v>
      </c>
      <c r="N281" s="1">
        <f>Table1[[#This Row],[lng Er]]</f>
        <v>18.407525269547477</v>
      </c>
      <c r="O281" s="1">
        <f>Table1[[#This Row],[Lat2]]</f>
        <v>1.1100000000000001</v>
      </c>
      <c r="P281" s="1">
        <f>L281-D281</f>
        <v>873.58333333335759</v>
      </c>
      <c r="Q281" s="1">
        <f>Table1[[#This Row],[lat3]]</f>
        <v>1.1100000000000001</v>
      </c>
      <c r="R281" s="1">
        <f>Table1[[#This Row],[Dev2]]-$AA$1*SIN(Table1[[#This Row],[lat4]]*PI()/90)-$Y$1*Table1[[#This Row],[lat4]]</f>
        <v>4.0474885108571641</v>
      </c>
      <c r="S281" s="1">
        <f>MOD(Table1[[#This Row],[rlng]],6)-3</f>
        <v>0.40999999999999659</v>
      </c>
      <c r="T281" s="1">
        <f>Table1[[#This Row],[Dev2]]</f>
        <v>873.58333333335759</v>
      </c>
    </row>
    <row r="282" spans="1:20" x14ac:dyDescent="0.25">
      <c r="A282">
        <v>-92.59</v>
      </c>
      <c r="B282">
        <v>-30.7</v>
      </c>
      <c r="C282">
        <v>539263</v>
      </c>
      <c r="D282">
        <v>6603573</v>
      </c>
      <c r="E282">
        <v>15</v>
      </c>
      <c r="F282" t="s">
        <v>12</v>
      </c>
      <c r="G282" t="s">
        <v>502</v>
      </c>
      <c r="H282">
        <f>COS(B282*PI()/180)*40075000</f>
        <v>34458579.784244709</v>
      </c>
      <c r="I282">
        <f>(MOD(A282,6)-3)*H282/360+500000</f>
        <v>539244.49364316731</v>
      </c>
      <c r="J282">
        <f>Table1[[#This Row],[rlat]]</f>
        <v>-30.7</v>
      </c>
      <c r="K282" s="1">
        <f>I282-C282</f>
        <v>-18.506356832687743</v>
      </c>
      <c r="L282" s="1">
        <f>B282*40075000/360+IF(Table1[[#This Row],[h]]="N",0,10000000)</f>
        <v>6582493.055555556</v>
      </c>
      <c r="M282" s="1">
        <f>MOD(J282,6)</f>
        <v>5.3000000000000007</v>
      </c>
      <c r="N282" s="1">
        <f>Table1[[#This Row],[lng Er]]</f>
        <v>-18.506356832687743</v>
      </c>
      <c r="O282" s="1">
        <f>Table1[[#This Row],[Lat2]]</f>
        <v>-30.7</v>
      </c>
      <c r="P282" s="1">
        <f>L282-D282</f>
        <v>-21079.944444444031</v>
      </c>
      <c r="Q282" s="1">
        <f>Table1[[#This Row],[lat3]]</f>
        <v>-30.7</v>
      </c>
      <c r="R282" s="1">
        <f>Table1[[#This Row],[Dev2]]-$AA$1*SIN(Table1[[#This Row],[lat4]]*PI()/90)-$Y$1*Table1[[#This Row],[lat4]]</f>
        <v>-124.71683759634107</v>
      </c>
      <c r="S282" s="1">
        <f>MOD(Table1[[#This Row],[rlng]],6)-3</f>
        <v>0.40999999999999659</v>
      </c>
      <c r="T282" s="1">
        <f>Table1[[#This Row],[Dev2]]</f>
        <v>-21079.944444444031</v>
      </c>
    </row>
    <row r="283" spans="1:20" x14ac:dyDescent="0.25">
      <c r="A283">
        <v>87.45</v>
      </c>
      <c r="B283">
        <v>75.819999999999993</v>
      </c>
      <c r="C283">
        <v>512305</v>
      </c>
      <c r="D283">
        <v>8415147</v>
      </c>
      <c r="E283">
        <v>45</v>
      </c>
      <c r="F283" t="s">
        <v>7</v>
      </c>
      <c r="G283" t="s">
        <v>367</v>
      </c>
      <c r="H283">
        <f>COS(B283*PI()/180)*40075000</f>
        <v>9817131.4998093676</v>
      </c>
      <c r="I283">
        <f>(MOD(A283,6)-3)*H283/360+500000</f>
        <v>512271.41437476181</v>
      </c>
      <c r="J283">
        <f>Table1[[#This Row],[rlat]]</f>
        <v>75.819999999999993</v>
      </c>
      <c r="K283" s="1">
        <f>I283-C283</f>
        <v>-33.585625238192733</v>
      </c>
      <c r="L283" s="1">
        <f>B283*40075000/360+IF(Table1[[#This Row],[h]]="N",0,10000000)</f>
        <v>8440240.2777777761</v>
      </c>
      <c r="M283" s="1">
        <f>MOD(J283,6)</f>
        <v>3.8199999999999932</v>
      </c>
      <c r="N283" s="1">
        <f>Table1[[#This Row],[lng Er]]</f>
        <v>-33.585625238192733</v>
      </c>
      <c r="O283" s="1">
        <f>Table1[[#This Row],[Lat2]]</f>
        <v>75.819999999999993</v>
      </c>
      <c r="P283" s="1">
        <f>L283-D283</f>
        <v>25093.277777776122</v>
      </c>
      <c r="Q283" s="1">
        <f>Table1[[#This Row],[lat3]]</f>
        <v>75.819999999999993</v>
      </c>
      <c r="R283" s="1">
        <f>Table1[[#This Row],[Dev2]]-$AA$1*SIN(Table1[[#This Row],[lat4]]*PI()/90)-$Y$1*Table1[[#This Row],[lat4]]</f>
        <v>433.61805522971918</v>
      </c>
      <c r="S283" s="1">
        <f>MOD(Table1[[#This Row],[rlng]],6)-3</f>
        <v>0.45000000000000284</v>
      </c>
      <c r="T283" s="1">
        <f>Table1[[#This Row],[Dev2]]</f>
        <v>25093.277777776122</v>
      </c>
    </row>
    <row r="284" spans="1:20" x14ac:dyDescent="0.25">
      <c r="A284">
        <v>21.47</v>
      </c>
      <c r="B284">
        <v>-40.909999999999997</v>
      </c>
      <c r="C284">
        <v>539581</v>
      </c>
      <c r="D284">
        <v>5471127</v>
      </c>
      <c r="E284">
        <v>34</v>
      </c>
      <c r="F284" t="s">
        <v>12</v>
      </c>
      <c r="G284" t="s">
        <v>365</v>
      </c>
      <c r="H284">
        <f>COS(B284*PI()/180)*40075000</f>
        <v>30286247.791844886</v>
      </c>
      <c r="I284">
        <f>(MOD(A284,6)-3)*H284/360+500000</f>
        <v>539540.37906157516</v>
      </c>
      <c r="J284">
        <f>Table1[[#This Row],[rlat]]</f>
        <v>-40.909999999999997</v>
      </c>
      <c r="K284" s="1">
        <f>I284-C284</f>
        <v>-40.620938424835913</v>
      </c>
      <c r="L284" s="1">
        <f>B284*40075000/360+IF(Table1[[#This Row],[h]]="N",0,10000000)</f>
        <v>5445921.527777778</v>
      </c>
      <c r="M284" s="1">
        <f>MOD(J284,6)</f>
        <v>1.0900000000000034</v>
      </c>
      <c r="N284" s="1">
        <f>Table1[[#This Row],[lng Er]]</f>
        <v>-40.620938424835913</v>
      </c>
      <c r="O284" s="1">
        <f>Table1[[#This Row],[Lat2]]</f>
        <v>-40.909999999999997</v>
      </c>
      <c r="P284" s="1">
        <f>L284-D284</f>
        <v>-25205.472222222015</v>
      </c>
      <c r="Q284" s="1">
        <f>Table1[[#This Row],[lat3]]</f>
        <v>-40.909999999999997</v>
      </c>
      <c r="R284" s="1">
        <f>Table1[[#This Row],[Dev2]]-$AA$1*SIN(Table1[[#This Row],[lat4]]*PI()/90)-$Y$1*Table1[[#This Row],[lat4]]</f>
        <v>-163.50690228285566</v>
      </c>
      <c r="S284" s="1">
        <f>MOD(Table1[[#This Row],[rlng]],6)-3</f>
        <v>0.46999999999999886</v>
      </c>
      <c r="T284" s="1">
        <f>Table1[[#This Row],[Dev2]]</f>
        <v>-25205.472222222015</v>
      </c>
    </row>
    <row r="285" spans="1:20" x14ac:dyDescent="0.25">
      <c r="A285">
        <v>-140.51</v>
      </c>
      <c r="B285">
        <v>-36.270000000000003</v>
      </c>
      <c r="C285">
        <v>544011</v>
      </c>
      <c r="D285">
        <v>5985992</v>
      </c>
      <c r="E285">
        <v>7</v>
      </c>
      <c r="F285" t="s">
        <v>12</v>
      </c>
      <c r="G285" t="s">
        <v>200</v>
      </c>
      <c r="H285">
        <f>COS(B285*PI()/180)*40075000</f>
        <v>32309993.826585311</v>
      </c>
      <c r="I285">
        <f>(MOD(A285,6)-3)*H285/360+500000</f>
        <v>543977.49159729748</v>
      </c>
      <c r="J285">
        <f>Table1[[#This Row],[rlat]]</f>
        <v>-36.270000000000003</v>
      </c>
      <c r="K285" s="1">
        <f>I285-C285</f>
        <v>-33.508402702515014</v>
      </c>
      <c r="L285" s="1">
        <f>B285*40075000/360+IF(Table1[[#This Row],[h]]="N",0,10000000)</f>
        <v>5962443.75</v>
      </c>
      <c r="M285" s="1">
        <f>MOD(J285,6)</f>
        <v>5.7299999999999969</v>
      </c>
      <c r="N285" s="1">
        <f>Table1[[#This Row],[lng Er]]</f>
        <v>-33.508402702515014</v>
      </c>
      <c r="O285" s="1">
        <f>Table1[[#This Row],[Lat2]]</f>
        <v>-36.270000000000003</v>
      </c>
      <c r="P285" s="1">
        <f>L285-D285</f>
        <v>-23548.25</v>
      </c>
      <c r="Q285" s="1">
        <f>Table1[[#This Row],[lat3]]</f>
        <v>-36.270000000000003</v>
      </c>
      <c r="R285" s="1">
        <f>Table1[[#This Row],[Dev2]]-$AA$1*SIN(Table1[[#This Row],[lat4]]*PI()/90)-$Y$1*Table1[[#This Row],[lat4]]</f>
        <v>-124.67359092170136</v>
      </c>
      <c r="S285" s="1">
        <f>MOD(Table1[[#This Row],[rlng]],6)-3</f>
        <v>0.49000000000000909</v>
      </c>
      <c r="T285" s="1">
        <f>Table1[[#This Row],[Dev2]]</f>
        <v>-23548.25</v>
      </c>
    </row>
    <row r="286" spans="1:20" x14ac:dyDescent="0.25">
      <c r="A286">
        <v>-164.51</v>
      </c>
      <c r="B286">
        <v>-69</v>
      </c>
      <c r="C286">
        <v>519596</v>
      </c>
      <c r="D286">
        <v>2345559</v>
      </c>
      <c r="E286">
        <v>3</v>
      </c>
      <c r="F286" t="s">
        <v>12</v>
      </c>
      <c r="G286" t="s">
        <v>336</v>
      </c>
      <c r="H286">
        <f>COS(B286*PI()/180)*40075000</f>
        <v>14361595.578027913</v>
      </c>
      <c r="I286">
        <f>(MOD(A286,6)-3)*H286/360+500000</f>
        <v>519547.72731453838</v>
      </c>
      <c r="J286">
        <f>Table1[[#This Row],[rlat]]</f>
        <v>-69</v>
      </c>
      <c r="K286" s="1">
        <f>I286-C286</f>
        <v>-48.272685461619403</v>
      </c>
      <c r="L286" s="1">
        <f>B286*40075000/360+IF(Table1[[#This Row],[h]]="N",0,10000000)</f>
        <v>2318958.333333333</v>
      </c>
      <c r="M286" s="1">
        <f>MOD(J286,6)</f>
        <v>3</v>
      </c>
      <c r="N286" s="1">
        <f>Table1[[#This Row],[lng Er]]</f>
        <v>-48.272685461619403</v>
      </c>
      <c r="O286" s="1">
        <f>Table1[[#This Row],[Lat2]]</f>
        <v>-69</v>
      </c>
      <c r="P286" s="1">
        <f>L286-D286</f>
        <v>-26600.666666666977</v>
      </c>
      <c r="Q286" s="1">
        <f>Table1[[#This Row],[lat3]]</f>
        <v>-69</v>
      </c>
      <c r="R286" s="1">
        <f>Table1[[#This Row],[Dev2]]-$AA$1*SIN(Table1[[#This Row],[lat4]]*PI()/90)-$Y$1*Table1[[#This Row],[lat4]]</f>
        <v>-369.57696492524337</v>
      </c>
      <c r="S286" s="1">
        <f>MOD(Table1[[#This Row],[rlng]],6)-3</f>
        <v>0.49000000000000909</v>
      </c>
      <c r="T286" s="1">
        <f>Table1[[#This Row],[Dev2]]</f>
        <v>-26600.666666666977</v>
      </c>
    </row>
    <row r="287" spans="1:20" x14ac:dyDescent="0.25">
      <c r="A287">
        <v>-170.5</v>
      </c>
      <c r="B287">
        <v>35.01</v>
      </c>
      <c r="C287">
        <v>545620</v>
      </c>
      <c r="D287">
        <v>3874266</v>
      </c>
      <c r="E287">
        <v>2</v>
      </c>
      <c r="F287" t="s">
        <v>7</v>
      </c>
      <c r="G287" t="s">
        <v>399</v>
      </c>
      <c r="H287">
        <f>COS(B287*PI()/180)*40075000</f>
        <v>32823505.847881556</v>
      </c>
      <c r="I287">
        <f>(MOD(A287,6)-3)*H287/360+500000</f>
        <v>545588.20256650215</v>
      </c>
      <c r="J287">
        <f>Table1[[#This Row],[rlat]]</f>
        <v>35.01</v>
      </c>
      <c r="K287" s="1">
        <f>I287-C287</f>
        <v>-31.797433497849852</v>
      </c>
      <c r="L287" s="1">
        <f>B287*40075000/360+IF(Table1[[#This Row],[h]]="N",0,10000000)</f>
        <v>3897293.75</v>
      </c>
      <c r="M287" s="1">
        <f>MOD(J287,6)</f>
        <v>5.009999999999998</v>
      </c>
      <c r="N287" s="1">
        <f>Table1[[#This Row],[lng Er]]</f>
        <v>-31.797433497849852</v>
      </c>
      <c r="O287" s="1">
        <f>Table1[[#This Row],[Lat2]]</f>
        <v>35.01</v>
      </c>
      <c r="P287" s="1">
        <f>L287-D287</f>
        <v>23027.75</v>
      </c>
      <c r="Q287" s="1">
        <f>Table1[[#This Row],[lat3]]</f>
        <v>35.01</v>
      </c>
      <c r="R287" s="1">
        <f>Table1[[#This Row],[Dev2]]-$AA$1*SIN(Table1[[#This Row],[lat4]]*PI()/90)-$Y$1*Table1[[#This Row],[lat4]]</f>
        <v>113.50878261888647</v>
      </c>
      <c r="S287" s="1">
        <f>MOD(Table1[[#This Row],[rlng]],6)-3</f>
        <v>0.5</v>
      </c>
      <c r="T287" s="1">
        <f>Table1[[#This Row],[Dev2]]</f>
        <v>23027.75</v>
      </c>
    </row>
    <row r="288" spans="1:20" x14ac:dyDescent="0.25">
      <c r="A288">
        <v>-26.5</v>
      </c>
      <c r="B288">
        <v>3.95</v>
      </c>
      <c r="C288">
        <v>555506</v>
      </c>
      <c r="D288">
        <v>436617</v>
      </c>
      <c r="E288">
        <v>26</v>
      </c>
      <c r="F288" t="s">
        <v>7</v>
      </c>
      <c r="G288" t="s">
        <v>359</v>
      </c>
      <c r="H288">
        <f>COS(B288*PI()/180)*40075000</f>
        <v>39979803.61742948</v>
      </c>
      <c r="I288">
        <f>(MOD(A288,6)-3)*H288/360+500000</f>
        <v>555527.50502420764</v>
      </c>
      <c r="J288">
        <f>Table1[[#This Row],[rlat]]</f>
        <v>3.95</v>
      </c>
      <c r="K288" s="1">
        <f>I288-C288</f>
        <v>21.505024207639508</v>
      </c>
      <c r="L288" s="1">
        <f>B288*40075000/360+IF(Table1[[#This Row],[h]]="N",0,10000000)</f>
        <v>439711.80555555556</v>
      </c>
      <c r="M288" s="1">
        <f>MOD(J288,6)</f>
        <v>3.95</v>
      </c>
      <c r="N288" s="1">
        <f>Table1[[#This Row],[lng Er]]</f>
        <v>21.505024207639508</v>
      </c>
      <c r="O288" s="1">
        <f>Table1[[#This Row],[Lat2]]</f>
        <v>3.95</v>
      </c>
      <c r="P288" s="1">
        <f>L288-D288</f>
        <v>3094.805555555562</v>
      </c>
      <c r="Q288" s="1">
        <f>Table1[[#This Row],[lat3]]</f>
        <v>3.95</v>
      </c>
      <c r="R288" s="1">
        <f>Table1[[#This Row],[Dev2]]-$AA$1*SIN(Table1[[#This Row],[lat4]]*PI()/90)-$Y$1*Table1[[#This Row],[lat4]]</f>
        <v>6.9428189612158349</v>
      </c>
      <c r="S288" s="1">
        <f>MOD(Table1[[#This Row],[rlng]],6)-3</f>
        <v>0.5</v>
      </c>
      <c r="T288" s="1">
        <f>Table1[[#This Row],[Dev2]]</f>
        <v>3094.805555555562</v>
      </c>
    </row>
    <row r="289" spans="1:20" x14ac:dyDescent="0.25">
      <c r="A289">
        <v>-2.4600000000000102</v>
      </c>
      <c r="B289">
        <v>75.22</v>
      </c>
      <c r="C289">
        <v>515377</v>
      </c>
      <c r="D289">
        <v>8348223</v>
      </c>
      <c r="E289">
        <v>30</v>
      </c>
      <c r="F289" t="s">
        <v>7</v>
      </c>
      <c r="G289" t="s">
        <v>434</v>
      </c>
      <c r="H289">
        <f>COS(B289*PI()/180)*40075000</f>
        <v>10223463.413368177</v>
      </c>
      <c r="I289">
        <f>(MOD(A289,6)-3)*H289/360+500000</f>
        <v>515335.19512005197</v>
      </c>
      <c r="J289">
        <f>Table1[[#This Row],[rlat]]</f>
        <v>75.22</v>
      </c>
      <c r="K289" s="1">
        <f>I289-C289</f>
        <v>-41.804879948031157</v>
      </c>
      <c r="L289" s="1">
        <f>B289*40075000/360+IF(Table1[[#This Row],[h]]="N",0,10000000)</f>
        <v>8373448.611111111</v>
      </c>
      <c r="M289" s="1">
        <f>MOD(J289,6)</f>
        <v>3.2199999999999989</v>
      </c>
      <c r="N289" s="1">
        <f>Table1[[#This Row],[lng Er]]</f>
        <v>-41.804879948031157</v>
      </c>
      <c r="O289" s="1">
        <f>Table1[[#This Row],[Lat2]]</f>
        <v>75.22</v>
      </c>
      <c r="P289" s="1">
        <f>L289-D289</f>
        <v>25225.611111111008</v>
      </c>
      <c r="Q289" s="1">
        <f>Table1[[#This Row],[lat3]]</f>
        <v>75.22</v>
      </c>
      <c r="R289" s="1">
        <f>Table1[[#This Row],[Dev2]]-$AA$1*SIN(Table1[[#This Row],[lat4]]*PI()/90)-$Y$1*Table1[[#This Row],[lat4]]</f>
        <v>407.75552248801614</v>
      </c>
      <c r="S289" s="1">
        <f>MOD(Table1[[#This Row],[rlng]],6)-3</f>
        <v>0.53999999999998982</v>
      </c>
      <c r="T289" s="1">
        <f>Table1[[#This Row],[Dev2]]</f>
        <v>25225.611111111008</v>
      </c>
    </row>
    <row r="290" spans="1:20" x14ac:dyDescent="0.25">
      <c r="A290">
        <v>135.54</v>
      </c>
      <c r="B290">
        <v>-41.55</v>
      </c>
      <c r="C290">
        <v>545035</v>
      </c>
      <c r="D290">
        <v>5400044</v>
      </c>
      <c r="E290">
        <v>53</v>
      </c>
      <c r="F290" t="s">
        <v>12</v>
      </c>
      <c r="G290" t="s">
        <v>170</v>
      </c>
      <c r="H290">
        <f>COS(B290*PI()/180)*40075000</f>
        <v>29991215.913481753</v>
      </c>
      <c r="I290">
        <f>(MOD(A290,6)-3)*H290/360+500000</f>
        <v>544986.82387022197</v>
      </c>
      <c r="J290">
        <f>Table1[[#This Row],[rlat]]</f>
        <v>-41.55</v>
      </c>
      <c r="K290" s="1">
        <f>I290-C290</f>
        <v>-48.176129778032191</v>
      </c>
      <c r="L290" s="1">
        <f>B290*40075000/360+IF(Table1[[#This Row],[h]]="N",0,10000000)</f>
        <v>5374677.083333333</v>
      </c>
      <c r="M290" s="1">
        <f>MOD(J290,6)</f>
        <v>0.45000000000000284</v>
      </c>
      <c r="N290" s="1">
        <f>Table1[[#This Row],[lng Er]]</f>
        <v>-48.176129778032191</v>
      </c>
      <c r="O290" s="1">
        <f>Table1[[#This Row],[Lat2]]</f>
        <v>-41.55</v>
      </c>
      <c r="P290" s="1">
        <f>L290-D290</f>
        <v>-25366.916666666977</v>
      </c>
      <c r="Q290" s="1">
        <f>Table1[[#This Row],[lat3]]</f>
        <v>-41.55</v>
      </c>
      <c r="R290" s="1">
        <f>Table1[[#This Row],[Dev2]]-$AA$1*SIN(Table1[[#This Row],[lat4]]*PI()/90)-$Y$1*Table1[[#This Row],[lat4]]</f>
        <v>-134.0491957958493</v>
      </c>
      <c r="S290" s="1">
        <f>MOD(Table1[[#This Row],[rlng]],6)-3</f>
        <v>0.53999999999999204</v>
      </c>
      <c r="T290" s="1">
        <f>Table1[[#This Row],[Dev2]]</f>
        <v>-25366.916666666977</v>
      </c>
    </row>
    <row r="291" spans="1:20" x14ac:dyDescent="0.25">
      <c r="A291">
        <v>-170.46</v>
      </c>
      <c r="B291">
        <v>-76.34</v>
      </c>
      <c r="C291">
        <v>514235</v>
      </c>
      <c r="D291">
        <v>1526810</v>
      </c>
      <c r="E291">
        <v>2</v>
      </c>
      <c r="F291" t="s">
        <v>12</v>
      </c>
      <c r="G291" t="s">
        <v>485</v>
      </c>
      <c r="H291">
        <f>COS(B291*PI()/180)*40075000</f>
        <v>9464104.7530431915</v>
      </c>
      <c r="I291">
        <f>(MOD(A291,6)-3)*H291/360+500000</f>
        <v>514196.15712956456</v>
      </c>
      <c r="J291">
        <f>Table1[[#This Row],[rlat]]</f>
        <v>-76.34</v>
      </c>
      <c r="K291" s="1">
        <f>I291-C291</f>
        <v>-38.842870435444638</v>
      </c>
      <c r="L291" s="1">
        <f>B291*40075000/360+IF(Table1[[#This Row],[h]]="N",0,10000000)</f>
        <v>1501873.6111111119</v>
      </c>
      <c r="M291" s="1">
        <f>MOD(J291,6)</f>
        <v>1.6599999999999966</v>
      </c>
      <c r="N291" s="1">
        <f>Table1[[#This Row],[lng Er]]</f>
        <v>-38.842870435444638</v>
      </c>
      <c r="O291" s="1">
        <f>Table1[[#This Row],[Lat2]]</f>
        <v>-76.34</v>
      </c>
      <c r="P291" s="1">
        <f>L291-D291</f>
        <v>-24936.388888888061</v>
      </c>
      <c r="Q291" s="1">
        <f>Table1[[#This Row],[lat3]]</f>
        <v>-76.34</v>
      </c>
      <c r="R291" s="1">
        <f>Table1[[#This Row],[Dev2]]-$AA$1*SIN(Table1[[#This Row],[lat4]]*PI()/90)-$Y$1*Table1[[#This Row],[lat4]]</f>
        <v>-416.53348944033496</v>
      </c>
      <c r="S291" s="1">
        <f>MOD(Table1[[#This Row],[rlng]],6)-3</f>
        <v>0.53999999999999204</v>
      </c>
      <c r="T291" s="1">
        <f>Table1[[#This Row],[Dev2]]</f>
        <v>-24936.388888888061</v>
      </c>
    </row>
    <row r="292" spans="1:20" x14ac:dyDescent="0.25">
      <c r="A292">
        <v>-110.44</v>
      </c>
      <c r="B292">
        <v>4.7099999999999902</v>
      </c>
      <c r="C292">
        <v>562105</v>
      </c>
      <c r="D292">
        <v>520633</v>
      </c>
      <c r="E292">
        <v>12</v>
      </c>
      <c r="F292" t="s">
        <v>7</v>
      </c>
      <c r="G292" t="s">
        <v>235</v>
      </c>
      <c r="H292">
        <f>COS(B292*PI()/180)*40075000</f>
        <v>39939669.557134561</v>
      </c>
      <c r="I292">
        <f>(MOD(A292,6)-3)*H292/360+500000</f>
        <v>562128.37486665405</v>
      </c>
      <c r="J292">
        <f>Table1[[#This Row],[rlat]]</f>
        <v>4.7099999999999902</v>
      </c>
      <c r="K292" s="1">
        <f>I292-C292</f>
        <v>23.374866654048674</v>
      </c>
      <c r="L292" s="1">
        <f>B292*40075000/360+IF(Table1[[#This Row],[h]]="N",0,10000000)</f>
        <v>524314.58333333221</v>
      </c>
      <c r="M292" s="1">
        <f>MOD(J292,6)</f>
        <v>4.7099999999999902</v>
      </c>
      <c r="N292" s="1">
        <f>Table1[[#This Row],[lng Er]]</f>
        <v>23.374866654048674</v>
      </c>
      <c r="O292" s="1">
        <f>Table1[[#This Row],[Lat2]]</f>
        <v>4.7099999999999902</v>
      </c>
      <c r="P292" s="1">
        <f>L292-D292</f>
        <v>3681.583333332208</v>
      </c>
      <c r="Q292" s="1">
        <f>Table1[[#This Row],[lat3]]</f>
        <v>4.7099999999999902</v>
      </c>
      <c r="R292" s="1">
        <f>Table1[[#This Row],[Dev2]]-$AA$1*SIN(Table1[[#This Row],[lat4]]*PI()/90)-$Y$1*Table1[[#This Row],[lat4]]</f>
        <v>3.1080383752027956</v>
      </c>
      <c r="S292" s="1">
        <f>MOD(Table1[[#This Row],[rlng]],6)-3</f>
        <v>0.56000000000000227</v>
      </c>
      <c r="T292" s="1">
        <f>Table1[[#This Row],[Dev2]]</f>
        <v>3681.583333332208</v>
      </c>
    </row>
    <row r="293" spans="1:20" x14ac:dyDescent="0.25">
      <c r="A293">
        <v>-110.44</v>
      </c>
      <c r="B293">
        <v>-31.77</v>
      </c>
      <c r="C293">
        <v>553026</v>
      </c>
      <c r="D293">
        <v>6484921</v>
      </c>
      <c r="E293">
        <v>12</v>
      </c>
      <c r="F293" t="s">
        <v>12</v>
      </c>
      <c r="G293" t="s">
        <v>262</v>
      </c>
      <c r="H293">
        <f>COS(B293*PI()/180)*40075000</f>
        <v>34070502.232026048</v>
      </c>
      <c r="I293">
        <f>(MOD(A293,6)-3)*H293/360+500000</f>
        <v>552998.55902759626</v>
      </c>
      <c r="J293">
        <f>Table1[[#This Row],[rlat]]</f>
        <v>-31.77</v>
      </c>
      <c r="K293" s="1">
        <f>I293-C293</f>
        <v>-27.440972403739579</v>
      </c>
      <c r="L293" s="1">
        <f>B293*40075000/360+IF(Table1[[#This Row],[h]]="N",0,10000000)</f>
        <v>6463381.25</v>
      </c>
      <c r="M293" s="1">
        <f>MOD(J293,6)</f>
        <v>4.2300000000000004</v>
      </c>
      <c r="N293" s="1">
        <f>Table1[[#This Row],[lng Er]]</f>
        <v>-27.440972403739579</v>
      </c>
      <c r="O293" s="1">
        <f>Table1[[#This Row],[Lat2]]</f>
        <v>-31.77</v>
      </c>
      <c r="P293" s="1">
        <f>L293-D293</f>
        <v>-21539.75</v>
      </c>
      <c r="Q293" s="1">
        <f>Table1[[#This Row],[lat3]]</f>
        <v>-31.77</v>
      </c>
      <c r="R293" s="1">
        <f>Table1[[#This Row],[Dev2]]-$AA$1*SIN(Table1[[#This Row],[lat4]]*PI()/90)-$Y$1*Table1[[#This Row],[lat4]]</f>
        <v>-67.569626803015126</v>
      </c>
      <c r="S293" s="1">
        <f>MOD(Table1[[#This Row],[rlng]],6)-3</f>
        <v>0.56000000000000227</v>
      </c>
      <c r="T293" s="1">
        <f>Table1[[#This Row],[Dev2]]</f>
        <v>-21539.75</v>
      </c>
    </row>
    <row r="294" spans="1:20" x14ac:dyDescent="0.25">
      <c r="A294">
        <v>-104.44</v>
      </c>
      <c r="B294">
        <v>-74.680000000000007</v>
      </c>
      <c r="C294">
        <v>516515</v>
      </c>
      <c r="D294">
        <v>1712018</v>
      </c>
      <c r="E294">
        <v>13</v>
      </c>
      <c r="F294" t="s">
        <v>12</v>
      </c>
      <c r="G294" t="s">
        <v>376</v>
      </c>
      <c r="H294">
        <f>COS(B294*PI()/180)*40075000</f>
        <v>10588204.847115444</v>
      </c>
      <c r="I294">
        <f>(MOD(A294,6)-3)*H294/360+500000</f>
        <v>516470.54087329074</v>
      </c>
      <c r="J294">
        <f>Table1[[#This Row],[rlat]]</f>
        <v>-74.680000000000007</v>
      </c>
      <c r="K294" s="1">
        <f>I294-C294</f>
        <v>-44.459126709261909</v>
      </c>
      <c r="L294" s="1">
        <f>B294*40075000/360+IF(Table1[[#This Row],[h]]="N",0,10000000)</f>
        <v>1686663.8888888871</v>
      </c>
      <c r="M294" s="1">
        <f>MOD(J294,6)</f>
        <v>3.3199999999999932</v>
      </c>
      <c r="N294" s="1">
        <f>Table1[[#This Row],[lng Er]]</f>
        <v>-44.459126709261909</v>
      </c>
      <c r="O294" s="1">
        <f>Table1[[#This Row],[Lat2]]</f>
        <v>-74.680000000000007</v>
      </c>
      <c r="P294" s="1">
        <f>L294-D294</f>
        <v>-25354.11111111287</v>
      </c>
      <c r="Q294" s="1">
        <f>Table1[[#This Row],[lat3]]</f>
        <v>-74.680000000000007</v>
      </c>
      <c r="R294" s="1">
        <f>Table1[[#This Row],[Dev2]]-$AA$1*SIN(Table1[[#This Row],[lat4]]*PI()/90)-$Y$1*Table1[[#This Row],[lat4]]</f>
        <v>-396.83586396859027</v>
      </c>
      <c r="S294" s="1">
        <f>MOD(Table1[[#This Row],[rlng]],6)-3</f>
        <v>0.56000000000000227</v>
      </c>
      <c r="T294" s="1">
        <f>Table1[[#This Row],[Dev2]]</f>
        <v>-25354.11111111287</v>
      </c>
    </row>
    <row r="295" spans="1:20" x14ac:dyDescent="0.25">
      <c r="A295">
        <v>-26.43</v>
      </c>
      <c r="B295">
        <v>-27.52</v>
      </c>
      <c r="C295">
        <v>556290</v>
      </c>
      <c r="D295">
        <v>6955838</v>
      </c>
      <c r="E295">
        <v>26</v>
      </c>
      <c r="F295" t="s">
        <v>12</v>
      </c>
      <c r="G295" t="s">
        <v>460</v>
      </c>
      <c r="H295">
        <f>COS(B295*PI()/180)*40075000</f>
        <v>35540497.658659436</v>
      </c>
      <c r="I295">
        <f>(MOD(A295,6)-3)*H295/360+500000</f>
        <v>556272.45462621085</v>
      </c>
      <c r="J295">
        <f>Table1[[#This Row],[rlat]]</f>
        <v>-27.52</v>
      </c>
      <c r="K295" s="1">
        <f>I295-C295</f>
        <v>-17.545373789151199</v>
      </c>
      <c r="L295" s="1">
        <f>B295*40075000/360+IF(Table1[[#This Row],[h]]="N",0,10000000)</f>
        <v>6936488.888888889</v>
      </c>
      <c r="M295" s="1">
        <f>MOD(J295,6)</f>
        <v>2.4800000000000004</v>
      </c>
      <c r="N295" s="1">
        <f>Table1[[#This Row],[lng Er]]</f>
        <v>-17.545373789151199</v>
      </c>
      <c r="O295" s="1">
        <f>Table1[[#This Row],[Lat2]]</f>
        <v>-27.52</v>
      </c>
      <c r="P295" s="1">
        <f>L295-D295</f>
        <v>-19349.111111111008</v>
      </c>
      <c r="Q295" s="1">
        <f>Table1[[#This Row],[lat3]]</f>
        <v>-27.52</v>
      </c>
      <c r="R295" s="1">
        <f>Table1[[#This Row],[Dev2]]-$AA$1*SIN(Table1[[#This Row],[lat4]]*PI()/90)-$Y$1*Table1[[#This Row],[lat4]]</f>
        <v>-44.274686676866622</v>
      </c>
      <c r="S295" s="1">
        <f>MOD(Table1[[#This Row],[rlng]],6)-3</f>
        <v>0.57000000000000028</v>
      </c>
      <c r="T295" s="1">
        <f>Table1[[#This Row],[Dev2]]</f>
        <v>-19349.111111111008</v>
      </c>
    </row>
    <row r="296" spans="1:20" x14ac:dyDescent="0.25">
      <c r="A296">
        <v>129.58000000000001</v>
      </c>
      <c r="B296">
        <v>-61.64</v>
      </c>
      <c r="C296">
        <v>530736</v>
      </c>
      <c r="D296">
        <v>3165786</v>
      </c>
      <c r="E296">
        <v>52</v>
      </c>
      <c r="F296" t="s">
        <v>12</v>
      </c>
      <c r="G296" t="s">
        <v>197</v>
      </c>
      <c r="H296">
        <f>COS(B296*PI()/180)*40075000</f>
        <v>19036025.055065431</v>
      </c>
      <c r="I296">
        <f>(MOD(A296,6)-3)*H296/360+500000</f>
        <v>530669.15147760604</v>
      </c>
      <c r="J296">
        <f>Table1[[#This Row],[rlat]]</f>
        <v>-61.64</v>
      </c>
      <c r="K296" s="1">
        <f>I296-C296</f>
        <v>-66.848522393964231</v>
      </c>
      <c r="L296" s="1">
        <f>B296*40075000/360+IF(Table1[[#This Row],[h]]="N",0,10000000)</f>
        <v>3138269.444444444</v>
      </c>
      <c r="M296" s="1">
        <f>MOD(J296,6)</f>
        <v>4.3599999999999994</v>
      </c>
      <c r="N296" s="1">
        <f>Table1[[#This Row],[lng Er]]</f>
        <v>-66.848522393964231</v>
      </c>
      <c r="O296" s="1">
        <f>Table1[[#This Row],[Lat2]]</f>
        <v>-61.64</v>
      </c>
      <c r="P296" s="1">
        <f>L296-D296</f>
        <v>-27516.555555555969</v>
      </c>
      <c r="Q296" s="1">
        <f>Table1[[#This Row],[lat3]]</f>
        <v>-61.64</v>
      </c>
      <c r="R296" s="1">
        <f>Table1[[#This Row],[Dev2]]-$AA$1*SIN(Table1[[#This Row],[lat4]]*PI()/90)-$Y$1*Table1[[#This Row],[lat4]]</f>
        <v>-271.5722665810008</v>
      </c>
      <c r="S296" s="1">
        <f>MOD(Table1[[#This Row],[rlng]],6)-3</f>
        <v>0.58000000000001251</v>
      </c>
      <c r="T296" s="1">
        <f>Table1[[#This Row],[Dev2]]</f>
        <v>-27516.555555555969</v>
      </c>
    </row>
    <row r="297" spans="1:20" x14ac:dyDescent="0.25">
      <c r="A297">
        <v>-92.39</v>
      </c>
      <c r="B297">
        <v>-67.2</v>
      </c>
      <c r="C297">
        <v>526378</v>
      </c>
      <c r="D297">
        <v>2546194</v>
      </c>
      <c r="E297">
        <v>15</v>
      </c>
      <c r="F297" t="s">
        <v>12</v>
      </c>
      <c r="G297" t="s">
        <v>206</v>
      </c>
      <c r="H297">
        <f>COS(B297*PI()/180)*40075000</f>
        <v>15529687.127068026</v>
      </c>
      <c r="I297">
        <f>(MOD(A297,6)-3)*H297/360+500000</f>
        <v>526314.19207642076</v>
      </c>
      <c r="J297">
        <f>Table1[[#This Row],[rlat]]</f>
        <v>-67.2</v>
      </c>
      <c r="K297" s="1">
        <f>I297-C297</f>
        <v>-63.807923579239286</v>
      </c>
      <c r="L297" s="1">
        <f>B297*40075000/360+IF(Table1[[#This Row],[h]]="N",0,10000000)</f>
        <v>2519333.333333333</v>
      </c>
      <c r="M297" s="1">
        <f>MOD(J297,6)</f>
        <v>4.7999999999999972</v>
      </c>
      <c r="N297" s="1">
        <f>Table1[[#This Row],[lng Er]]</f>
        <v>-63.807923579239286</v>
      </c>
      <c r="O297" s="1">
        <f>Table1[[#This Row],[Lat2]]</f>
        <v>-67.2</v>
      </c>
      <c r="P297" s="1">
        <f>L297-D297</f>
        <v>-26860.666666666977</v>
      </c>
      <c r="Q297" s="1">
        <f>Table1[[#This Row],[lat3]]</f>
        <v>-67.2</v>
      </c>
      <c r="R297" s="1">
        <f>Table1[[#This Row],[Dev2]]-$AA$1*SIN(Table1[[#This Row],[lat4]]*PI()/90)-$Y$1*Table1[[#This Row],[lat4]]</f>
        <v>-309.10379254212421</v>
      </c>
      <c r="S297" s="1">
        <f>MOD(Table1[[#This Row],[rlng]],6)-3</f>
        <v>0.60999999999999943</v>
      </c>
      <c r="T297" s="1">
        <f>Table1[[#This Row],[Dev2]]</f>
        <v>-26860.666666666977</v>
      </c>
    </row>
    <row r="298" spans="1:20" x14ac:dyDescent="0.25">
      <c r="A298">
        <v>-62.37</v>
      </c>
      <c r="B298">
        <v>-35.5</v>
      </c>
      <c r="C298">
        <v>557137</v>
      </c>
      <c r="D298">
        <v>6071324</v>
      </c>
      <c r="E298">
        <v>20</v>
      </c>
      <c r="F298" t="s">
        <v>12</v>
      </c>
      <c r="G298" t="s">
        <v>328</v>
      </c>
      <c r="H298">
        <f>COS(B298*PI()/180)*40075000</f>
        <v>32625679.398129493</v>
      </c>
      <c r="I298">
        <f>(MOD(A298,6)-3)*H298/360+500000</f>
        <v>557094.93894672685</v>
      </c>
      <c r="J298">
        <f>Table1[[#This Row],[rlat]]</f>
        <v>-35.5</v>
      </c>
      <c r="K298" s="1">
        <f>I298-C298</f>
        <v>-42.061053273151629</v>
      </c>
      <c r="L298" s="1">
        <f>B298*40075000/360+IF(Table1[[#This Row],[h]]="N",0,10000000)</f>
        <v>6048159.722222222</v>
      </c>
      <c r="M298" s="1">
        <f>MOD(J298,6)</f>
        <v>0.5</v>
      </c>
      <c r="N298" s="1">
        <f>Table1[[#This Row],[lng Er]]</f>
        <v>-42.061053273151629</v>
      </c>
      <c r="O298" s="1">
        <f>Table1[[#This Row],[Lat2]]</f>
        <v>-35.5</v>
      </c>
      <c r="P298" s="1">
        <f>L298-D298</f>
        <v>-23164.277777777985</v>
      </c>
      <c r="Q298" s="1">
        <f>Table1[[#This Row],[lat3]]</f>
        <v>-35.5</v>
      </c>
      <c r="R298" s="1">
        <f>Table1[[#This Row],[Dev2]]-$AA$1*SIN(Table1[[#This Row],[lat4]]*PI()/90)-$Y$1*Table1[[#This Row],[lat4]]</f>
        <v>-48.480568188917459</v>
      </c>
      <c r="S298" s="1">
        <f>MOD(Table1[[#This Row],[rlng]],6)-3</f>
        <v>0.63000000000000256</v>
      </c>
      <c r="T298" s="1">
        <f>Table1[[#This Row],[Dev2]]</f>
        <v>-23164.277777777985</v>
      </c>
    </row>
    <row r="299" spans="1:20" x14ac:dyDescent="0.25">
      <c r="A299">
        <v>-104.36</v>
      </c>
      <c r="B299">
        <v>-54.7</v>
      </c>
      <c r="C299">
        <v>541244</v>
      </c>
      <c r="D299">
        <v>3938403</v>
      </c>
      <c r="E299">
        <v>13</v>
      </c>
      <c r="F299" t="s">
        <v>12</v>
      </c>
      <c r="G299" t="s">
        <v>437</v>
      </c>
      <c r="H299">
        <f>COS(B299*PI()/180)*40075000</f>
        <v>23157644.297168974</v>
      </c>
      <c r="I299">
        <f>(MOD(A299,6)-3)*H299/360+500000</f>
        <v>541169.14541718934</v>
      </c>
      <c r="J299">
        <f>Table1[[#This Row],[rlat]]</f>
        <v>-54.7</v>
      </c>
      <c r="K299" s="1">
        <f>I299-C299</f>
        <v>-74.85458281065803</v>
      </c>
      <c r="L299" s="1">
        <f>B299*40075000/360+IF(Table1[[#This Row],[h]]="N",0,10000000)</f>
        <v>3910826.388888889</v>
      </c>
      <c r="M299" s="1">
        <f>MOD(J299,6)</f>
        <v>5.2999999999999972</v>
      </c>
      <c r="N299" s="1">
        <f>Table1[[#This Row],[lng Er]]</f>
        <v>-74.85458281065803</v>
      </c>
      <c r="O299" s="1">
        <f>Table1[[#This Row],[Lat2]]</f>
        <v>-54.7</v>
      </c>
      <c r="P299" s="1">
        <f>L299-D299</f>
        <v>-27576.611111111008</v>
      </c>
      <c r="Q299" s="1">
        <f>Table1[[#This Row],[lat3]]</f>
        <v>-54.7</v>
      </c>
      <c r="R299" s="1">
        <f>Table1[[#This Row],[Dev2]]-$AA$1*SIN(Table1[[#This Row],[lat4]]*PI()/90)-$Y$1*Table1[[#This Row],[lat4]]</f>
        <v>-177.5485839493922</v>
      </c>
      <c r="S299" s="1">
        <f>MOD(Table1[[#This Row],[rlng]],6)-3</f>
        <v>0.64000000000000057</v>
      </c>
      <c r="T299" s="1">
        <f>Table1[[#This Row],[Dev2]]</f>
        <v>-27576.611111111008</v>
      </c>
    </row>
    <row r="300" spans="1:20" x14ac:dyDescent="0.25">
      <c r="A300">
        <v>81.66</v>
      </c>
      <c r="B300">
        <v>-38.39</v>
      </c>
      <c r="C300">
        <v>557638</v>
      </c>
      <c r="D300">
        <v>5750706</v>
      </c>
      <c r="E300">
        <v>44</v>
      </c>
      <c r="F300" t="s">
        <v>12</v>
      </c>
      <c r="G300" t="s">
        <v>303</v>
      </c>
      <c r="H300">
        <f>COS(B300*PI()/180)*40075000</f>
        <v>31410859.38433075</v>
      </c>
      <c r="I300">
        <f>(MOD(A300,6)-3)*H300/360+500000</f>
        <v>557586.57553793944</v>
      </c>
      <c r="J300">
        <f>Table1[[#This Row],[rlat]]</f>
        <v>-38.39</v>
      </c>
      <c r="K300" s="1">
        <f>I300-C300</f>
        <v>-51.424462060560472</v>
      </c>
      <c r="L300" s="1">
        <f>B300*40075000/360+IF(Table1[[#This Row],[h]]="N",0,10000000)</f>
        <v>5726446.527777778</v>
      </c>
      <c r="M300" s="1">
        <f>MOD(J300,6)</f>
        <v>3.6099999999999994</v>
      </c>
      <c r="N300" s="1">
        <f>Table1[[#This Row],[lng Er]]</f>
        <v>-51.424462060560472</v>
      </c>
      <c r="O300" s="1">
        <f>Table1[[#This Row],[Lat2]]</f>
        <v>-38.39</v>
      </c>
      <c r="P300" s="1">
        <f>L300-D300</f>
        <v>-24259.472222222015</v>
      </c>
      <c r="Q300" s="1">
        <f>Table1[[#This Row],[lat3]]</f>
        <v>-38.39</v>
      </c>
      <c r="R300" s="1">
        <f>Table1[[#This Row],[Dev2]]-$AA$1*SIN(Table1[[#This Row],[lat4]]*PI()/90)-$Y$1*Table1[[#This Row],[lat4]]</f>
        <v>-45.736077097271846</v>
      </c>
      <c r="S300" s="1">
        <f>MOD(Table1[[#This Row],[rlng]],6)-3</f>
        <v>0.65999999999999659</v>
      </c>
      <c r="T300" s="1">
        <f>Table1[[#This Row],[Dev2]]</f>
        <v>-24259.472222222015</v>
      </c>
    </row>
    <row r="301" spans="1:20" x14ac:dyDescent="0.25">
      <c r="A301">
        <v>159.66999999999999</v>
      </c>
      <c r="B301">
        <v>-37.25</v>
      </c>
      <c r="C301">
        <v>559418</v>
      </c>
      <c r="D301">
        <v>5877183</v>
      </c>
      <c r="E301">
        <v>57</v>
      </c>
      <c r="F301" t="s">
        <v>12</v>
      </c>
      <c r="G301" t="s">
        <v>258</v>
      </c>
      <c r="H301">
        <f>COS(B301*PI()/180)*40075000</f>
        <v>31899780.251574978</v>
      </c>
      <c r="I301">
        <f>(MOD(A301,6)-3)*H301/360+500000</f>
        <v>559369.03546820791</v>
      </c>
      <c r="J301">
        <f>Table1[[#This Row],[rlat]]</f>
        <v>-37.25</v>
      </c>
      <c r="K301" s="1">
        <f>I301-C301</f>
        <v>-48.964531792094931</v>
      </c>
      <c r="L301" s="1">
        <f>B301*40075000/360+IF(Table1[[#This Row],[h]]="N",0,10000000)</f>
        <v>5853350.694444444</v>
      </c>
      <c r="M301" s="1">
        <f>MOD(J301,6)</f>
        <v>4.75</v>
      </c>
      <c r="N301" s="1">
        <f>Table1[[#This Row],[lng Er]]</f>
        <v>-48.964531792094931</v>
      </c>
      <c r="O301" s="1">
        <f>Table1[[#This Row],[Lat2]]</f>
        <v>-37.25</v>
      </c>
      <c r="P301" s="1">
        <f>L301-D301</f>
        <v>-23832.305555555969</v>
      </c>
      <c r="Q301" s="1">
        <f>Table1[[#This Row],[lat3]]</f>
        <v>-37.25</v>
      </c>
      <c r="R301" s="1">
        <f>Table1[[#This Row],[Dev2]]-$AA$1*SIN(Table1[[#This Row],[lat4]]*PI()/90)-$Y$1*Table1[[#This Row],[lat4]]</f>
        <v>-32.968304218002231</v>
      </c>
      <c r="S301" s="1">
        <f>MOD(Table1[[#This Row],[rlng]],6)-3</f>
        <v>0.66999999999998749</v>
      </c>
      <c r="T301" s="1">
        <f>Table1[[#This Row],[Dev2]]</f>
        <v>-23832.305555555969</v>
      </c>
    </row>
    <row r="302" spans="1:20" x14ac:dyDescent="0.25">
      <c r="A302">
        <v>135.68</v>
      </c>
      <c r="B302">
        <v>-29.89</v>
      </c>
      <c r="C302">
        <v>565657</v>
      </c>
      <c r="D302">
        <v>6693209</v>
      </c>
      <c r="E302">
        <v>53</v>
      </c>
      <c r="F302" t="s">
        <v>12</v>
      </c>
      <c r="G302" t="s">
        <v>14</v>
      </c>
      <c r="H302">
        <f>COS(B302*PI()/180)*40075000</f>
        <v>34744373.310567677</v>
      </c>
      <c r="I302">
        <f>(MOD(A302,6)-3)*H302/360+500000</f>
        <v>565628.26069773966</v>
      </c>
      <c r="J302">
        <f>Table1[[#This Row],[rlat]]</f>
        <v>-29.89</v>
      </c>
      <c r="K302" s="1">
        <f>I302-C302</f>
        <v>-28.739302260335535</v>
      </c>
      <c r="L302" s="1">
        <f>B302*40075000/360+IF(Table1[[#This Row],[h]]="N",0,10000000)</f>
        <v>6672661.805555556</v>
      </c>
      <c r="M302" s="1">
        <f>MOD(J302,6)</f>
        <v>0.10999999999999943</v>
      </c>
      <c r="N302" s="1">
        <f>Table1[[#This Row],[lng Er]]</f>
        <v>-28.739302260335535</v>
      </c>
      <c r="O302" s="1">
        <f>Table1[[#This Row],[Lat2]]</f>
        <v>-29.89</v>
      </c>
      <c r="P302" s="1">
        <f>L302-D302</f>
        <v>-20547.194444444031</v>
      </c>
      <c r="Q302" s="1">
        <f>Table1[[#This Row],[lat3]]</f>
        <v>-29.89</v>
      </c>
      <c r="R302" s="1">
        <f>Table1[[#This Row],[Dev2]]-$AA$1*SIN(Table1[[#This Row],[lat4]]*PI()/90)-$Y$1*Table1[[#This Row],[lat4]]</f>
        <v>3.6421510311829479</v>
      </c>
      <c r="S302" s="1">
        <f>MOD(Table1[[#This Row],[rlng]],6)-3</f>
        <v>0.68000000000000682</v>
      </c>
      <c r="T302" s="1">
        <f>Table1[[#This Row],[Dev2]]</f>
        <v>-20547.194444444031</v>
      </c>
    </row>
    <row r="303" spans="1:20" x14ac:dyDescent="0.25">
      <c r="A303">
        <v>-104.32</v>
      </c>
      <c r="B303">
        <v>-37.65</v>
      </c>
      <c r="C303">
        <v>559985</v>
      </c>
      <c r="D303">
        <v>5832799</v>
      </c>
      <c r="E303">
        <v>13</v>
      </c>
      <c r="F303" t="s">
        <v>12</v>
      </c>
      <c r="G303" t="s">
        <v>31</v>
      </c>
      <c r="H303">
        <f>COS(B303*PI()/180)*40075000</f>
        <v>31729657.352322888</v>
      </c>
      <c r="I303">
        <f>(MOD(A303,6)-3)*H303/360+500000</f>
        <v>559933.79722105491</v>
      </c>
      <c r="J303">
        <f>Table1[[#This Row],[rlat]]</f>
        <v>-37.65</v>
      </c>
      <c r="K303" s="1">
        <f>I303-C303</f>
        <v>-51.202778945094906</v>
      </c>
      <c r="L303" s="1">
        <f>B303*40075000/360+IF(Table1[[#This Row],[h]]="N",0,10000000)</f>
        <v>5808822.916666666</v>
      </c>
      <c r="M303" s="1">
        <f>MOD(J303,6)</f>
        <v>4.3500000000000014</v>
      </c>
      <c r="N303" s="1">
        <f>Table1[[#This Row],[lng Er]]</f>
        <v>-51.202778945094906</v>
      </c>
      <c r="O303" s="1">
        <f>Table1[[#This Row],[Lat2]]</f>
        <v>-37.65</v>
      </c>
      <c r="P303" s="1">
        <f>L303-D303</f>
        <v>-23976.083333333954</v>
      </c>
      <c r="Q303" s="1">
        <f>Table1[[#This Row],[lat3]]</f>
        <v>-37.65</v>
      </c>
      <c r="R303" s="1">
        <f>Table1[[#This Row],[Dev2]]-$AA$1*SIN(Table1[[#This Row],[lat4]]*PI()/90)-$Y$1*Table1[[#This Row],[lat4]]</f>
        <v>-28.549288919926767</v>
      </c>
      <c r="S303" s="1">
        <f>MOD(Table1[[#This Row],[rlng]],6)-3</f>
        <v>0.68000000000000682</v>
      </c>
      <c r="T303" s="1">
        <f>Table1[[#This Row],[Dev2]]</f>
        <v>-23976.083333333954</v>
      </c>
    </row>
    <row r="304" spans="1:20" x14ac:dyDescent="0.25">
      <c r="A304">
        <v>-158.31</v>
      </c>
      <c r="B304">
        <v>64.2</v>
      </c>
      <c r="C304">
        <v>533507</v>
      </c>
      <c r="D304">
        <v>7119482</v>
      </c>
      <c r="E304">
        <v>4</v>
      </c>
      <c r="F304" t="s">
        <v>7</v>
      </c>
      <c r="G304" t="s">
        <v>496</v>
      </c>
      <c r="H304">
        <f>COS(B304*PI()/180)*40075000</f>
        <v>17441886.307346024</v>
      </c>
      <c r="I304">
        <f>(MOD(A304,6)-3)*H304/360+500000</f>
        <v>533430.28208907973</v>
      </c>
      <c r="J304">
        <f>Table1[[#This Row],[rlat]]</f>
        <v>64.2</v>
      </c>
      <c r="K304" s="1">
        <f>I304-C304</f>
        <v>-76.717910920269787</v>
      </c>
      <c r="L304" s="1">
        <f>B304*40075000/360+IF(Table1[[#This Row],[h]]="N",0,10000000)</f>
        <v>7146708.333333333</v>
      </c>
      <c r="M304" s="1">
        <f>MOD(J304,6)</f>
        <v>4.2000000000000028</v>
      </c>
      <c r="N304" s="1">
        <f>Table1[[#This Row],[lng Er]]</f>
        <v>-76.717910920269787</v>
      </c>
      <c r="O304" s="1">
        <f>Table1[[#This Row],[Lat2]]</f>
        <v>64.2</v>
      </c>
      <c r="P304" s="1">
        <f>L304-D304</f>
        <v>27226.333333333023</v>
      </c>
      <c r="Q304" s="1">
        <f>Table1[[#This Row],[lat3]]</f>
        <v>64.2</v>
      </c>
      <c r="R304" s="1">
        <f>Table1[[#This Row],[Dev2]]-$AA$1*SIN(Table1[[#This Row],[lat4]]*PI()/90)-$Y$1*Table1[[#This Row],[lat4]]</f>
        <v>242.23801611958515</v>
      </c>
      <c r="S304" s="1">
        <f>MOD(Table1[[#This Row],[rlng]],6)-3</f>
        <v>0.68999999999999773</v>
      </c>
      <c r="T304" s="1">
        <f>Table1[[#This Row],[Dev2]]</f>
        <v>27226.333333333023</v>
      </c>
    </row>
    <row r="305" spans="1:20" x14ac:dyDescent="0.25">
      <c r="A305">
        <v>-110.31</v>
      </c>
      <c r="B305">
        <v>-57.14</v>
      </c>
      <c r="C305">
        <v>541758</v>
      </c>
      <c r="D305">
        <v>3666818</v>
      </c>
      <c r="E305">
        <v>12</v>
      </c>
      <c r="F305" t="s">
        <v>12</v>
      </c>
      <c r="G305" t="s">
        <v>191</v>
      </c>
      <c r="H305">
        <f>COS(B305*PI()/180)*40075000</f>
        <v>21744220.206865765</v>
      </c>
      <c r="I305">
        <f>(MOD(A305,6)-3)*H305/360+500000</f>
        <v>541676.42206315929</v>
      </c>
      <c r="J305">
        <f>Table1[[#This Row],[rlat]]</f>
        <v>-57.14</v>
      </c>
      <c r="K305" s="1">
        <f>I305-C305</f>
        <v>-81.577936840709299</v>
      </c>
      <c r="L305" s="1">
        <f>B305*40075000/360+IF(Table1[[#This Row],[h]]="N",0,10000000)</f>
        <v>3639206.944444444</v>
      </c>
      <c r="M305" s="1">
        <f>MOD(J305,6)</f>
        <v>2.8599999999999994</v>
      </c>
      <c r="N305" s="1">
        <f>Table1[[#This Row],[lng Er]]</f>
        <v>-81.577936840709299</v>
      </c>
      <c r="O305" s="1">
        <f>Table1[[#This Row],[Lat2]]</f>
        <v>-57.14</v>
      </c>
      <c r="P305" s="1">
        <f>L305-D305</f>
        <v>-27611.055555555969</v>
      </c>
      <c r="Q305" s="1">
        <f>Table1[[#This Row],[lat3]]</f>
        <v>-57.14</v>
      </c>
      <c r="R305" s="1">
        <f>Table1[[#This Row],[Dev2]]-$AA$1*SIN(Table1[[#This Row],[lat4]]*PI()/90)-$Y$1*Table1[[#This Row],[lat4]]</f>
        <v>-169.80568809671058</v>
      </c>
      <c r="S305" s="1">
        <f>MOD(Table1[[#This Row],[rlng]],6)-3</f>
        <v>0.68999999999999773</v>
      </c>
      <c r="T305" s="1">
        <f>Table1[[#This Row],[Dev2]]</f>
        <v>-27611.055555555969</v>
      </c>
    </row>
    <row r="306" spans="1:20" x14ac:dyDescent="0.25">
      <c r="A306">
        <v>-14.29</v>
      </c>
      <c r="B306">
        <v>4.1100000000000003</v>
      </c>
      <c r="C306">
        <v>578805</v>
      </c>
      <c r="D306">
        <v>454321</v>
      </c>
      <c r="E306">
        <v>28</v>
      </c>
      <c r="F306" t="s">
        <v>7</v>
      </c>
      <c r="G306" t="s">
        <v>320</v>
      </c>
      <c r="H306">
        <f>COS(B306*PI()/180)*40075000</f>
        <v>39971938.684921548</v>
      </c>
      <c r="I306">
        <f>(MOD(A306,6)-3)*H306/360+500000</f>
        <v>578833.54573970649</v>
      </c>
      <c r="J306">
        <f>Table1[[#This Row],[rlat]]</f>
        <v>4.1100000000000003</v>
      </c>
      <c r="K306" s="1">
        <f>I306-C306</f>
        <v>28.545739706489258</v>
      </c>
      <c r="L306" s="1">
        <f>B306*40075000/360+IF(Table1[[#This Row],[h]]="N",0,10000000)</f>
        <v>457522.91666666669</v>
      </c>
      <c r="M306" s="1">
        <f>MOD(J306,6)</f>
        <v>4.1100000000000003</v>
      </c>
      <c r="N306" s="1">
        <f>Table1[[#This Row],[lng Er]]</f>
        <v>28.545739706489258</v>
      </c>
      <c r="O306" s="1">
        <f>Table1[[#This Row],[Lat2]]</f>
        <v>4.1100000000000003</v>
      </c>
      <c r="P306" s="1">
        <f>L306-D306</f>
        <v>3201.9166666666861</v>
      </c>
      <c r="Q306" s="1">
        <f>Table1[[#This Row],[lat3]]</f>
        <v>4.1100000000000003</v>
      </c>
      <c r="R306" s="1">
        <f>Table1[[#This Row],[Dev2]]-$AA$1*SIN(Table1[[#This Row],[lat4]]*PI()/90)-$Y$1*Table1[[#This Row],[lat4]]</f>
        <v>-10.424086785959048</v>
      </c>
      <c r="S306" s="1">
        <f>MOD(Table1[[#This Row],[rlng]],6)-3</f>
        <v>0.71000000000000085</v>
      </c>
      <c r="T306" s="1">
        <f>Table1[[#This Row],[Dev2]]</f>
        <v>3201.9166666666861</v>
      </c>
    </row>
    <row r="307" spans="1:20" x14ac:dyDescent="0.25">
      <c r="A307">
        <v>165.72</v>
      </c>
      <c r="B307">
        <v>-57.19</v>
      </c>
      <c r="C307">
        <v>543514</v>
      </c>
      <c r="D307">
        <v>3661234</v>
      </c>
      <c r="E307">
        <v>58</v>
      </c>
      <c r="F307" t="s">
        <v>12</v>
      </c>
      <c r="G307" t="s">
        <v>234</v>
      </c>
      <c r="H307">
        <f>COS(B307*PI()/180)*40075000</f>
        <v>21714835.461321071</v>
      </c>
      <c r="I307">
        <f>(MOD(A307,6)-3)*H307/360+500000</f>
        <v>543429.67092264211</v>
      </c>
      <c r="J307">
        <f>Table1[[#This Row],[rlat]]</f>
        <v>-57.19</v>
      </c>
      <c r="K307" s="1">
        <f>I307-C307</f>
        <v>-84.329077357891947</v>
      </c>
      <c r="L307" s="1">
        <f>B307*40075000/360+IF(Table1[[#This Row],[h]]="N",0,10000000)</f>
        <v>3633640.972222222</v>
      </c>
      <c r="M307" s="1">
        <f>MOD(J307,6)</f>
        <v>2.8100000000000023</v>
      </c>
      <c r="N307" s="1">
        <f>Table1[[#This Row],[lng Er]]</f>
        <v>-84.329077357891947</v>
      </c>
      <c r="O307" s="1">
        <f>Table1[[#This Row],[Lat2]]</f>
        <v>-57.19</v>
      </c>
      <c r="P307" s="1">
        <f>L307-D307</f>
        <v>-27593.027777777985</v>
      </c>
      <c r="Q307" s="1">
        <f>Table1[[#This Row],[lat3]]</f>
        <v>-57.19</v>
      </c>
      <c r="R307" s="1">
        <f>Table1[[#This Row],[Dev2]]-$AA$1*SIN(Table1[[#This Row],[lat4]]*PI()/90)-$Y$1*Table1[[#This Row],[lat4]]</f>
        <v>-152.03288225273354</v>
      </c>
      <c r="S307" s="1">
        <f>MOD(Table1[[#This Row],[rlng]],6)-3</f>
        <v>0.71999999999999886</v>
      </c>
      <c r="T307" s="1">
        <f>Table1[[#This Row],[Dev2]]</f>
        <v>-27593.027777777985</v>
      </c>
    </row>
    <row r="308" spans="1:20" x14ac:dyDescent="0.25">
      <c r="A308">
        <v>-50.26</v>
      </c>
      <c r="B308">
        <v>13.25</v>
      </c>
      <c r="C308">
        <v>580167</v>
      </c>
      <c r="D308">
        <v>1464901</v>
      </c>
      <c r="E308">
        <v>22</v>
      </c>
      <c r="F308" t="s">
        <v>7</v>
      </c>
      <c r="G308" t="s">
        <v>291</v>
      </c>
      <c r="H308">
        <f>COS(B308*PI()/180)*40075000</f>
        <v>39008173.78280247</v>
      </c>
      <c r="I308">
        <f>(MOD(A308,6)-3)*H308/360+500000</f>
        <v>580183.46833131637</v>
      </c>
      <c r="J308">
        <f>Table1[[#This Row],[rlat]]</f>
        <v>13.25</v>
      </c>
      <c r="K308" s="1">
        <f>I308-C308</f>
        <v>16.468331316369586</v>
      </c>
      <c r="L308" s="1">
        <f>B308*40075000/360+IF(Table1[[#This Row],[h]]="N",0,10000000)</f>
        <v>1474982.638888889</v>
      </c>
      <c r="M308" s="1">
        <f>MOD(J308,6)</f>
        <v>1.25</v>
      </c>
      <c r="N308" s="1">
        <f>Table1[[#This Row],[lng Er]]</f>
        <v>16.468331316369586</v>
      </c>
      <c r="O308" s="1">
        <f>Table1[[#This Row],[Lat2]]</f>
        <v>13.25</v>
      </c>
      <c r="P308" s="1">
        <f>L308-D308</f>
        <v>10081.638888888992</v>
      </c>
      <c r="Q308" s="1">
        <f>Table1[[#This Row],[lat3]]</f>
        <v>13.25</v>
      </c>
      <c r="R308" s="1">
        <f>Table1[[#This Row],[Dev2]]-$AA$1*SIN(Table1[[#This Row],[lat4]]*PI()/90)-$Y$1*Table1[[#This Row],[lat4]]</f>
        <v>-38.776120867947611</v>
      </c>
      <c r="S308" s="1">
        <f>MOD(Table1[[#This Row],[rlng]],6)-3</f>
        <v>0.74000000000000199</v>
      </c>
      <c r="T308" s="1">
        <f>Table1[[#This Row],[Dev2]]</f>
        <v>10081.638888888992</v>
      </c>
    </row>
    <row r="309" spans="1:20" x14ac:dyDescent="0.25">
      <c r="A309">
        <v>-146.26</v>
      </c>
      <c r="B309">
        <v>-71.2</v>
      </c>
      <c r="C309">
        <v>526615</v>
      </c>
      <c r="D309">
        <v>2100134</v>
      </c>
      <c r="E309">
        <v>6</v>
      </c>
      <c r="F309" t="s">
        <v>12</v>
      </c>
      <c r="G309" t="s">
        <v>401</v>
      </c>
      <c r="H309">
        <f>COS(B309*PI()/180)*40075000</f>
        <v>12914797.736362733</v>
      </c>
      <c r="I309">
        <f>(MOD(A309,6)-3)*H309/360+500000</f>
        <v>526547.08423585701</v>
      </c>
      <c r="J309">
        <f>Table1[[#This Row],[rlat]]</f>
        <v>-71.2</v>
      </c>
      <c r="K309" s="1">
        <f>I309-C309</f>
        <v>-67.915764142991975</v>
      </c>
      <c r="L309" s="1">
        <f>B309*40075000/360+IF(Table1[[#This Row],[h]]="N",0,10000000)</f>
        <v>2074055.555555556</v>
      </c>
      <c r="M309" s="1">
        <f>MOD(J309,6)</f>
        <v>0.79999999999999716</v>
      </c>
      <c r="N309" s="1">
        <f>Table1[[#This Row],[lng Er]]</f>
        <v>-67.915764142991975</v>
      </c>
      <c r="O309" s="1">
        <f>Table1[[#This Row],[Lat2]]</f>
        <v>-71.2</v>
      </c>
      <c r="P309" s="1">
        <f>L309-D309</f>
        <v>-26078.444444444031</v>
      </c>
      <c r="Q309" s="1">
        <f>Table1[[#This Row],[lat3]]</f>
        <v>-71.2</v>
      </c>
      <c r="R309" s="1">
        <f>Table1[[#This Row],[Dev2]]-$AA$1*SIN(Table1[[#This Row],[lat4]]*PI()/90)-$Y$1*Table1[[#This Row],[lat4]]</f>
        <v>-296.12182202374788</v>
      </c>
      <c r="S309" s="1">
        <f>MOD(Table1[[#This Row],[rlng]],6)-3</f>
        <v>0.74000000000000909</v>
      </c>
      <c r="T309" s="1">
        <f>Table1[[#This Row],[Dev2]]</f>
        <v>-26078.444444444031</v>
      </c>
    </row>
    <row r="310" spans="1:20" x14ac:dyDescent="0.25">
      <c r="A310">
        <v>-68.25</v>
      </c>
      <c r="B310">
        <v>42</v>
      </c>
      <c r="C310">
        <v>562113</v>
      </c>
      <c r="D310">
        <v>4650048</v>
      </c>
      <c r="E310">
        <v>19</v>
      </c>
      <c r="F310" t="s">
        <v>7</v>
      </c>
      <c r="G310" t="s">
        <v>471</v>
      </c>
      <c r="H310">
        <f>COS(B310*PI()/180)*40075000</f>
        <v>29781528.881006576</v>
      </c>
      <c r="I310">
        <f>(MOD(A310,6)-3)*H310/360+500000</f>
        <v>562044.85183543037</v>
      </c>
      <c r="J310">
        <f>Table1[[#This Row],[rlat]]</f>
        <v>42</v>
      </c>
      <c r="K310" s="1">
        <f>I310-C310</f>
        <v>-68.148164569633082</v>
      </c>
      <c r="L310" s="1">
        <f>B310*40075000/360+IF(Table1[[#This Row],[h]]="N",0,10000000)</f>
        <v>4675416.666666667</v>
      </c>
      <c r="M310" s="1">
        <f>MOD(J310,6)</f>
        <v>0</v>
      </c>
      <c r="N310" s="1">
        <f>Table1[[#This Row],[lng Er]]</f>
        <v>-68.148164569633082</v>
      </c>
      <c r="O310" s="1">
        <f>Table1[[#This Row],[Lat2]]</f>
        <v>42</v>
      </c>
      <c r="P310" s="1">
        <f>L310-D310</f>
        <v>25368.666666666977</v>
      </c>
      <c r="Q310" s="1">
        <f>Table1[[#This Row],[lat3]]</f>
        <v>42</v>
      </c>
      <c r="R310" s="1">
        <f>Table1[[#This Row],[Dev2]]-$AA$1*SIN(Table1[[#This Row],[lat4]]*PI()/90)-$Y$1*Table1[[#This Row],[lat4]]</f>
        <v>6.3163407746051234</v>
      </c>
      <c r="S310" s="1">
        <f>MOD(Table1[[#This Row],[rlng]],6)-3</f>
        <v>0.75</v>
      </c>
      <c r="T310" s="1">
        <f>Table1[[#This Row],[Dev2]]</f>
        <v>25368.666666666977</v>
      </c>
    </row>
    <row r="311" spans="1:20" x14ac:dyDescent="0.25">
      <c r="A311">
        <v>177.76</v>
      </c>
      <c r="B311">
        <v>44.39</v>
      </c>
      <c r="C311">
        <v>560531</v>
      </c>
      <c r="D311">
        <v>4915471</v>
      </c>
      <c r="E311">
        <v>60</v>
      </c>
      <c r="F311" t="s">
        <v>7</v>
      </c>
      <c r="G311" t="s">
        <v>133</v>
      </c>
      <c r="H311">
        <f>COS(B311*PI()/180)*40075000</f>
        <v>28637385.930312645</v>
      </c>
      <c r="I311">
        <f>(MOD(A311,6)-3)*H311/360+500000</f>
        <v>560456.70363065926</v>
      </c>
      <c r="J311">
        <f>Table1[[#This Row],[rlat]]</f>
        <v>44.39</v>
      </c>
      <c r="K311" s="1">
        <f>I311-C311</f>
        <v>-74.296369340736419</v>
      </c>
      <c r="L311" s="1">
        <f>B311*40075000/360+IF(Table1[[#This Row],[h]]="N",0,10000000)</f>
        <v>4941470.138888889</v>
      </c>
      <c r="M311" s="1">
        <f>MOD(J311,6)</f>
        <v>2.3900000000000006</v>
      </c>
      <c r="N311" s="1">
        <f>Table1[[#This Row],[lng Er]]</f>
        <v>-74.296369340736419</v>
      </c>
      <c r="O311" s="1">
        <f>Table1[[#This Row],[Lat2]]</f>
        <v>44.39</v>
      </c>
      <c r="P311" s="1">
        <f>L311-D311</f>
        <v>25999.138888888992</v>
      </c>
      <c r="Q311" s="1">
        <f>Table1[[#This Row],[lat3]]</f>
        <v>44.39</v>
      </c>
      <c r="R311" s="1">
        <f>Table1[[#This Row],[Dev2]]-$AA$1*SIN(Table1[[#This Row],[lat4]]*PI()/90)-$Y$1*Table1[[#This Row],[lat4]]</f>
        <v>15.015892388735665</v>
      </c>
      <c r="S311" s="1">
        <f>MOD(Table1[[#This Row],[rlng]],6)-3</f>
        <v>0.75999999999999091</v>
      </c>
      <c r="T311" s="1">
        <f>Table1[[#This Row],[Dev2]]</f>
        <v>25999.138888888992</v>
      </c>
    </row>
    <row r="312" spans="1:20" x14ac:dyDescent="0.25">
      <c r="A312">
        <v>-86.23</v>
      </c>
      <c r="B312">
        <v>55.36</v>
      </c>
      <c r="C312">
        <v>548813</v>
      </c>
      <c r="D312">
        <v>6135122</v>
      </c>
      <c r="E312">
        <v>16</v>
      </c>
      <c r="F312" t="s">
        <v>7</v>
      </c>
      <c r="G312" t="s">
        <v>452</v>
      </c>
      <c r="H312">
        <f>COS(B312*PI()/180)*40075000</f>
        <v>22779361.938588567</v>
      </c>
      <c r="I312">
        <f>(MOD(A312,6)-3)*H312/360+500000</f>
        <v>548722.5241464253</v>
      </c>
      <c r="J312">
        <f>Table1[[#This Row],[rlat]]</f>
        <v>55.36</v>
      </c>
      <c r="K312" s="1">
        <f>I312-C312</f>
        <v>-90.475853574695066</v>
      </c>
      <c r="L312" s="1">
        <f>B312*40075000/360+IF(Table1[[#This Row],[h]]="N",0,10000000)</f>
        <v>6162644.444444444</v>
      </c>
      <c r="M312" s="1">
        <f>MOD(J312,6)</f>
        <v>1.3599999999999994</v>
      </c>
      <c r="N312" s="1">
        <f>Table1[[#This Row],[lng Er]]</f>
        <v>-90.475853574695066</v>
      </c>
      <c r="O312" s="1">
        <f>Table1[[#This Row],[Lat2]]</f>
        <v>55.36</v>
      </c>
      <c r="P312" s="1">
        <f>L312-D312</f>
        <v>27522.444444444031</v>
      </c>
      <c r="Q312" s="1">
        <f>Table1[[#This Row],[lat3]]</f>
        <v>55.36</v>
      </c>
      <c r="R312" s="1">
        <f>Table1[[#This Row],[Dev2]]-$AA$1*SIN(Table1[[#This Row],[lat4]]*PI()/90)-$Y$1*Table1[[#This Row],[lat4]]</f>
        <v>101.31503892521869</v>
      </c>
      <c r="S312" s="1">
        <f>MOD(Table1[[#This Row],[rlng]],6)-3</f>
        <v>0.76999999999999602</v>
      </c>
      <c r="T312" s="1">
        <f>Table1[[#This Row],[Dev2]]</f>
        <v>27522.444444444031</v>
      </c>
    </row>
    <row r="313" spans="1:20" x14ac:dyDescent="0.25">
      <c r="A313">
        <v>-68.23</v>
      </c>
      <c r="B313">
        <v>28.27</v>
      </c>
      <c r="C313">
        <v>575520</v>
      </c>
      <c r="D313">
        <v>3127352</v>
      </c>
      <c r="E313">
        <v>19</v>
      </c>
      <c r="F313" t="s">
        <v>7</v>
      </c>
      <c r="G313" t="s">
        <v>429</v>
      </c>
      <c r="H313">
        <f>COS(B313*PI()/180)*40075000</f>
        <v>35295073.002247609</v>
      </c>
      <c r="I313">
        <f>(MOD(A313,6)-3)*H313/360+500000</f>
        <v>575492.23947702919</v>
      </c>
      <c r="J313">
        <f>Table1[[#This Row],[rlat]]</f>
        <v>28.27</v>
      </c>
      <c r="K313" s="1">
        <f>I313-C313</f>
        <v>-27.760522970813327</v>
      </c>
      <c r="L313" s="1">
        <f>B313*40075000/360+IF(Table1[[#This Row],[h]]="N",0,10000000)</f>
        <v>3147000.6944444445</v>
      </c>
      <c r="M313" s="1">
        <f>MOD(J313,6)</f>
        <v>4.2699999999999996</v>
      </c>
      <c r="N313" s="1">
        <f>Table1[[#This Row],[lng Er]]</f>
        <v>-27.760522970813327</v>
      </c>
      <c r="O313" s="1">
        <f>Table1[[#This Row],[Lat2]]</f>
        <v>28.27</v>
      </c>
      <c r="P313" s="1">
        <f>L313-D313</f>
        <v>19648.694444444496</v>
      </c>
      <c r="Q313" s="1">
        <f>Table1[[#This Row],[lat3]]</f>
        <v>28.27</v>
      </c>
      <c r="R313" s="1">
        <f>Table1[[#This Row],[Dev2]]-$AA$1*SIN(Table1[[#This Row],[lat4]]*PI()/90)-$Y$1*Table1[[#This Row],[lat4]]</f>
        <v>-60.390652023455914</v>
      </c>
      <c r="S313" s="1">
        <f>MOD(Table1[[#This Row],[rlng]],6)-3</f>
        <v>0.76999999999999602</v>
      </c>
      <c r="T313" s="1">
        <f>Table1[[#This Row],[Dev2]]</f>
        <v>19648.694444444496</v>
      </c>
    </row>
    <row r="314" spans="1:20" x14ac:dyDescent="0.25">
      <c r="A314">
        <v>-26.23</v>
      </c>
      <c r="B314">
        <v>-69.430000000000007</v>
      </c>
      <c r="C314">
        <v>530192</v>
      </c>
      <c r="D314">
        <v>2297499</v>
      </c>
      <c r="E314">
        <v>26</v>
      </c>
      <c r="F314" t="s">
        <v>12</v>
      </c>
      <c r="G314" t="s">
        <v>155</v>
      </c>
      <c r="H314">
        <f>COS(B314*PI()/180)*40075000</f>
        <v>14080410.583866989</v>
      </c>
      <c r="I314">
        <f>(MOD(A314,6)-3)*H314/360+500000</f>
        <v>530116.43374882662</v>
      </c>
      <c r="J314">
        <f>Table1[[#This Row],[rlat]]</f>
        <v>-69.430000000000007</v>
      </c>
      <c r="K314" s="1">
        <f>I314-C314</f>
        <v>-75.566251173382625</v>
      </c>
      <c r="L314" s="1">
        <f>B314*40075000/360+IF(Table1[[#This Row],[h]]="N",0,10000000)</f>
        <v>2271090.9722222211</v>
      </c>
      <c r="M314" s="1">
        <f>MOD(J314,6)</f>
        <v>2.5699999999999932</v>
      </c>
      <c r="N314" s="1">
        <f>Table1[[#This Row],[lng Er]]</f>
        <v>-75.566251173382625</v>
      </c>
      <c r="O314" s="1">
        <f>Table1[[#This Row],[Lat2]]</f>
        <v>-69.430000000000007</v>
      </c>
      <c r="P314" s="1">
        <f>L314-D314</f>
        <v>-26408.027777778916</v>
      </c>
      <c r="Q314" s="1">
        <f>Table1[[#This Row],[lat3]]</f>
        <v>-69.430000000000007</v>
      </c>
      <c r="R314" s="1">
        <f>Table1[[#This Row],[Dev2]]-$AA$1*SIN(Table1[[#This Row],[lat4]]*PI()/90)-$Y$1*Table1[[#This Row],[lat4]]</f>
        <v>-259.85902504718615</v>
      </c>
      <c r="S314" s="1">
        <f>MOD(Table1[[#This Row],[rlng]],6)-3</f>
        <v>0.76999999999999957</v>
      </c>
      <c r="T314" s="1">
        <f>Table1[[#This Row],[Dev2]]</f>
        <v>-26408.027777778916</v>
      </c>
    </row>
    <row r="315" spans="1:20" x14ac:dyDescent="0.25">
      <c r="A315">
        <v>141.77000000000001</v>
      </c>
      <c r="B315">
        <v>-39.86</v>
      </c>
      <c r="C315">
        <v>565861</v>
      </c>
      <c r="D315">
        <v>5587497</v>
      </c>
      <c r="E315">
        <v>54</v>
      </c>
      <c r="F315" t="s">
        <v>12</v>
      </c>
      <c r="G315" t="s">
        <v>431</v>
      </c>
      <c r="H315">
        <f>COS(B315*PI()/180)*40075000</f>
        <v>30762082.204494026</v>
      </c>
      <c r="I315">
        <f>(MOD(A315,6)-3)*H315/360+500000</f>
        <v>565796.6758262798</v>
      </c>
      <c r="J315">
        <f>Table1[[#This Row],[rlat]]</f>
        <v>-39.86</v>
      </c>
      <c r="K315" s="1">
        <f>I315-C315</f>
        <v>-64.324173720204271</v>
      </c>
      <c r="L315" s="1">
        <f>B315*40075000/360+IF(Table1[[#This Row],[h]]="N",0,10000000)</f>
        <v>5562806.944444444</v>
      </c>
      <c r="M315" s="1">
        <f>MOD(J315,6)</f>
        <v>2.1400000000000006</v>
      </c>
      <c r="N315" s="1">
        <f>Table1[[#This Row],[lng Er]]</f>
        <v>-64.324173720204271</v>
      </c>
      <c r="O315" s="1">
        <f>Table1[[#This Row],[Lat2]]</f>
        <v>-39.86</v>
      </c>
      <c r="P315" s="1">
        <f>L315-D315</f>
        <v>-24690.055555555969</v>
      </c>
      <c r="Q315" s="1">
        <f>Table1[[#This Row],[lat3]]</f>
        <v>-39.86</v>
      </c>
      <c r="R315" s="1">
        <f>Table1[[#This Row],[Dev2]]-$AA$1*SIN(Table1[[#This Row],[lat4]]*PI()/90)-$Y$1*Table1[[#This Row],[lat4]]</f>
        <v>21.602712249521574</v>
      </c>
      <c r="S315" s="1">
        <f>MOD(Table1[[#This Row],[rlng]],6)-3</f>
        <v>0.77000000000001023</v>
      </c>
      <c r="T315" s="1">
        <f>Table1[[#This Row],[Dev2]]</f>
        <v>-24690.055555555969</v>
      </c>
    </row>
    <row r="316" spans="1:20" x14ac:dyDescent="0.25">
      <c r="A316">
        <v>165.79</v>
      </c>
      <c r="B316">
        <v>74.260000000000005</v>
      </c>
      <c r="C316">
        <v>523920</v>
      </c>
      <c r="D316">
        <v>8241203</v>
      </c>
      <c r="E316">
        <v>58</v>
      </c>
      <c r="F316" t="s">
        <v>7</v>
      </c>
      <c r="G316" t="s">
        <v>10</v>
      </c>
      <c r="H316">
        <f>COS(B316*PI()/180)*40075000</f>
        <v>10871244.059074719</v>
      </c>
      <c r="I316">
        <f>(MOD(A316,6)-3)*H316/360+500000</f>
        <v>523856.34112963593</v>
      </c>
      <c r="J316">
        <f>Table1[[#This Row],[rlat]]</f>
        <v>74.260000000000005</v>
      </c>
      <c r="K316" s="1">
        <f>I316-C316</f>
        <v>-63.658870364073664</v>
      </c>
      <c r="L316" s="1">
        <f>B316*40075000/360+IF(Table1[[#This Row],[h]]="N",0,10000000)</f>
        <v>8266581.944444444</v>
      </c>
      <c r="M316" s="1">
        <f>MOD(J316,6)</f>
        <v>2.2600000000000051</v>
      </c>
      <c r="N316" s="1">
        <f>Table1[[#This Row],[lng Er]]</f>
        <v>-63.658870364073664</v>
      </c>
      <c r="O316" s="1">
        <f>Table1[[#This Row],[Lat2]]</f>
        <v>74.260000000000005</v>
      </c>
      <c r="P316" s="1">
        <f>L316-D316</f>
        <v>25378.944444444031</v>
      </c>
      <c r="Q316" s="1">
        <f>Table1[[#This Row],[lat3]]</f>
        <v>74.260000000000005</v>
      </c>
      <c r="R316" s="1">
        <f>Table1[[#This Row],[Dev2]]-$AA$1*SIN(Table1[[#This Row],[lat4]]*PI()/90)-$Y$1*Table1[[#This Row],[lat4]]</f>
        <v>315.22995923594135</v>
      </c>
      <c r="S316" s="1">
        <f>MOD(Table1[[#This Row],[rlng]],6)-3</f>
        <v>0.78999999999999204</v>
      </c>
      <c r="T316" s="1">
        <f>Table1[[#This Row],[Dev2]]</f>
        <v>25378.944444444031</v>
      </c>
    </row>
    <row r="317" spans="1:20" x14ac:dyDescent="0.25">
      <c r="A317">
        <v>-44.2</v>
      </c>
      <c r="B317">
        <v>72.53</v>
      </c>
      <c r="C317">
        <v>526805</v>
      </c>
      <c r="D317">
        <v>8048229</v>
      </c>
      <c r="E317">
        <v>23</v>
      </c>
      <c r="F317" t="s">
        <v>7</v>
      </c>
      <c r="G317" t="s">
        <v>103</v>
      </c>
      <c r="H317">
        <f>COS(B317*PI()/180)*40075000</f>
        <v>12030771.210668391</v>
      </c>
      <c r="I317">
        <f>(MOD(A317,6)-3)*H317/360+500000</f>
        <v>526735.04713481851</v>
      </c>
      <c r="J317">
        <f>Table1[[#This Row],[rlat]]</f>
        <v>72.53</v>
      </c>
      <c r="K317" s="1">
        <f>I317-C317</f>
        <v>-69.952865181490779</v>
      </c>
      <c r="L317" s="1">
        <f>B317*40075000/360+IF(Table1[[#This Row],[h]]="N",0,10000000)</f>
        <v>8073999.305555556</v>
      </c>
      <c r="M317" s="1">
        <f>MOD(J317,6)</f>
        <v>0.53000000000000114</v>
      </c>
      <c r="N317" s="1">
        <f>Table1[[#This Row],[lng Er]]</f>
        <v>-69.952865181490779</v>
      </c>
      <c r="O317" s="1">
        <f>Table1[[#This Row],[Lat2]]</f>
        <v>72.53</v>
      </c>
      <c r="P317" s="1">
        <f>L317-D317</f>
        <v>25770.305555555969</v>
      </c>
      <c r="Q317" s="1">
        <f>Table1[[#This Row],[lat3]]</f>
        <v>72.53</v>
      </c>
      <c r="R317" s="1">
        <f>Table1[[#This Row],[Dev2]]-$AA$1*SIN(Table1[[#This Row],[lat4]]*PI()/90)-$Y$1*Table1[[#This Row],[lat4]]</f>
        <v>287.56262764321218</v>
      </c>
      <c r="S317" s="1">
        <f>MOD(Table1[[#This Row],[rlng]],6)-3</f>
        <v>0.79999999999999716</v>
      </c>
      <c r="T317" s="1">
        <f>Table1[[#This Row],[Dev2]]</f>
        <v>25770.305555555969</v>
      </c>
    </row>
    <row r="318" spans="1:20" x14ac:dyDescent="0.25">
      <c r="A318">
        <v>-44.2</v>
      </c>
      <c r="B318">
        <v>-22.29</v>
      </c>
      <c r="C318">
        <v>582409</v>
      </c>
      <c r="D318">
        <v>7534855</v>
      </c>
      <c r="E318">
        <v>23</v>
      </c>
      <c r="F318" t="s">
        <v>12</v>
      </c>
      <c r="G318" t="s">
        <v>158</v>
      </c>
      <c r="H318">
        <f>COS(B318*PI()/180)*40075000</f>
        <v>37080432.97037968</v>
      </c>
      <c r="I318">
        <f>(MOD(A318,6)-3)*H318/360+500000</f>
        <v>582400.96215639904</v>
      </c>
      <c r="J318">
        <f>Table1[[#This Row],[rlat]]</f>
        <v>-22.29</v>
      </c>
      <c r="K318" s="1">
        <f>I318-C318</f>
        <v>-8.0378436009632424</v>
      </c>
      <c r="L318" s="1">
        <f>B318*40075000/360+IF(Table1[[#This Row],[h]]="N",0,10000000)</f>
        <v>7518689.583333334</v>
      </c>
      <c r="M318" s="1">
        <f>MOD(J318,6)</f>
        <v>1.7100000000000009</v>
      </c>
      <c r="N318" s="1">
        <f>Table1[[#This Row],[lng Er]]</f>
        <v>-8.0378436009632424</v>
      </c>
      <c r="O318" s="1">
        <f>Table1[[#This Row],[Lat2]]</f>
        <v>-22.29</v>
      </c>
      <c r="P318" s="1">
        <f>L318-D318</f>
        <v>-16165.416666666046</v>
      </c>
      <c r="Q318" s="1">
        <f>Table1[[#This Row],[lat3]]</f>
        <v>-22.29</v>
      </c>
      <c r="R318" s="1">
        <f>Table1[[#This Row],[Dev2]]-$AA$1*SIN(Table1[[#This Row],[lat4]]*PI()/90)-$Y$1*Table1[[#This Row],[lat4]]</f>
        <v>80.304793259554572</v>
      </c>
      <c r="S318" s="1">
        <f>MOD(Table1[[#This Row],[rlng]],6)-3</f>
        <v>0.79999999999999716</v>
      </c>
      <c r="T318" s="1">
        <f>Table1[[#This Row],[Dev2]]</f>
        <v>-16165.416666666046</v>
      </c>
    </row>
    <row r="319" spans="1:20" x14ac:dyDescent="0.25">
      <c r="A319">
        <v>-50.2</v>
      </c>
      <c r="B319">
        <v>-45.23</v>
      </c>
      <c r="C319">
        <v>562799</v>
      </c>
      <c r="D319">
        <v>4991187</v>
      </c>
      <c r="E319">
        <v>22</v>
      </c>
      <c r="F319" t="s">
        <v>12</v>
      </c>
      <c r="G319" t="s">
        <v>34</v>
      </c>
      <c r="H319">
        <f>COS(B319*PI()/180)*40075000</f>
        <v>28223323.014606152</v>
      </c>
      <c r="I319">
        <f>(MOD(A319,6)-3)*H319/360+500000</f>
        <v>562718.49558801344</v>
      </c>
      <c r="J319">
        <f>Table1[[#This Row],[rlat]]</f>
        <v>-45.23</v>
      </c>
      <c r="K319" s="1">
        <f>I319-C319</f>
        <v>-80.504411986563355</v>
      </c>
      <c r="L319" s="1">
        <f>B319*40075000/360+IF(Table1[[#This Row],[h]]="N",0,10000000)</f>
        <v>4965021.527777778</v>
      </c>
      <c r="M319" s="1">
        <f>MOD(J319,6)</f>
        <v>2.7700000000000031</v>
      </c>
      <c r="N319" s="1">
        <f>Table1[[#This Row],[lng Er]]</f>
        <v>-80.504411986563355</v>
      </c>
      <c r="O319" s="1">
        <f>Table1[[#This Row],[Lat2]]</f>
        <v>-45.23</v>
      </c>
      <c r="P319" s="1">
        <f>L319-D319</f>
        <v>-26165.472222222015</v>
      </c>
      <c r="Q319" s="1">
        <f>Table1[[#This Row],[lat3]]</f>
        <v>-45.23</v>
      </c>
      <c r="R319" s="1">
        <f>Table1[[#This Row],[Dev2]]-$AA$1*SIN(Table1[[#This Row],[lat4]]*PI()/90)-$Y$1*Table1[[#This Row],[lat4]]</f>
        <v>10.762124179569582</v>
      </c>
      <c r="S319" s="1">
        <f>MOD(Table1[[#This Row],[rlng]],6)-3</f>
        <v>0.79999999999999716</v>
      </c>
      <c r="T319" s="1">
        <f>Table1[[#This Row],[Dev2]]</f>
        <v>-26165.472222222015</v>
      </c>
    </row>
    <row r="320" spans="1:20" x14ac:dyDescent="0.25">
      <c r="A320">
        <v>123.8</v>
      </c>
      <c r="B320">
        <v>0.15999999999999701</v>
      </c>
      <c r="C320">
        <v>589022</v>
      </c>
      <c r="D320">
        <v>17686</v>
      </c>
      <c r="E320">
        <v>51</v>
      </c>
      <c r="F320" t="s">
        <v>7</v>
      </c>
      <c r="G320" t="s">
        <v>40</v>
      </c>
      <c r="H320">
        <f>COS(B320*PI()/180)*40075000</f>
        <v>40074843.743549891</v>
      </c>
      <c r="I320">
        <f>(MOD(A320,6)-3)*H320/360+500000</f>
        <v>589055.2083189995</v>
      </c>
      <c r="J320">
        <f>Table1[[#This Row],[rlat]]</f>
        <v>0.15999999999999701</v>
      </c>
      <c r="K320" s="1">
        <f>I320-C320</f>
        <v>33.208318999502808</v>
      </c>
      <c r="L320" s="1">
        <f>B320*40075000/360+IF(Table1[[#This Row],[h]]="N",0,10000000)</f>
        <v>17811.111111110778</v>
      </c>
      <c r="M320" s="1">
        <f>MOD(J320,6)</f>
        <v>0.15999999999999701</v>
      </c>
      <c r="N320" s="1">
        <f>Table1[[#This Row],[lng Er]]</f>
        <v>33.208318999502808</v>
      </c>
      <c r="O320" s="1">
        <f>Table1[[#This Row],[Lat2]]</f>
        <v>0.15999999999999701</v>
      </c>
      <c r="P320" s="1">
        <f>L320-D320</f>
        <v>125.11111111077844</v>
      </c>
      <c r="Q320" s="1">
        <f>Table1[[#This Row],[lat3]]</f>
        <v>0.15999999999999701</v>
      </c>
      <c r="R320" s="1">
        <f>Table1[[#This Row],[Dev2]]-$AA$1*SIN(Table1[[#This Row],[lat4]]*PI()/90)-$Y$1*Table1[[#This Row],[lat4]]</f>
        <v>-0.24928202247216547</v>
      </c>
      <c r="S320" s="1">
        <f>MOD(Table1[[#This Row],[rlng]],6)-3</f>
        <v>0.79999999999999716</v>
      </c>
      <c r="T320" s="1">
        <f>Table1[[#This Row],[Dev2]]</f>
        <v>125.11111111077844</v>
      </c>
    </row>
    <row r="321" spans="1:20" x14ac:dyDescent="0.25">
      <c r="A321">
        <v>33.82</v>
      </c>
      <c r="B321">
        <v>-37.33</v>
      </c>
      <c r="C321">
        <v>572644</v>
      </c>
      <c r="D321">
        <v>5868203</v>
      </c>
      <c r="E321">
        <v>36</v>
      </c>
      <c r="F321" t="s">
        <v>12</v>
      </c>
      <c r="G321" t="s">
        <v>411</v>
      </c>
      <c r="H321">
        <f>COS(B321*PI()/180)*40075000</f>
        <v>31865879.787506435</v>
      </c>
      <c r="I321">
        <f>(MOD(A321,6)-3)*H321/360+500000</f>
        <v>572583.3928493202</v>
      </c>
      <c r="J321">
        <f>Table1[[#This Row],[rlat]]</f>
        <v>-37.33</v>
      </c>
      <c r="K321" s="1">
        <f>I321-C321</f>
        <v>-60.607150679803453</v>
      </c>
      <c r="L321" s="1">
        <f>B321*40075000/360+IF(Table1[[#This Row],[h]]="N",0,10000000)</f>
        <v>5844445.138888889</v>
      </c>
      <c r="M321" s="1">
        <f>MOD(J321,6)</f>
        <v>4.6700000000000017</v>
      </c>
      <c r="N321" s="1">
        <f>Table1[[#This Row],[lng Er]]</f>
        <v>-60.607150679803453</v>
      </c>
      <c r="O321" s="1">
        <f>Table1[[#This Row],[Lat2]]</f>
        <v>-37.33</v>
      </c>
      <c r="P321" s="1">
        <f>L321-D321</f>
        <v>-23757.861111111008</v>
      </c>
      <c r="Q321" s="1">
        <f>Table1[[#This Row],[lat3]]</f>
        <v>-37.33</v>
      </c>
      <c r="R321" s="1">
        <f>Table1[[#This Row],[Dev2]]-$AA$1*SIN(Table1[[#This Row],[lat4]]*PI()/90)-$Y$1*Table1[[#This Row],[lat4]]</f>
        <v>71.35633328597396</v>
      </c>
      <c r="S321" s="1">
        <f>MOD(Table1[[#This Row],[rlng]],6)-3</f>
        <v>0.82000000000000028</v>
      </c>
      <c r="T321" s="1">
        <f>Table1[[#This Row],[Dev2]]</f>
        <v>-23757.861111111008</v>
      </c>
    </row>
    <row r="322" spans="1:20" x14ac:dyDescent="0.25">
      <c r="A322">
        <v>-68.17</v>
      </c>
      <c r="B322">
        <v>75.72</v>
      </c>
      <c r="C322">
        <v>522852</v>
      </c>
      <c r="D322">
        <v>8404102</v>
      </c>
      <c r="E322">
        <v>19</v>
      </c>
      <c r="F322" t="s">
        <v>7</v>
      </c>
      <c r="G322" t="s">
        <v>58</v>
      </c>
      <c r="H322">
        <f>COS(B322*PI()/180)*40075000</f>
        <v>9884929.4513031319</v>
      </c>
      <c r="I322">
        <f>(MOD(A322,6)-3)*H322/360+500000</f>
        <v>522790.2540127266</v>
      </c>
      <c r="J322">
        <f>Table1[[#This Row],[rlat]]</f>
        <v>75.72</v>
      </c>
      <c r="K322" s="1">
        <f>I322-C322</f>
        <v>-61.745987273403443</v>
      </c>
      <c r="L322" s="1">
        <f>B322*40075000/360+IF(Table1[[#This Row],[h]]="N",0,10000000)</f>
        <v>8429108.333333334</v>
      </c>
      <c r="M322" s="1">
        <f>MOD(J322,6)</f>
        <v>3.7199999999999989</v>
      </c>
      <c r="N322" s="1">
        <f>Table1[[#This Row],[lng Er]]</f>
        <v>-61.745987273403443</v>
      </c>
      <c r="O322" s="1">
        <f>Table1[[#This Row],[Lat2]]</f>
        <v>75.72</v>
      </c>
      <c r="P322" s="1">
        <f>L322-D322</f>
        <v>25006.333333333954</v>
      </c>
      <c r="Q322" s="1">
        <f>Table1[[#This Row],[lat3]]</f>
        <v>75.72</v>
      </c>
      <c r="R322" s="1">
        <f>Table1[[#This Row],[Dev2]]-$AA$1*SIN(Table1[[#This Row],[lat4]]*PI()/90)-$Y$1*Table1[[#This Row],[lat4]]</f>
        <v>320.07263592287563</v>
      </c>
      <c r="S322" s="1">
        <f>MOD(Table1[[#This Row],[rlng]],6)-3</f>
        <v>0.82999999999999829</v>
      </c>
      <c r="T322" s="1">
        <f>Table1[[#This Row],[Dev2]]</f>
        <v>25006.333333333954</v>
      </c>
    </row>
    <row r="323" spans="1:20" x14ac:dyDescent="0.25">
      <c r="A323">
        <v>57.83</v>
      </c>
      <c r="B323">
        <v>-48.77</v>
      </c>
      <c r="C323">
        <v>560987</v>
      </c>
      <c r="D323">
        <v>4597779</v>
      </c>
      <c r="E323">
        <v>40</v>
      </c>
      <c r="F323" t="s">
        <v>12</v>
      </c>
      <c r="G323" t="s">
        <v>24</v>
      </c>
      <c r="H323">
        <f>COS(B323*PI()/180)*40075000</f>
        <v>26412764.583359782</v>
      </c>
      <c r="I323">
        <f>(MOD(A323,6)-3)*H323/360+500000</f>
        <v>560896.09612274601</v>
      </c>
      <c r="J323">
        <f>Table1[[#This Row],[rlat]]</f>
        <v>-48.77</v>
      </c>
      <c r="K323" s="1">
        <f>I323-C323</f>
        <v>-90.903877253993414</v>
      </c>
      <c r="L323" s="1">
        <f>B323*40075000/360+IF(Table1[[#This Row],[h]]="N",0,10000000)</f>
        <v>4570950.694444444</v>
      </c>
      <c r="M323" s="1">
        <f>MOD(J323,6)</f>
        <v>5.2299999999999969</v>
      </c>
      <c r="N323" s="1">
        <f>Table1[[#This Row],[lng Er]]</f>
        <v>-90.903877253993414</v>
      </c>
      <c r="O323" s="1">
        <f>Table1[[#This Row],[Lat2]]</f>
        <v>-48.77</v>
      </c>
      <c r="P323" s="1">
        <f>L323-D323</f>
        <v>-26828.305555555969</v>
      </c>
      <c r="Q323" s="1">
        <f>Table1[[#This Row],[lat3]]</f>
        <v>-48.77</v>
      </c>
      <c r="R323" s="1">
        <f>Table1[[#This Row],[Dev2]]-$AA$1*SIN(Table1[[#This Row],[lat4]]*PI()/90)-$Y$1*Table1[[#This Row],[lat4]]</f>
        <v>6.6003692368103657</v>
      </c>
      <c r="S323" s="1">
        <f>MOD(Table1[[#This Row],[rlng]],6)-3</f>
        <v>0.82999999999999829</v>
      </c>
      <c r="T323" s="1">
        <f>Table1[[#This Row],[Dev2]]</f>
        <v>-26828.305555555969</v>
      </c>
    </row>
    <row r="324" spans="1:20" x14ac:dyDescent="0.25">
      <c r="A324">
        <v>-110.17</v>
      </c>
      <c r="B324">
        <v>-53</v>
      </c>
      <c r="C324">
        <v>555701</v>
      </c>
      <c r="D324">
        <v>4127407</v>
      </c>
      <c r="E324">
        <v>12</v>
      </c>
      <c r="F324" t="s">
        <v>12</v>
      </c>
      <c r="G324" t="s">
        <v>177</v>
      </c>
      <c r="H324">
        <f>COS(B324*PI()/180)*40075000</f>
        <v>24117737.052818339</v>
      </c>
      <c r="I324">
        <f>(MOD(A324,6)-3)*H324/360+500000</f>
        <v>555604.78264955326</v>
      </c>
      <c r="J324">
        <f>Table1[[#This Row],[rlat]]</f>
        <v>-53</v>
      </c>
      <c r="K324" s="1">
        <f>I324-C324</f>
        <v>-96.217350446735509</v>
      </c>
      <c r="L324" s="1">
        <f>B324*40075000/360+IF(Table1[[#This Row],[h]]="N",0,10000000)</f>
        <v>4100069.444444444</v>
      </c>
      <c r="M324" s="1">
        <f>MOD(J324,6)</f>
        <v>1</v>
      </c>
      <c r="N324" s="1">
        <f>Table1[[#This Row],[lng Er]]</f>
        <v>-96.217350446735509</v>
      </c>
      <c r="O324" s="1">
        <f>Table1[[#This Row],[Lat2]]</f>
        <v>-53</v>
      </c>
      <c r="P324" s="1">
        <f>L324-D324</f>
        <v>-27337.555555555969</v>
      </c>
      <c r="Q324" s="1">
        <f>Table1[[#This Row],[lat3]]</f>
        <v>-53</v>
      </c>
      <c r="R324" s="1">
        <f>Table1[[#This Row],[Dev2]]-$AA$1*SIN(Table1[[#This Row],[lat4]]*PI()/90)-$Y$1*Table1[[#This Row],[lat4]]</f>
        <v>-32.36842054286717</v>
      </c>
      <c r="S324" s="1">
        <f>MOD(Table1[[#This Row],[rlng]],6)-3</f>
        <v>0.82999999999999829</v>
      </c>
      <c r="T324" s="1">
        <f>Table1[[#This Row],[Dev2]]</f>
        <v>-27337.555555555969</v>
      </c>
    </row>
    <row r="325" spans="1:20" x14ac:dyDescent="0.25">
      <c r="A325">
        <v>-8.16</v>
      </c>
      <c r="B325">
        <v>-35.07</v>
      </c>
      <c r="C325">
        <v>576586</v>
      </c>
      <c r="D325">
        <v>6118871</v>
      </c>
      <c r="E325">
        <v>29</v>
      </c>
      <c r="F325" t="s">
        <v>12</v>
      </c>
      <c r="G325" t="s">
        <v>215</v>
      </c>
      <c r="H325">
        <f>COS(B325*PI()/180)*40075000</f>
        <v>32799410.893078286</v>
      </c>
      <c r="I325">
        <f>(MOD(A325,6)-3)*H325/360+500000</f>
        <v>576531.95875051594</v>
      </c>
      <c r="J325">
        <f>Table1[[#This Row],[rlat]]</f>
        <v>-35.07</v>
      </c>
      <c r="K325" s="1">
        <f>I325-C325</f>
        <v>-54.041249484056607</v>
      </c>
      <c r="L325" s="1">
        <f>B325*40075000/360+IF(Table1[[#This Row],[h]]="N",0,10000000)</f>
        <v>6096027.083333334</v>
      </c>
      <c r="M325" s="1">
        <f>MOD(J325,6)</f>
        <v>0.92999999999999972</v>
      </c>
      <c r="N325" s="1">
        <f>Table1[[#This Row],[lng Er]]</f>
        <v>-54.041249484056607</v>
      </c>
      <c r="O325" s="1">
        <f>Table1[[#This Row],[Lat2]]</f>
        <v>-35.07</v>
      </c>
      <c r="P325" s="1">
        <f>L325-D325</f>
        <v>-22843.916666666046</v>
      </c>
      <c r="Q325" s="1">
        <f>Table1[[#This Row],[lat3]]</f>
        <v>-35.07</v>
      </c>
      <c r="R325" s="1">
        <f>Table1[[#This Row],[Dev2]]-$AA$1*SIN(Table1[[#This Row],[lat4]]*PI()/90)-$Y$1*Table1[[#This Row],[lat4]]</f>
        <v>95.241774980637274</v>
      </c>
      <c r="S325" s="1">
        <f>MOD(Table1[[#This Row],[rlng]],6)-3</f>
        <v>0.83999999999999986</v>
      </c>
      <c r="T325" s="1">
        <f>Table1[[#This Row],[Dev2]]</f>
        <v>-22843.916666666046</v>
      </c>
    </row>
    <row r="326" spans="1:20" x14ac:dyDescent="0.25">
      <c r="A326">
        <v>-164.16</v>
      </c>
      <c r="B326">
        <v>-14.02</v>
      </c>
      <c r="C326">
        <v>590707</v>
      </c>
      <c r="D326">
        <v>8449900</v>
      </c>
      <c r="E326">
        <v>3</v>
      </c>
      <c r="F326" t="s">
        <v>12</v>
      </c>
      <c r="G326" t="s">
        <v>84</v>
      </c>
      <c r="H326">
        <f>COS(B326*PI()/180)*40075000</f>
        <v>38881214.661204807</v>
      </c>
      <c r="I326">
        <f>(MOD(A326,6)-3)*H326/360+500000</f>
        <v>590722.83420947823</v>
      </c>
      <c r="J326">
        <f>Table1[[#This Row],[rlat]]</f>
        <v>-14.02</v>
      </c>
      <c r="K326" s="1">
        <f>I326-C326</f>
        <v>15.834209478227422</v>
      </c>
      <c r="L326" s="1">
        <f>B326*40075000/360+IF(Table1[[#This Row],[h]]="N",0,10000000)</f>
        <v>8439301.3888888881</v>
      </c>
      <c r="M326" s="1">
        <f>MOD(J326,6)</f>
        <v>3.9800000000000004</v>
      </c>
      <c r="N326" s="1">
        <f>Table1[[#This Row],[lng Er]]</f>
        <v>15.834209478227422</v>
      </c>
      <c r="O326" s="1">
        <f>Table1[[#This Row],[Lat2]]</f>
        <v>-14.02</v>
      </c>
      <c r="P326" s="1">
        <f>L326-D326</f>
        <v>-10598.611111111939</v>
      </c>
      <c r="Q326" s="1">
        <f>Table1[[#This Row],[lat3]]</f>
        <v>-14.02</v>
      </c>
      <c r="R326" s="1">
        <f>Table1[[#This Row],[Dev2]]-$AA$1*SIN(Table1[[#This Row],[lat4]]*PI()/90)-$Y$1*Table1[[#This Row],[lat4]]</f>
        <v>77.294681418753498</v>
      </c>
      <c r="S326" s="1">
        <f>MOD(Table1[[#This Row],[rlng]],6)-3</f>
        <v>0.84000000000000341</v>
      </c>
      <c r="T326" s="1">
        <f>Table1[[#This Row],[Dev2]]</f>
        <v>-10598.611111111939</v>
      </c>
    </row>
    <row r="327" spans="1:20" x14ac:dyDescent="0.25">
      <c r="A327">
        <v>-62.13</v>
      </c>
      <c r="B327">
        <v>29.88</v>
      </c>
      <c r="C327">
        <v>584011</v>
      </c>
      <c r="D327">
        <v>3305806</v>
      </c>
      <c r="E327">
        <v>20</v>
      </c>
      <c r="F327" t="s">
        <v>7</v>
      </c>
      <c r="G327" t="s">
        <v>180</v>
      </c>
      <c r="H327">
        <f>COS(B327*PI()/180)*40075000</f>
        <v>34747858.349166937</v>
      </c>
      <c r="I327">
        <f>(MOD(A327,6)-3)*H327/360+500000</f>
        <v>583973.9910104865</v>
      </c>
      <c r="J327">
        <f>Table1[[#This Row],[rlat]]</f>
        <v>29.88</v>
      </c>
      <c r="K327" s="1">
        <f>I327-C327</f>
        <v>-37.008989513502456</v>
      </c>
      <c r="L327" s="1">
        <f>B327*40075000/360+IF(Table1[[#This Row],[h]]="N",0,10000000)</f>
        <v>3326225</v>
      </c>
      <c r="M327" s="1">
        <f>MOD(J327,6)</f>
        <v>5.879999999999999</v>
      </c>
      <c r="N327" s="1">
        <f>Table1[[#This Row],[lng Er]]</f>
        <v>-37.008989513502456</v>
      </c>
      <c r="O327" s="1">
        <f>Table1[[#This Row],[Lat2]]</f>
        <v>29.88</v>
      </c>
      <c r="P327" s="1">
        <f>L327-D327</f>
        <v>20419</v>
      </c>
      <c r="Q327" s="1">
        <f>Table1[[#This Row],[lat3]]</f>
        <v>29.88</v>
      </c>
      <c r="R327" s="1">
        <f>Table1[[#This Row],[Dev2]]-$AA$1*SIN(Table1[[#This Row],[lat4]]*PI()/90)-$Y$1*Table1[[#This Row],[lat4]]</f>
        <v>-126.77467508536392</v>
      </c>
      <c r="S327" s="1">
        <f>MOD(Table1[[#This Row],[rlng]],6)-3</f>
        <v>0.86999999999999744</v>
      </c>
      <c r="T327" s="1">
        <f>Table1[[#This Row],[Dev2]]</f>
        <v>20419</v>
      </c>
    </row>
    <row r="328" spans="1:20" x14ac:dyDescent="0.25">
      <c r="A328">
        <v>9.8800000000000008</v>
      </c>
      <c r="B328">
        <v>3.27</v>
      </c>
      <c r="C328">
        <v>597767</v>
      </c>
      <c r="D328">
        <v>361480</v>
      </c>
      <c r="E328">
        <v>32</v>
      </c>
      <c r="F328" t="s">
        <v>7</v>
      </c>
      <c r="G328" t="s">
        <v>125</v>
      </c>
      <c r="H328">
        <f>COS(B328*PI()/180)*40075000</f>
        <v>40009750.695162214</v>
      </c>
      <c r="I328">
        <f>(MOD(A328,6)-3)*H328/360+500000</f>
        <v>597801.61281039659</v>
      </c>
      <c r="J328">
        <f>Table1[[#This Row],[rlat]]</f>
        <v>3.27</v>
      </c>
      <c r="K328" s="1">
        <f>I328-C328</f>
        <v>34.612810396589339</v>
      </c>
      <c r="L328" s="1">
        <f>B328*40075000/360+IF(Table1[[#This Row],[h]]="N",0,10000000)</f>
        <v>364014.58333333331</v>
      </c>
      <c r="M328" s="1">
        <f>MOD(J328,6)</f>
        <v>3.27</v>
      </c>
      <c r="N328" s="1">
        <f>Table1[[#This Row],[lng Er]]</f>
        <v>34.612810396589339</v>
      </c>
      <c r="O328" s="1">
        <f>Table1[[#This Row],[Lat2]]</f>
        <v>3.27</v>
      </c>
      <c r="P328" s="1">
        <f>L328-D328</f>
        <v>2534.5833333333139</v>
      </c>
      <c r="Q328" s="1">
        <f>Table1[[#This Row],[lat3]]</f>
        <v>3.27</v>
      </c>
      <c r="R328" s="1">
        <f>Table1[[#This Row],[Dev2]]-$AA$1*SIN(Table1[[#This Row],[lat4]]*PI()/90)-$Y$1*Table1[[#This Row],[lat4]]</f>
        <v>-23.515948812186252</v>
      </c>
      <c r="S328" s="1">
        <f>MOD(Table1[[#This Row],[rlng]],6)-3</f>
        <v>0.88000000000000078</v>
      </c>
      <c r="T328" s="1">
        <f>Table1[[#This Row],[Dev2]]</f>
        <v>2534.5833333333139</v>
      </c>
    </row>
    <row r="329" spans="1:20" x14ac:dyDescent="0.25">
      <c r="A329">
        <v>-44.1</v>
      </c>
      <c r="B329">
        <v>-76.25</v>
      </c>
      <c r="C329">
        <v>523878</v>
      </c>
      <c r="D329">
        <v>1536736</v>
      </c>
      <c r="E329">
        <v>23</v>
      </c>
      <c r="F329" t="s">
        <v>12</v>
      </c>
      <c r="G329" t="s">
        <v>339</v>
      </c>
      <c r="H329">
        <f>COS(B329*PI()/180)*40075000</f>
        <v>9525262.1349713877</v>
      </c>
      <c r="I329">
        <f>(MOD(A329,6)-3)*H329/360+500000</f>
        <v>523813.15533742844</v>
      </c>
      <c r="J329">
        <f>Table1[[#This Row],[rlat]]</f>
        <v>-76.25</v>
      </c>
      <c r="K329" s="1">
        <f>I329-C329</f>
        <v>-64.844662571558729</v>
      </c>
      <c r="L329" s="1">
        <f>B329*40075000/360+IF(Table1[[#This Row],[h]]="N",0,10000000)</f>
        <v>1511892.3611111119</v>
      </c>
      <c r="M329" s="1">
        <f>MOD(J329,6)</f>
        <v>1.75</v>
      </c>
      <c r="N329" s="1">
        <f>Table1[[#This Row],[lng Er]]</f>
        <v>-64.844662571558729</v>
      </c>
      <c r="O329" s="1">
        <f>Table1[[#This Row],[Lat2]]</f>
        <v>-76.25</v>
      </c>
      <c r="P329" s="1">
        <f>L329-D329</f>
        <v>-24843.638888888061</v>
      </c>
      <c r="Q329" s="1">
        <f>Table1[[#This Row],[lat3]]</f>
        <v>-76.25</v>
      </c>
      <c r="R329" s="1">
        <f>Table1[[#This Row],[Dev2]]-$AA$1*SIN(Table1[[#This Row],[lat4]]*PI()/90)-$Y$1*Table1[[#This Row],[lat4]]</f>
        <v>-299.41107712751909</v>
      </c>
      <c r="S329" s="1">
        <f>MOD(Table1[[#This Row],[rlng]],6)-3</f>
        <v>0.89999999999999858</v>
      </c>
      <c r="T329" s="1">
        <f>Table1[[#This Row],[Dev2]]</f>
        <v>-24843.638888888061</v>
      </c>
    </row>
    <row r="330" spans="1:20" x14ac:dyDescent="0.25">
      <c r="A330">
        <v>-140.1</v>
      </c>
      <c r="B330">
        <v>59.83</v>
      </c>
      <c r="C330">
        <v>550456</v>
      </c>
      <c r="D330">
        <v>6632821</v>
      </c>
      <c r="E330">
        <v>7</v>
      </c>
      <c r="F330" t="s">
        <v>7</v>
      </c>
      <c r="G330" t="s">
        <v>240</v>
      </c>
      <c r="H330">
        <f>COS(B330*PI()/180)*40075000</f>
        <v>20140386.329632979</v>
      </c>
      <c r="I330">
        <f>(MOD(A330,6)-3)*H330/360+500000</f>
        <v>550350.96582408273</v>
      </c>
      <c r="J330">
        <f>Table1[[#This Row],[rlat]]</f>
        <v>59.83</v>
      </c>
      <c r="K330" s="1">
        <f>I330-C330</f>
        <v>-105.03417591727339</v>
      </c>
      <c r="L330" s="1">
        <f>B330*40075000/360+IF(Table1[[#This Row],[h]]="N",0,10000000)</f>
        <v>6660242.361111111</v>
      </c>
      <c r="M330" s="1">
        <f>MOD(J330,6)</f>
        <v>5.8299999999999983</v>
      </c>
      <c r="N330" s="1">
        <f>Table1[[#This Row],[lng Er]]</f>
        <v>-105.03417591727339</v>
      </c>
      <c r="O330" s="1">
        <f>Table1[[#This Row],[Lat2]]</f>
        <v>59.83</v>
      </c>
      <c r="P330" s="1">
        <f>L330-D330</f>
        <v>27421.361111111008</v>
      </c>
      <c r="Q330" s="1">
        <f>Table1[[#This Row],[lat3]]</f>
        <v>59.83</v>
      </c>
      <c r="R330" s="1">
        <f>Table1[[#This Row],[Dev2]]-$AA$1*SIN(Table1[[#This Row],[lat4]]*PI()/90)-$Y$1*Table1[[#This Row],[lat4]]</f>
        <v>55.975940987209469</v>
      </c>
      <c r="S330" s="1">
        <f>MOD(Table1[[#This Row],[rlng]],6)-3</f>
        <v>0.90000000000000568</v>
      </c>
      <c r="T330" s="1">
        <f>Table1[[#This Row],[Dev2]]</f>
        <v>27421.361111111008</v>
      </c>
    </row>
    <row r="331" spans="1:20" x14ac:dyDescent="0.25">
      <c r="A331">
        <v>129.94</v>
      </c>
      <c r="B331">
        <v>21.11</v>
      </c>
      <c r="C331">
        <v>597624</v>
      </c>
      <c r="D331">
        <v>2334610</v>
      </c>
      <c r="E331">
        <v>52</v>
      </c>
      <c r="F331" t="s">
        <v>7</v>
      </c>
      <c r="G331" t="s">
        <v>462</v>
      </c>
      <c r="H331">
        <f>COS(B331*PI()/180)*40075000</f>
        <v>37385594.374504194</v>
      </c>
      <c r="I331">
        <f>(MOD(A331,6)-3)*H331/360+500000</f>
        <v>597617.94086676068</v>
      </c>
      <c r="J331">
        <f>Table1[[#This Row],[rlat]]</f>
        <v>21.11</v>
      </c>
      <c r="K331" s="1">
        <f>I331-C331</f>
        <v>-6.0591332393232733</v>
      </c>
      <c r="L331" s="1">
        <f>B331*40075000/360+IF(Table1[[#This Row],[h]]="N",0,10000000)</f>
        <v>2349953.472222222</v>
      </c>
      <c r="M331" s="1">
        <f>MOD(J331,6)</f>
        <v>3.1099999999999994</v>
      </c>
      <c r="N331" s="1">
        <f>Table1[[#This Row],[lng Er]]</f>
        <v>-6.0591332393232733</v>
      </c>
      <c r="O331" s="1">
        <f>Table1[[#This Row],[Lat2]]</f>
        <v>21.11</v>
      </c>
      <c r="P331" s="1">
        <f>L331-D331</f>
        <v>15343.472222222015</v>
      </c>
      <c r="Q331" s="1">
        <f>Table1[[#This Row],[lat3]]</f>
        <v>21.11</v>
      </c>
      <c r="R331" s="1">
        <f>Table1[[#This Row],[Dev2]]-$AA$1*SIN(Table1[[#This Row],[lat4]]*PI()/90)-$Y$1*Table1[[#This Row],[lat4]]</f>
        <v>-157.94398546699085</v>
      </c>
      <c r="S331" s="1">
        <f>MOD(Table1[[#This Row],[rlng]],6)-3</f>
        <v>0.93999999999999773</v>
      </c>
      <c r="T331" s="1">
        <f>Table1[[#This Row],[Dev2]]</f>
        <v>15343.472222222015</v>
      </c>
    </row>
    <row r="332" spans="1:20" x14ac:dyDescent="0.25">
      <c r="A332">
        <v>-44.05</v>
      </c>
      <c r="B332">
        <v>47.26</v>
      </c>
      <c r="C332">
        <v>571872</v>
      </c>
      <c r="D332">
        <v>5234495</v>
      </c>
      <c r="E332">
        <v>23</v>
      </c>
      <c r="F332" t="s">
        <v>7</v>
      </c>
      <c r="G332" t="s">
        <v>8</v>
      </c>
      <c r="H332">
        <f>COS(B332*PI()/180)*40075000</f>
        <v>27197803.312450618</v>
      </c>
      <c r="I332">
        <f>(MOD(A332,6)-3)*H332/360+500000</f>
        <v>571771.98096341151</v>
      </c>
      <c r="J332">
        <f>Table1[[#This Row],[rlat]]</f>
        <v>47.26</v>
      </c>
      <c r="K332" s="1">
        <f>I332-C332</f>
        <v>-100.01903658849187</v>
      </c>
      <c r="L332" s="1">
        <f>B332*40075000/360+IF(Table1[[#This Row],[h]]="N",0,10000000)</f>
        <v>5260956.944444444</v>
      </c>
      <c r="M332" s="1">
        <f>MOD(J332,6)</f>
        <v>5.259999999999998</v>
      </c>
      <c r="N332" s="1">
        <f>Table1[[#This Row],[lng Er]]</f>
        <v>-100.01903658849187</v>
      </c>
      <c r="O332" s="1">
        <f>Table1[[#This Row],[Lat2]]</f>
        <v>47.26</v>
      </c>
      <c r="P332" s="1">
        <f>L332-D332</f>
        <v>26461.944444444031</v>
      </c>
      <c r="Q332" s="1">
        <f>Table1[[#This Row],[lat3]]</f>
        <v>47.26</v>
      </c>
      <c r="R332" s="1">
        <f>Table1[[#This Row],[Dev2]]-$AA$1*SIN(Table1[[#This Row],[lat4]]*PI()/90)-$Y$1*Table1[[#This Row],[lat4]]</f>
        <v>-121.7937252685424</v>
      </c>
      <c r="S332" s="1">
        <f>MOD(Table1[[#This Row],[rlng]],6)-3</f>
        <v>0.95000000000000284</v>
      </c>
      <c r="T332" s="1">
        <f>Table1[[#This Row],[Dev2]]</f>
        <v>26461.944444444031</v>
      </c>
    </row>
    <row r="333" spans="1:20" x14ac:dyDescent="0.25">
      <c r="A333">
        <v>51.99</v>
      </c>
      <c r="B333">
        <v>-8.8000000000000007</v>
      </c>
      <c r="C333">
        <v>608879</v>
      </c>
      <c r="D333">
        <v>9027115</v>
      </c>
      <c r="E333">
        <v>39</v>
      </c>
      <c r="F333" t="s">
        <v>12</v>
      </c>
      <c r="G333" t="s">
        <v>345</v>
      </c>
      <c r="H333">
        <f>COS(B333*PI()/180)*40075000</f>
        <v>39603252.386470601</v>
      </c>
      <c r="I333">
        <f>(MOD(A333,6)-3)*H333/360+500000</f>
        <v>608908.94406279433</v>
      </c>
      <c r="J333">
        <f>Table1[[#This Row],[rlat]]</f>
        <v>-8.8000000000000007</v>
      </c>
      <c r="K333" s="1">
        <f>I333-C333</f>
        <v>29.944062794325873</v>
      </c>
      <c r="L333" s="1">
        <f>B333*40075000/360+IF(Table1[[#This Row],[h]]="N",0,10000000)</f>
        <v>9020388.8888888881</v>
      </c>
      <c r="M333" s="1">
        <f>MOD(J333,6)</f>
        <v>3.1999999999999993</v>
      </c>
      <c r="N333" s="1">
        <f>Table1[[#This Row],[lng Er]]</f>
        <v>29.944062794325873</v>
      </c>
      <c r="O333" s="1">
        <f>Table1[[#This Row],[Lat2]]</f>
        <v>-8.8000000000000007</v>
      </c>
      <c r="P333" s="1">
        <f>L333-D333</f>
        <v>-6726.111111111939</v>
      </c>
      <c r="Q333" s="1">
        <f>Table1[[#This Row],[lat3]]</f>
        <v>-8.8000000000000007</v>
      </c>
      <c r="R333" s="1">
        <f>Table1[[#This Row],[Dev2]]-$AA$1*SIN(Table1[[#This Row],[lat4]]*PI()/90)-$Y$1*Table1[[#This Row],[lat4]]</f>
        <v>91.807140895173916</v>
      </c>
      <c r="S333" s="1">
        <f>MOD(Table1[[#This Row],[rlng]],6)-3</f>
        <v>0.99000000000000199</v>
      </c>
      <c r="T333" s="1">
        <f>Table1[[#This Row],[Dev2]]</f>
        <v>-6726.111111111939</v>
      </c>
    </row>
    <row r="334" spans="1:20" x14ac:dyDescent="0.25">
      <c r="A334">
        <v>51.99</v>
      </c>
      <c r="B334">
        <v>65.89</v>
      </c>
      <c r="C334">
        <v>545124</v>
      </c>
      <c r="D334">
        <v>7308005</v>
      </c>
      <c r="E334">
        <v>39</v>
      </c>
      <c r="F334" t="s">
        <v>7</v>
      </c>
      <c r="G334" t="s">
        <v>372</v>
      </c>
      <c r="H334">
        <f>COS(B334*PI()/180)*40075000</f>
        <v>16370227.684254423</v>
      </c>
      <c r="I334">
        <f>(MOD(A334,6)-3)*H334/360+500000</f>
        <v>545018.12613169977</v>
      </c>
      <c r="J334">
        <f>Table1[[#This Row],[rlat]]</f>
        <v>65.89</v>
      </c>
      <c r="K334" s="1">
        <f>I334-C334</f>
        <v>-105.87386830023024</v>
      </c>
      <c r="L334" s="1">
        <f>B334*40075000/360+IF(Table1[[#This Row],[h]]="N",0,10000000)</f>
        <v>7334838.194444444</v>
      </c>
      <c r="M334" s="1">
        <f>MOD(J334,6)</f>
        <v>5.8900000000000006</v>
      </c>
      <c r="N334" s="1">
        <f>Table1[[#This Row],[lng Er]]</f>
        <v>-105.87386830023024</v>
      </c>
      <c r="O334" s="1">
        <f>Table1[[#This Row],[Lat2]]</f>
        <v>65.89</v>
      </c>
      <c r="P334" s="1">
        <f>L334-D334</f>
        <v>26833.194444444031</v>
      </c>
      <c r="Q334" s="1">
        <f>Table1[[#This Row],[lat3]]</f>
        <v>65.89</v>
      </c>
      <c r="R334" s="1">
        <f>Table1[[#This Row],[Dev2]]-$AA$1*SIN(Table1[[#This Row],[lat4]]*PI()/90)-$Y$1*Table1[[#This Row],[lat4]]</f>
        <v>76.606556689010176</v>
      </c>
      <c r="S334" s="1">
        <f>MOD(Table1[[#This Row],[rlng]],6)-3</f>
        <v>0.99000000000000199</v>
      </c>
      <c r="T334" s="1">
        <f>Table1[[#This Row],[Dev2]]</f>
        <v>26833.194444444031</v>
      </c>
    </row>
    <row r="335" spans="1:20" x14ac:dyDescent="0.25">
      <c r="A335">
        <v>76</v>
      </c>
      <c r="B335">
        <v>30.23</v>
      </c>
      <c r="C335">
        <v>596226</v>
      </c>
      <c r="D335">
        <v>3344694</v>
      </c>
      <c r="E335">
        <v>43</v>
      </c>
      <c r="F335" t="s">
        <v>7</v>
      </c>
      <c r="G335" t="s">
        <v>172</v>
      </c>
      <c r="H335">
        <f>COS(B335*PI()/180)*40075000</f>
        <v>34625252.962301359</v>
      </c>
      <c r="I335">
        <f>(MOD(A335,6)-3)*H335/360+500000</f>
        <v>596181.25822861493</v>
      </c>
      <c r="J335">
        <f>Table1[[#This Row],[rlat]]</f>
        <v>30.23</v>
      </c>
      <c r="K335" s="1">
        <f>I335-C335</f>
        <v>-44.741771385073662</v>
      </c>
      <c r="L335" s="1">
        <f>B335*40075000/360+IF(Table1[[#This Row],[h]]="N",0,10000000)</f>
        <v>3365186.8055555555</v>
      </c>
      <c r="M335" s="1">
        <f>MOD(J335,6)</f>
        <v>0.23000000000000043</v>
      </c>
      <c r="N335" s="1">
        <f>Table1[[#This Row],[lng Er]]</f>
        <v>-44.741771385073662</v>
      </c>
      <c r="O335" s="1">
        <f>Table1[[#This Row],[Lat2]]</f>
        <v>30.23</v>
      </c>
      <c r="P335" s="1">
        <f>L335-D335</f>
        <v>20492.805555555504</v>
      </c>
      <c r="Q335" s="1">
        <f>Table1[[#This Row],[lat3]]</f>
        <v>30.23</v>
      </c>
      <c r="R335" s="1">
        <f>Table1[[#This Row],[Dev2]]-$AA$1*SIN(Table1[[#This Row],[lat4]]*PI()/90)-$Y$1*Table1[[#This Row],[lat4]]</f>
        <v>-229.13176236290747</v>
      </c>
      <c r="S335" s="1">
        <f>MOD(Table1[[#This Row],[rlng]],6)-3</f>
        <v>1</v>
      </c>
      <c r="T335" s="1">
        <f>Table1[[#This Row],[Dev2]]</f>
        <v>20492.805555555504</v>
      </c>
    </row>
    <row r="336" spans="1:20" x14ac:dyDescent="0.25">
      <c r="A336">
        <v>-133.99</v>
      </c>
      <c r="B336">
        <v>30.65</v>
      </c>
      <c r="C336">
        <v>596773</v>
      </c>
      <c r="D336">
        <v>3391249</v>
      </c>
      <c r="E336">
        <v>8</v>
      </c>
      <c r="F336" t="s">
        <v>7</v>
      </c>
      <c r="G336" t="s">
        <v>61</v>
      </c>
      <c r="H336">
        <f>COS(B336*PI()/180)*40075000</f>
        <v>34476421.385861196</v>
      </c>
      <c r="I336">
        <f>(MOD(A336,6)-3)*H336/360+500000</f>
        <v>596725.51555477642</v>
      </c>
      <c r="J336">
        <f>Table1[[#This Row],[rlat]]</f>
        <v>30.65</v>
      </c>
      <c r="K336" s="1">
        <f>I336-C336</f>
        <v>-47.484445223584771</v>
      </c>
      <c r="L336" s="1">
        <f>B336*40075000/360+IF(Table1[[#This Row],[h]]="N",0,10000000)</f>
        <v>3411940.972222222</v>
      </c>
      <c r="M336" s="1">
        <f>MOD(J336,6)</f>
        <v>0.64999999999999858</v>
      </c>
      <c r="N336" s="1">
        <f>Table1[[#This Row],[lng Er]]</f>
        <v>-47.484445223584771</v>
      </c>
      <c r="O336" s="1">
        <f>Table1[[#This Row],[Lat2]]</f>
        <v>30.65</v>
      </c>
      <c r="P336" s="1">
        <f>L336-D336</f>
        <v>20691.972222222015</v>
      </c>
      <c r="Q336" s="1">
        <f>Table1[[#This Row],[lat3]]</f>
        <v>30.65</v>
      </c>
      <c r="R336" s="1">
        <f>Table1[[#This Row],[Dev2]]-$AA$1*SIN(Table1[[#This Row],[lat4]]*PI()/90)-$Y$1*Table1[[#This Row],[lat4]]</f>
        <v>-238.61639706740425</v>
      </c>
      <c r="S336" s="1">
        <f>MOD(Table1[[#This Row],[rlng]],6)-3</f>
        <v>1.0099999999999909</v>
      </c>
      <c r="T336" s="1">
        <f>Table1[[#This Row],[Dev2]]</f>
        <v>20691.972222222015</v>
      </c>
    </row>
    <row r="337" spans="1:20" x14ac:dyDescent="0.25">
      <c r="A337">
        <v>160.01</v>
      </c>
      <c r="B337">
        <v>35.46</v>
      </c>
      <c r="C337">
        <v>591646</v>
      </c>
      <c r="D337">
        <v>3924525</v>
      </c>
      <c r="E337">
        <v>57</v>
      </c>
      <c r="F337" t="s">
        <v>7</v>
      </c>
      <c r="G337" t="s">
        <v>370</v>
      </c>
      <c r="H337">
        <f>COS(B337*PI()/180)*40075000</f>
        <v>32641918.137350664</v>
      </c>
      <c r="I337">
        <f>(MOD(A337,6)-3)*H337/360+500000</f>
        <v>591578.71477423294</v>
      </c>
      <c r="J337">
        <f>Table1[[#This Row],[rlat]]</f>
        <v>35.46</v>
      </c>
      <c r="K337" s="1">
        <f>I337-C337</f>
        <v>-67.285225767060183</v>
      </c>
      <c r="L337" s="1">
        <f>B337*40075000/360+IF(Table1[[#This Row],[h]]="N",0,10000000)</f>
        <v>3947387.5</v>
      </c>
      <c r="M337" s="1">
        <f>MOD(J337,6)</f>
        <v>5.4600000000000009</v>
      </c>
      <c r="N337" s="1">
        <f>Table1[[#This Row],[lng Er]]</f>
        <v>-67.285225767060183</v>
      </c>
      <c r="O337" s="1">
        <f>Table1[[#This Row],[Lat2]]</f>
        <v>35.46</v>
      </c>
      <c r="P337" s="1">
        <f>L337-D337</f>
        <v>22862.5</v>
      </c>
      <c r="Q337" s="1">
        <f>Table1[[#This Row],[lat3]]</f>
        <v>35.46</v>
      </c>
      <c r="R337" s="1">
        <f>Table1[[#This Row],[Dev2]]-$AA$1*SIN(Table1[[#This Row],[lat4]]*PI()/90)-$Y$1*Table1[[#This Row],[lat4]]</f>
        <v>-237.00920287687768</v>
      </c>
      <c r="S337" s="1">
        <f>MOD(Table1[[#This Row],[rlng]],6)-3</f>
        <v>1.0099999999999909</v>
      </c>
      <c r="T337" s="1">
        <f>Table1[[#This Row],[Dev2]]</f>
        <v>22862.5</v>
      </c>
    </row>
    <row r="338" spans="1:20" x14ac:dyDescent="0.25">
      <c r="A338">
        <v>22.01</v>
      </c>
      <c r="B338">
        <v>-6.7099999999999902</v>
      </c>
      <c r="C338">
        <v>611628</v>
      </c>
      <c r="D338">
        <v>9258194</v>
      </c>
      <c r="E338">
        <v>34</v>
      </c>
      <c r="F338" t="s">
        <v>12</v>
      </c>
      <c r="G338" t="s">
        <v>492</v>
      </c>
      <c r="H338">
        <f>COS(B338*PI()/180)*40075000</f>
        <v>39800497.131432675</v>
      </c>
      <c r="I338">
        <f>(MOD(A338,6)-3)*H338/360+500000</f>
        <v>611662.50584096403</v>
      </c>
      <c r="J338">
        <f>Table1[[#This Row],[rlat]]</f>
        <v>-6.7099999999999902</v>
      </c>
      <c r="K338" s="1">
        <f>I338-C338</f>
        <v>34.505840964033268</v>
      </c>
      <c r="L338" s="1">
        <f>B338*40075000/360+IF(Table1[[#This Row],[h]]="N",0,10000000)</f>
        <v>9253046.5277777798</v>
      </c>
      <c r="M338" s="1">
        <f>MOD(J338,6)</f>
        <v>5.2900000000000098</v>
      </c>
      <c r="N338" s="1">
        <f>Table1[[#This Row],[lng Er]]</f>
        <v>34.505840964033268</v>
      </c>
      <c r="O338" s="1">
        <f>Table1[[#This Row],[Lat2]]</f>
        <v>-6.7099999999999902</v>
      </c>
      <c r="P338" s="1">
        <f>L338-D338</f>
        <v>-5147.4722222201526</v>
      </c>
      <c r="Q338" s="1">
        <f>Table1[[#This Row],[lat3]]</f>
        <v>-6.7099999999999902</v>
      </c>
      <c r="R338" s="1">
        <f>Table1[[#This Row],[Dev2]]-$AA$1*SIN(Table1[[#This Row],[lat4]]*PI()/90)-$Y$1*Table1[[#This Row],[lat4]]</f>
        <v>75.677013100586009</v>
      </c>
      <c r="S338" s="1">
        <f>MOD(Table1[[#This Row],[rlng]],6)-3</f>
        <v>1.0100000000000016</v>
      </c>
      <c r="T338" s="1">
        <f>Table1[[#This Row],[Dev2]]</f>
        <v>-5147.4722222201526</v>
      </c>
    </row>
    <row r="339" spans="1:20" x14ac:dyDescent="0.25">
      <c r="A339">
        <v>-25.96</v>
      </c>
      <c r="B339">
        <v>-11.84</v>
      </c>
      <c r="C339">
        <v>613285</v>
      </c>
      <c r="D339">
        <v>8690927</v>
      </c>
      <c r="E339">
        <v>26</v>
      </c>
      <c r="F339" t="s">
        <v>12</v>
      </c>
      <c r="G339" t="s">
        <v>141</v>
      </c>
      <c r="H339">
        <f>COS(B339*PI()/180)*40075000</f>
        <v>39222379.730989613</v>
      </c>
      <c r="I339">
        <f>(MOD(A339,6)-3)*H339/360+500000</f>
        <v>613309.09700063663</v>
      </c>
      <c r="J339">
        <f>Table1[[#This Row],[rlat]]</f>
        <v>-11.84</v>
      </c>
      <c r="K339" s="1">
        <f>I339-C339</f>
        <v>24.097000636626035</v>
      </c>
      <c r="L339" s="1">
        <f>B339*40075000/360+IF(Table1[[#This Row],[h]]="N",0,10000000)</f>
        <v>8681977.777777778</v>
      </c>
      <c r="M339" s="1">
        <f>MOD(J339,6)</f>
        <v>0.16000000000000014</v>
      </c>
      <c r="N339" s="1">
        <f>Table1[[#This Row],[lng Er]]</f>
        <v>24.097000636626035</v>
      </c>
      <c r="O339" s="1">
        <f>Table1[[#This Row],[Lat2]]</f>
        <v>-11.84</v>
      </c>
      <c r="P339" s="1">
        <f>L339-D339</f>
        <v>-8949.2222222220153</v>
      </c>
      <c r="Q339" s="1">
        <f>Table1[[#This Row],[lat3]]</f>
        <v>-11.84</v>
      </c>
      <c r="R339" s="1">
        <f>Table1[[#This Row],[Dev2]]-$AA$1*SIN(Table1[[#This Row],[lat4]]*PI()/90)-$Y$1*Table1[[#This Row],[lat4]]</f>
        <v>140.8277878991039</v>
      </c>
      <c r="S339" s="1">
        <f>MOD(Table1[[#This Row],[rlng]],6)-3</f>
        <v>1.0399999999999991</v>
      </c>
      <c r="T339" s="1">
        <f>Table1[[#This Row],[Dev2]]</f>
        <v>-8949.2222222220153</v>
      </c>
    </row>
    <row r="340" spans="1:20" x14ac:dyDescent="0.25">
      <c r="A340">
        <v>-19.95</v>
      </c>
      <c r="B340">
        <v>20.12</v>
      </c>
      <c r="C340">
        <v>609756</v>
      </c>
      <c r="D340">
        <v>2225106</v>
      </c>
      <c r="E340">
        <v>27</v>
      </c>
      <c r="F340" t="s">
        <v>7</v>
      </c>
      <c r="G340" t="s">
        <v>465</v>
      </c>
      <c r="H340">
        <f>COS(B340*PI()/180)*40075000</f>
        <v>37629392.468455106</v>
      </c>
      <c r="I340">
        <f>(MOD(A340,6)-3)*H340/360+500000</f>
        <v>609752.39469966083</v>
      </c>
      <c r="J340">
        <f>Table1[[#This Row],[rlat]]</f>
        <v>20.12</v>
      </c>
      <c r="K340" s="1">
        <f>I340-C340</f>
        <v>-3.6053003391716629</v>
      </c>
      <c r="L340" s="1">
        <f>B340*40075000/360+IF(Table1[[#This Row],[h]]="N",0,10000000)</f>
        <v>2239747.222222222</v>
      </c>
      <c r="M340" s="1">
        <f>MOD(J340,6)</f>
        <v>2.120000000000001</v>
      </c>
      <c r="N340" s="1">
        <f>Table1[[#This Row],[lng Er]]</f>
        <v>-3.6053003391716629</v>
      </c>
      <c r="O340" s="1">
        <f>Table1[[#This Row],[Lat2]]</f>
        <v>20.12</v>
      </c>
      <c r="P340" s="1">
        <f>L340-D340</f>
        <v>14641.222222222015</v>
      </c>
      <c r="Q340" s="1">
        <f>Table1[[#This Row],[lat3]]</f>
        <v>20.12</v>
      </c>
      <c r="R340" s="1">
        <f>Table1[[#This Row],[Dev2]]-$AA$1*SIN(Table1[[#This Row],[lat4]]*PI()/90)-$Y$1*Table1[[#This Row],[lat4]]</f>
        <v>-221.62994749079917</v>
      </c>
      <c r="S340" s="1">
        <f>MOD(Table1[[#This Row],[rlng]],6)-3</f>
        <v>1.0500000000000007</v>
      </c>
      <c r="T340" s="1">
        <f>Table1[[#This Row],[Dev2]]</f>
        <v>14641.222222222015</v>
      </c>
    </row>
    <row r="341" spans="1:20" x14ac:dyDescent="0.25">
      <c r="A341">
        <v>-157.94</v>
      </c>
      <c r="B341">
        <v>-54.3</v>
      </c>
      <c r="C341">
        <v>568980</v>
      </c>
      <c r="D341">
        <v>3982581</v>
      </c>
      <c r="E341">
        <v>4</v>
      </c>
      <c r="F341" t="s">
        <v>12</v>
      </c>
      <c r="G341" t="s">
        <v>324</v>
      </c>
      <c r="H341">
        <f>COS(B341*PI()/180)*40075000</f>
        <v>23385414.045096412</v>
      </c>
      <c r="I341">
        <f>(MOD(A341,6)-3)*H341/360+500000</f>
        <v>568857.05246611731</v>
      </c>
      <c r="J341">
        <f>Table1[[#This Row],[rlat]]</f>
        <v>-54.3</v>
      </c>
      <c r="K341" s="1">
        <f>I341-C341</f>
        <v>-122.94753388268873</v>
      </c>
      <c r="L341" s="1">
        <f>B341*40075000/360+IF(Table1[[#This Row],[h]]="N",0,10000000)</f>
        <v>3955354.166666667</v>
      </c>
      <c r="M341" s="1">
        <f>MOD(J341,6)</f>
        <v>5.7000000000000028</v>
      </c>
      <c r="N341" s="1">
        <f>Table1[[#This Row],[lng Er]]</f>
        <v>-122.94753388268873</v>
      </c>
      <c r="O341" s="1">
        <f>Table1[[#This Row],[Lat2]]</f>
        <v>-54.3</v>
      </c>
      <c r="P341" s="1">
        <f>L341-D341</f>
        <v>-27226.833333333023</v>
      </c>
      <c r="Q341" s="1">
        <f>Table1[[#This Row],[lat3]]</f>
        <v>-54.3</v>
      </c>
      <c r="R341" s="1">
        <f>Table1[[#This Row],[Dev2]]-$AA$1*SIN(Table1[[#This Row],[lat4]]*PI()/90)-$Y$1*Table1[[#This Row],[lat4]]</f>
        <v>154.96122682034911</v>
      </c>
      <c r="S341" s="1">
        <f>MOD(Table1[[#This Row],[rlng]],6)-3</f>
        <v>1.0600000000000023</v>
      </c>
      <c r="T341" s="1">
        <f>Table1[[#This Row],[Dev2]]</f>
        <v>-27226.833333333023</v>
      </c>
    </row>
    <row r="342" spans="1:20" x14ac:dyDescent="0.25">
      <c r="A342">
        <v>82.07</v>
      </c>
      <c r="B342">
        <v>-29.25</v>
      </c>
      <c r="C342">
        <v>603969</v>
      </c>
      <c r="D342">
        <v>6763841</v>
      </c>
      <c r="E342">
        <v>44</v>
      </c>
      <c r="F342" t="s">
        <v>12</v>
      </c>
      <c r="G342" t="s">
        <v>428</v>
      </c>
      <c r="H342">
        <f>COS(B342*PI()/180)*40075000</f>
        <v>34965277.483442344</v>
      </c>
      <c r="I342">
        <f>(MOD(A342,6)-3)*H342/360+500000</f>
        <v>603924.57474245294</v>
      </c>
      <c r="J342">
        <f>Table1[[#This Row],[rlat]]</f>
        <v>-29.25</v>
      </c>
      <c r="K342" s="1">
        <f>I342-C342</f>
        <v>-44.425257547060028</v>
      </c>
      <c r="L342" s="1">
        <f>B342*40075000/360+IF(Table1[[#This Row],[h]]="N",0,10000000)</f>
        <v>6743906.25</v>
      </c>
      <c r="M342" s="1">
        <f>MOD(J342,6)</f>
        <v>0.75</v>
      </c>
      <c r="N342" s="1">
        <f>Table1[[#This Row],[lng Er]]</f>
        <v>-44.425257547060028</v>
      </c>
      <c r="O342" s="1">
        <f>Table1[[#This Row],[Lat2]]</f>
        <v>-29.25</v>
      </c>
      <c r="P342" s="1">
        <f>L342-D342</f>
        <v>-19934.75</v>
      </c>
      <c r="Q342" s="1">
        <f>Table1[[#This Row],[lat3]]</f>
        <v>-29.25</v>
      </c>
      <c r="R342" s="1">
        <f>Table1[[#This Row],[Dev2]]-$AA$1*SIN(Table1[[#This Row],[lat4]]*PI()/90)-$Y$1*Table1[[#This Row],[lat4]]</f>
        <v>288.74262966547394</v>
      </c>
      <c r="S342" s="1">
        <f>MOD(Table1[[#This Row],[rlng]],6)-3</f>
        <v>1.0699999999999932</v>
      </c>
      <c r="T342" s="1">
        <f>Table1[[#This Row],[Dev2]]</f>
        <v>-19934.75</v>
      </c>
    </row>
    <row r="343" spans="1:20" x14ac:dyDescent="0.25">
      <c r="A343">
        <v>154.07</v>
      </c>
      <c r="B343">
        <v>56</v>
      </c>
      <c r="C343">
        <v>566732</v>
      </c>
      <c r="D343">
        <v>6206596</v>
      </c>
      <c r="E343">
        <v>56</v>
      </c>
      <c r="F343" t="s">
        <v>7</v>
      </c>
      <c r="G343" t="s">
        <v>379</v>
      </c>
      <c r="H343">
        <f>COS(B343*PI()/180)*40075000</f>
        <v>22409655.606590178</v>
      </c>
      <c r="I343">
        <f>(MOD(A343,6)-3)*H343/360+500000</f>
        <v>566606.47638625372</v>
      </c>
      <c r="J343">
        <f>Table1[[#This Row],[rlat]]</f>
        <v>56</v>
      </c>
      <c r="K343" s="1">
        <f>I343-C343</f>
        <v>-125.52361374627799</v>
      </c>
      <c r="L343" s="1">
        <f>B343*40075000/360+IF(Table1[[#This Row],[h]]="N",0,10000000)</f>
        <v>6233888.888888889</v>
      </c>
      <c r="M343" s="1">
        <f>MOD(J343,6)</f>
        <v>2</v>
      </c>
      <c r="N343" s="1">
        <f>Table1[[#This Row],[lng Er]]</f>
        <v>-125.52361374627799</v>
      </c>
      <c r="O343" s="1">
        <f>Table1[[#This Row],[Lat2]]</f>
        <v>56</v>
      </c>
      <c r="P343" s="1">
        <f>L343-D343</f>
        <v>27292.888888888992</v>
      </c>
      <c r="Q343" s="1">
        <f>Table1[[#This Row],[lat3]]</f>
        <v>56</v>
      </c>
      <c r="R343" s="1">
        <f>Table1[[#This Row],[Dev2]]-$AA$1*SIN(Table1[[#This Row],[lat4]]*PI()/90)-$Y$1*Table1[[#This Row],[lat4]]</f>
        <v>-142.05278417960653</v>
      </c>
      <c r="S343" s="1">
        <f>MOD(Table1[[#This Row],[rlng]],6)-3</f>
        <v>1.0699999999999932</v>
      </c>
      <c r="T343" s="1">
        <f>Table1[[#This Row],[Dev2]]</f>
        <v>27292.888888888992</v>
      </c>
    </row>
    <row r="344" spans="1:20" x14ac:dyDescent="0.25">
      <c r="A344">
        <v>70.08</v>
      </c>
      <c r="B344">
        <v>-77.12</v>
      </c>
      <c r="C344">
        <v>526872</v>
      </c>
      <c r="D344">
        <v>1439588</v>
      </c>
      <c r="E344">
        <v>42</v>
      </c>
      <c r="F344" t="s">
        <v>12</v>
      </c>
      <c r="G344" t="s">
        <v>344</v>
      </c>
      <c r="H344">
        <f>COS(B344*PI()/180)*40075000</f>
        <v>8933112.1013528686</v>
      </c>
      <c r="I344">
        <f>(MOD(A344,6)-3)*H344/360+500000</f>
        <v>526799.33630405855</v>
      </c>
      <c r="J344">
        <f>Table1[[#This Row],[rlat]]</f>
        <v>-77.12</v>
      </c>
      <c r="K344" s="1">
        <f>I344-C344</f>
        <v>-72.663695941446349</v>
      </c>
      <c r="L344" s="1">
        <f>B344*40075000/360+IF(Table1[[#This Row],[h]]="N",0,10000000)</f>
        <v>1415044.444444444</v>
      </c>
      <c r="M344" s="1">
        <f>MOD(J344,6)</f>
        <v>0.87999999999999545</v>
      </c>
      <c r="N344" s="1">
        <f>Table1[[#This Row],[lng Er]]</f>
        <v>-72.663695941446349</v>
      </c>
      <c r="O344" s="1">
        <f>Table1[[#This Row],[Lat2]]</f>
        <v>-77.12</v>
      </c>
      <c r="P344" s="1">
        <f>L344-D344</f>
        <v>-24543.555555555969</v>
      </c>
      <c r="Q344" s="1">
        <f>Table1[[#This Row],[lat3]]</f>
        <v>-77.12</v>
      </c>
      <c r="R344" s="1">
        <f>Table1[[#This Row],[Dev2]]-$AA$1*SIN(Table1[[#This Row],[lat4]]*PI()/90)-$Y$1*Table1[[#This Row],[lat4]]</f>
        <v>-237.91631899484855</v>
      </c>
      <c r="S344" s="1">
        <f>MOD(Table1[[#This Row],[rlng]],6)-3</f>
        <v>1.0799999999999983</v>
      </c>
      <c r="T344" s="1">
        <f>Table1[[#This Row],[Dev2]]</f>
        <v>-24543.555555555969</v>
      </c>
    </row>
    <row r="345" spans="1:20" x14ac:dyDescent="0.25">
      <c r="A345">
        <v>172.08</v>
      </c>
      <c r="B345">
        <v>6.75</v>
      </c>
      <c r="C345">
        <v>619356</v>
      </c>
      <c r="D345">
        <v>746244</v>
      </c>
      <c r="E345">
        <v>59</v>
      </c>
      <c r="F345" t="s">
        <v>7</v>
      </c>
      <c r="G345" t="s">
        <v>216</v>
      </c>
      <c r="H345">
        <f>COS(B345*PI()/180)*40075000</f>
        <v>39797218.412468672</v>
      </c>
      <c r="I345">
        <f>(MOD(A345,6)-3)*H345/360+500000</f>
        <v>619391.65523740742</v>
      </c>
      <c r="J345">
        <f>Table1[[#This Row],[rlat]]</f>
        <v>6.75</v>
      </c>
      <c r="K345" s="1">
        <f>I345-C345</f>
        <v>35.655237407423556</v>
      </c>
      <c r="L345" s="1">
        <f>B345*40075000/360+IF(Table1[[#This Row],[h]]="N",0,10000000)</f>
        <v>751406.25</v>
      </c>
      <c r="M345" s="1">
        <f>MOD(J345,6)</f>
        <v>0.75</v>
      </c>
      <c r="N345" s="1">
        <f>Table1[[#This Row],[lng Er]]</f>
        <v>35.655237407423556</v>
      </c>
      <c r="O345" s="1">
        <f>Table1[[#This Row],[Lat2]]</f>
        <v>6.75</v>
      </c>
      <c r="P345" s="1">
        <f>L345-D345</f>
        <v>5162.25</v>
      </c>
      <c r="Q345" s="1">
        <f>Table1[[#This Row],[lat3]]</f>
        <v>6.75</v>
      </c>
      <c r="R345" s="1">
        <f>Table1[[#This Row],[Dev2]]-$AA$1*SIN(Table1[[#This Row],[lat4]]*PI()/90)-$Y$1*Table1[[#This Row],[lat4]]</f>
        <v>-91.625821694486149</v>
      </c>
      <c r="S345" s="1">
        <f>MOD(Table1[[#This Row],[rlng]],6)-3</f>
        <v>1.0800000000000125</v>
      </c>
      <c r="T345" s="1">
        <f>Table1[[#This Row],[Dev2]]</f>
        <v>5162.25</v>
      </c>
    </row>
    <row r="346" spans="1:20" x14ac:dyDescent="0.25">
      <c r="A346">
        <v>34.090000000000003</v>
      </c>
      <c r="B346">
        <v>50.79</v>
      </c>
      <c r="C346">
        <v>576828</v>
      </c>
      <c r="D346">
        <v>5627038</v>
      </c>
      <c r="E346">
        <v>36</v>
      </c>
      <c r="F346" t="s">
        <v>7</v>
      </c>
      <c r="G346" t="s">
        <v>211</v>
      </c>
      <c r="H346">
        <f>COS(B346*PI()/180)*40075000</f>
        <v>25333994.195628997</v>
      </c>
      <c r="I346">
        <f>(MOD(A346,6)-3)*H346/360+500000</f>
        <v>576705.7046478769</v>
      </c>
      <c r="J346">
        <f>Table1[[#This Row],[rlat]]</f>
        <v>50.79</v>
      </c>
      <c r="K346" s="1">
        <f>I346-C346</f>
        <v>-122.29535212309565</v>
      </c>
      <c r="L346" s="1">
        <f>B346*40075000/360+IF(Table1[[#This Row],[h]]="N",0,10000000)</f>
        <v>5653914.583333333</v>
      </c>
      <c r="M346" s="1">
        <f>MOD(J346,6)</f>
        <v>2.7899999999999991</v>
      </c>
      <c r="N346" s="1">
        <f>Table1[[#This Row],[lng Er]]</f>
        <v>-122.29535212309565</v>
      </c>
      <c r="O346" s="1">
        <f>Table1[[#This Row],[Lat2]]</f>
        <v>50.79</v>
      </c>
      <c r="P346" s="1">
        <f>L346-D346</f>
        <v>26876.583333333023</v>
      </c>
      <c r="Q346" s="1">
        <f>Table1[[#This Row],[lat3]]</f>
        <v>50.79</v>
      </c>
      <c r="R346" s="1">
        <f>Table1[[#This Row],[Dev2]]-$AA$1*SIN(Table1[[#This Row],[lat4]]*PI()/90)-$Y$1*Table1[[#This Row],[lat4]]</f>
        <v>-225.49273633615303</v>
      </c>
      <c r="S346" s="1">
        <f>MOD(Table1[[#This Row],[rlng]],6)-3</f>
        <v>1.0900000000000034</v>
      </c>
      <c r="T346" s="1">
        <f>Table1[[#This Row],[Dev2]]</f>
        <v>26876.583333333023</v>
      </c>
    </row>
    <row r="347" spans="1:20" x14ac:dyDescent="0.25">
      <c r="A347">
        <v>-31.88</v>
      </c>
      <c r="B347">
        <v>-70.040000000000006</v>
      </c>
      <c r="C347">
        <v>542667</v>
      </c>
      <c r="D347">
        <v>2229274</v>
      </c>
      <c r="E347">
        <v>25</v>
      </c>
      <c r="F347" t="s">
        <v>12</v>
      </c>
      <c r="G347" t="s">
        <v>438</v>
      </c>
      <c r="H347">
        <f>COS(B347*PI()/180)*40075000</f>
        <v>13680163.535237776</v>
      </c>
      <c r="I347">
        <f>(MOD(A347,6)-3)*H347/360+500000</f>
        <v>542560.50877629535</v>
      </c>
      <c r="J347">
        <f>Table1[[#This Row],[rlat]]</f>
        <v>-70.040000000000006</v>
      </c>
      <c r="K347" s="1">
        <f>I347-C347</f>
        <v>-106.49122370465193</v>
      </c>
      <c r="L347" s="1">
        <f>B347*40075000/360+IF(Table1[[#This Row],[h]]="N",0,10000000)</f>
        <v>2203186.1111111101</v>
      </c>
      <c r="M347" s="1">
        <f>MOD(J347,6)</f>
        <v>1.9599999999999937</v>
      </c>
      <c r="N347" s="1">
        <f>Table1[[#This Row],[lng Er]]</f>
        <v>-106.49122370465193</v>
      </c>
      <c r="O347" s="1">
        <f>Table1[[#This Row],[Lat2]]</f>
        <v>-70.040000000000006</v>
      </c>
      <c r="P347" s="1">
        <f>L347-D347</f>
        <v>-26087.888888889924</v>
      </c>
      <c r="Q347" s="1">
        <f>Table1[[#This Row],[lat3]]</f>
        <v>-70.040000000000006</v>
      </c>
      <c r="R347" s="1">
        <f>Table1[[#This Row],[Dev2]]-$AA$1*SIN(Table1[[#This Row],[lat4]]*PI()/90)-$Y$1*Table1[[#This Row],[lat4]]</f>
        <v>-61.410750642107814</v>
      </c>
      <c r="S347" s="1">
        <f>MOD(Table1[[#This Row],[rlng]],6)-3</f>
        <v>1.120000000000001</v>
      </c>
      <c r="T347" s="1">
        <f>Table1[[#This Row],[Dev2]]</f>
        <v>-26087.888888889924</v>
      </c>
    </row>
    <row r="348" spans="1:20" x14ac:dyDescent="0.25">
      <c r="A348">
        <v>136.13</v>
      </c>
      <c r="B348">
        <v>33.229999999999997</v>
      </c>
      <c r="C348">
        <v>605287</v>
      </c>
      <c r="D348">
        <v>3677354</v>
      </c>
      <c r="E348">
        <v>53</v>
      </c>
      <c r="F348" t="s">
        <v>7</v>
      </c>
      <c r="G348" t="s">
        <v>239</v>
      </c>
      <c r="H348">
        <f>COS(B348*PI()/180)*40075000</f>
        <v>33521835.625623763</v>
      </c>
      <c r="I348">
        <f>(MOD(A348,6)-3)*H348/360+500000</f>
        <v>605221.31738042971</v>
      </c>
      <c r="J348">
        <f>Table1[[#This Row],[rlat]]</f>
        <v>33.229999999999997</v>
      </c>
      <c r="K348" s="1">
        <f>I348-C348</f>
        <v>-65.682619570288807</v>
      </c>
      <c r="L348" s="1">
        <f>B348*40075000/360+IF(Table1[[#This Row],[h]]="N",0,10000000)</f>
        <v>3699145.1388888881</v>
      </c>
      <c r="M348" s="1">
        <f>MOD(J348,6)</f>
        <v>3.2299999999999969</v>
      </c>
      <c r="N348" s="1">
        <f>Table1[[#This Row],[lng Er]]</f>
        <v>-65.682619570288807</v>
      </c>
      <c r="O348" s="1">
        <f>Table1[[#This Row],[Lat2]]</f>
        <v>33.229999999999997</v>
      </c>
      <c r="P348" s="1">
        <f>L348-D348</f>
        <v>21791.138888888061</v>
      </c>
      <c r="Q348" s="1">
        <f>Table1[[#This Row],[lat3]]</f>
        <v>33.229999999999997</v>
      </c>
      <c r="R348" s="1">
        <f>Table1[[#This Row],[Dev2]]-$AA$1*SIN(Table1[[#This Row],[lat4]]*PI()/90)-$Y$1*Table1[[#This Row],[lat4]]</f>
        <v>-354.11465607332957</v>
      </c>
      <c r="S348" s="1">
        <f>MOD(Table1[[#This Row],[rlng]],6)-3</f>
        <v>1.1299999999999955</v>
      </c>
      <c r="T348" s="1">
        <f>Table1[[#This Row],[Dev2]]</f>
        <v>21791.138888888061</v>
      </c>
    </row>
    <row r="349" spans="1:20" x14ac:dyDescent="0.25">
      <c r="A349">
        <v>-25.87</v>
      </c>
      <c r="B349">
        <v>53.31</v>
      </c>
      <c r="C349">
        <v>575289</v>
      </c>
      <c r="D349">
        <v>5907351</v>
      </c>
      <c r="E349">
        <v>26</v>
      </c>
      <c r="F349" t="s">
        <v>7</v>
      </c>
      <c r="G349" t="s">
        <v>134</v>
      </c>
      <c r="H349">
        <f>COS(B349*PI()/180)*40075000</f>
        <v>23944219.45513536</v>
      </c>
      <c r="I349">
        <f>(MOD(A349,6)-3)*H349/360+500000</f>
        <v>575158.24440084153</v>
      </c>
      <c r="J349">
        <f>Table1[[#This Row],[rlat]]</f>
        <v>53.31</v>
      </c>
      <c r="K349" s="1">
        <f>I349-C349</f>
        <v>-130.75559915846679</v>
      </c>
      <c r="L349" s="1">
        <f>B349*40075000/360+IF(Table1[[#This Row],[h]]="N",0,10000000)</f>
        <v>5934439.583333333</v>
      </c>
      <c r="M349" s="1">
        <f>MOD(J349,6)</f>
        <v>5.3100000000000023</v>
      </c>
      <c r="N349" s="1">
        <f>Table1[[#This Row],[lng Er]]</f>
        <v>-130.75559915846679</v>
      </c>
      <c r="O349" s="1">
        <f>Table1[[#This Row],[Lat2]]</f>
        <v>53.31</v>
      </c>
      <c r="P349" s="1">
        <f>L349-D349</f>
        <v>27088.583333333023</v>
      </c>
      <c r="Q349" s="1">
        <f>Table1[[#This Row],[lat3]]</f>
        <v>53.31</v>
      </c>
      <c r="R349" s="1">
        <f>Table1[[#This Row],[Dev2]]-$AA$1*SIN(Table1[[#This Row],[lat4]]*PI()/90)-$Y$1*Table1[[#This Row],[lat4]]</f>
        <v>-237.73133914524442</v>
      </c>
      <c r="S349" s="1">
        <f>MOD(Table1[[#This Row],[rlng]],6)-3</f>
        <v>1.129999999999999</v>
      </c>
      <c r="T349" s="1">
        <f>Table1[[#This Row],[Dev2]]</f>
        <v>27088.583333333023</v>
      </c>
    </row>
    <row r="350" spans="1:20" x14ac:dyDescent="0.25">
      <c r="A350">
        <v>142.13999999999999</v>
      </c>
      <c r="B350">
        <v>-15.21</v>
      </c>
      <c r="C350">
        <v>622445</v>
      </c>
      <c r="D350">
        <v>8318127</v>
      </c>
      <c r="E350">
        <v>54</v>
      </c>
      <c r="F350" t="s">
        <v>12</v>
      </c>
      <c r="G350" t="s">
        <v>456</v>
      </c>
      <c r="H350">
        <f>COS(B350*PI()/180)*40075000</f>
        <v>38671201.569142699</v>
      </c>
      <c r="I350">
        <f>(MOD(A350,6)-3)*H350/360+500000</f>
        <v>622458.80496895046</v>
      </c>
      <c r="J350">
        <f>Table1[[#This Row],[rlat]]</f>
        <v>-15.21</v>
      </c>
      <c r="K350" s="1">
        <f>I350-C350</f>
        <v>13.804968950455077</v>
      </c>
      <c r="L350" s="1">
        <f>B350*40075000/360+IF(Table1[[#This Row],[h]]="N",0,10000000)</f>
        <v>8306831.25</v>
      </c>
      <c r="M350" s="1">
        <f>MOD(J350,6)</f>
        <v>2.7899999999999991</v>
      </c>
      <c r="N350" s="1">
        <f>Table1[[#This Row],[lng Er]]</f>
        <v>13.804968950455077</v>
      </c>
      <c r="O350" s="1">
        <f>Table1[[#This Row],[Lat2]]</f>
        <v>-15.21</v>
      </c>
      <c r="P350" s="1">
        <f>L350-D350</f>
        <v>-11295.75</v>
      </c>
      <c r="Q350" s="1">
        <f>Table1[[#This Row],[lat3]]</f>
        <v>-15.21</v>
      </c>
      <c r="R350" s="1">
        <f>Table1[[#This Row],[Dev2]]-$AA$1*SIN(Table1[[#This Row],[lat4]]*PI()/90)-$Y$1*Table1[[#This Row],[lat4]]</f>
        <v>227.85691765012052</v>
      </c>
      <c r="S350" s="1">
        <f>MOD(Table1[[#This Row],[rlng]],6)-3</f>
        <v>1.1399999999999864</v>
      </c>
      <c r="T350" s="1">
        <f>Table1[[#This Row],[Dev2]]</f>
        <v>-11295.75</v>
      </c>
    </row>
    <row r="351" spans="1:20" x14ac:dyDescent="0.25">
      <c r="A351">
        <v>-175.85</v>
      </c>
      <c r="B351">
        <v>-1.95</v>
      </c>
      <c r="C351">
        <v>627901</v>
      </c>
      <c r="D351">
        <v>9784421</v>
      </c>
      <c r="E351">
        <v>1</v>
      </c>
      <c r="F351" t="s">
        <v>12</v>
      </c>
      <c r="G351" t="s">
        <v>374</v>
      </c>
      <c r="H351">
        <f>COS(B351*PI()/180)*40075000</f>
        <v>40051792.648919292</v>
      </c>
      <c r="I351">
        <f>(MOD(A351,6)-3)*H351/360+500000</f>
        <v>627943.22651738173</v>
      </c>
      <c r="J351">
        <f>Table1[[#This Row],[rlat]]</f>
        <v>-1.95</v>
      </c>
      <c r="K351" s="1">
        <f>I351-C351</f>
        <v>42.226517381728627</v>
      </c>
      <c r="L351" s="1">
        <f>B351*40075000/360+IF(Table1[[#This Row],[h]]="N",0,10000000)</f>
        <v>9782927.083333334</v>
      </c>
      <c r="M351" s="1">
        <f>MOD(J351,6)</f>
        <v>4.05</v>
      </c>
      <c r="N351" s="1">
        <f>Table1[[#This Row],[lng Er]]</f>
        <v>42.226517381728627</v>
      </c>
      <c r="O351" s="1">
        <f>Table1[[#This Row],[Lat2]]</f>
        <v>-1.95</v>
      </c>
      <c r="P351" s="1">
        <f>L351-D351</f>
        <v>-1493.9166666660458</v>
      </c>
      <c r="Q351" s="1">
        <f>Table1[[#This Row],[lat3]]</f>
        <v>-1.95</v>
      </c>
      <c r="R351" s="1">
        <f>Table1[[#This Row],[Dev2]]-$AA$1*SIN(Table1[[#This Row],[lat4]]*PI()/90)-$Y$1*Table1[[#This Row],[lat4]]</f>
        <v>33.077983977924987</v>
      </c>
      <c r="S351" s="1">
        <f>MOD(Table1[[#This Row],[rlng]],6)-3</f>
        <v>1.1500000000000057</v>
      </c>
      <c r="T351" s="1">
        <f>Table1[[#This Row],[Dev2]]</f>
        <v>-1493.9166666660458</v>
      </c>
    </row>
    <row r="352" spans="1:20" x14ac:dyDescent="0.25">
      <c r="A352">
        <v>-91.84</v>
      </c>
      <c r="B352">
        <v>-48.89</v>
      </c>
      <c r="C352">
        <v>585031</v>
      </c>
      <c r="D352">
        <v>4584123</v>
      </c>
      <c r="E352">
        <v>15</v>
      </c>
      <c r="F352" t="s">
        <v>12</v>
      </c>
      <c r="G352" t="s">
        <v>315</v>
      </c>
      <c r="H352">
        <f>COS(B352*PI()/180)*40075000</f>
        <v>26349583.302973799</v>
      </c>
      <c r="I352">
        <f>(MOD(A352,6)-3)*H352/360+500000</f>
        <v>584904.2128651375</v>
      </c>
      <c r="J352">
        <f>Table1[[#This Row],[rlat]]</f>
        <v>-48.89</v>
      </c>
      <c r="K352" s="1">
        <f>I352-C352</f>
        <v>-126.7871348625049</v>
      </c>
      <c r="L352" s="1">
        <f>B352*40075000/360+IF(Table1[[#This Row],[h]]="N",0,10000000)</f>
        <v>4557592.361111111</v>
      </c>
      <c r="M352" s="1">
        <f>MOD(J352,6)</f>
        <v>5.1099999999999994</v>
      </c>
      <c r="N352" s="1">
        <f>Table1[[#This Row],[lng Er]]</f>
        <v>-126.7871348625049</v>
      </c>
      <c r="O352" s="1">
        <f>Table1[[#This Row],[Lat2]]</f>
        <v>-48.89</v>
      </c>
      <c r="P352" s="1">
        <f>L352-D352</f>
        <v>-26530.638888888992</v>
      </c>
      <c r="Q352" s="1">
        <f>Table1[[#This Row],[lat3]]</f>
        <v>-48.89</v>
      </c>
      <c r="R352" s="1">
        <f>Table1[[#This Row],[Dev2]]-$AA$1*SIN(Table1[[#This Row],[lat4]]*PI()/90)-$Y$1*Table1[[#This Row],[lat4]]</f>
        <v>322.33357162902576</v>
      </c>
      <c r="S352" s="1">
        <f>MOD(Table1[[#This Row],[rlng]],6)-3</f>
        <v>1.1599999999999966</v>
      </c>
      <c r="T352" s="1">
        <f>Table1[[#This Row],[Dev2]]</f>
        <v>-26530.638888888992</v>
      </c>
    </row>
    <row r="353" spans="1:20" x14ac:dyDescent="0.25">
      <c r="A353">
        <v>178.16</v>
      </c>
      <c r="B353">
        <v>25.91</v>
      </c>
      <c r="C353">
        <v>616183</v>
      </c>
      <c r="D353">
        <v>2866230</v>
      </c>
      <c r="E353">
        <v>60</v>
      </c>
      <c r="F353" t="s">
        <v>7</v>
      </c>
      <c r="G353" t="s">
        <v>164</v>
      </c>
      <c r="H353">
        <f>COS(B353*PI()/180)*40075000</f>
        <v>36046722.273098558</v>
      </c>
      <c r="I353">
        <f>(MOD(A353,6)-3)*H353/360+500000</f>
        <v>616150.54954665061</v>
      </c>
      <c r="J353">
        <f>Table1[[#This Row],[rlat]]</f>
        <v>25.91</v>
      </c>
      <c r="K353" s="1">
        <f>I353-C353</f>
        <v>-32.450453349389136</v>
      </c>
      <c r="L353" s="1">
        <f>B353*40075000/360+IF(Table1[[#This Row],[h]]="N",0,10000000)</f>
        <v>2884286.8055555555</v>
      </c>
      <c r="M353" s="1">
        <f>MOD(J353,6)</f>
        <v>1.9100000000000001</v>
      </c>
      <c r="N353" s="1">
        <f>Table1[[#This Row],[lng Er]]</f>
        <v>-32.450453349389136</v>
      </c>
      <c r="O353" s="1">
        <f>Table1[[#This Row],[Lat2]]</f>
        <v>25.91</v>
      </c>
      <c r="P353" s="1">
        <f>L353-D353</f>
        <v>18056.805555555504</v>
      </c>
      <c r="Q353" s="1">
        <f>Table1[[#This Row],[lat3]]</f>
        <v>25.91</v>
      </c>
      <c r="R353" s="1">
        <f>Table1[[#This Row],[Dev2]]-$AA$1*SIN(Table1[[#This Row],[lat4]]*PI()/90)-$Y$1*Table1[[#This Row],[lat4]]</f>
        <v>-350.10781318526642</v>
      </c>
      <c r="S353" s="1">
        <f>MOD(Table1[[#This Row],[rlng]],6)-3</f>
        <v>1.1599999999999966</v>
      </c>
      <c r="T353" s="1">
        <f>Table1[[#This Row],[Dev2]]</f>
        <v>18056.805555555504</v>
      </c>
    </row>
    <row r="354" spans="1:20" x14ac:dyDescent="0.25">
      <c r="A354">
        <v>-61.82</v>
      </c>
      <c r="B354">
        <v>49.69</v>
      </c>
      <c r="C354">
        <v>585108</v>
      </c>
      <c r="D354">
        <v>5504832</v>
      </c>
      <c r="E354">
        <v>20</v>
      </c>
      <c r="F354" t="s">
        <v>7</v>
      </c>
      <c r="G354" t="s">
        <v>102</v>
      </c>
      <c r="H354">
        <f>COS(B354*PI()/180)*40075000</f>
        <v>25925434.43175552</v>
      </c>
      <c r="I354">
        <f>(MOD(A354,6)-3)*H354/360+500000</f>
        <v>584977.81285964302</v>
      </c>
      <c r="J354">
        <f>Table1[[#This Row],[rlat]]</f>
        <v>49.69</v>
      </c>
      <c r="K354" s="1">
        <f>I354-C354</f>
        <v>-130.18714035698213</v>
      </c>
      <c r="L354" s="1">
        <f>B354*40075000/360+IF(Table1[[#This Row],[h]]="N",0,10000000)</f>
        <v>5531463.194444444</v>
      </c>
      <c r="M354" s="1">
        <f>MOD(J354,6)</f>
        <v>1.6899999999999977</v>
      </c>
      <c r="N354" s="1">
        <f>Table1[[#This Row],[lng Er]]</f>
        <v>-130.18714035698213</v>
      </c>
      <c r="O354" s="1">
        <f>Table1[[#This Row],[Lat2]]</f>
        <v>49.69</v>
      </c>
      <c r="P354" s="1">
        <f>L354-D354</f>
        <v>26631.194444444031</v>
      </c>
      <c r="Q354" s="1">
        <f>Table1[[#This Row],[lat3]]</f>
        <v>49.69</v>
      </c>
      <c r="R354" s="1">
        <f>Table1[[#This Row],[Dev2]]-$AA$1*SIN(Table1[[#This Row],[lat4]]*PI()/90)-$Y$1*Table1[[#This Row],[lat4]]</f>
        <v>-335.12136381678647</v>
      </c>
      <c r="S354" s="1">
        <f>MOD(Table1[[#This Row],[rlng]],6)-3</f>
        <v>1.1799999999999997</v>
      </c>
      <c r="T354" s="1">
        <f>Table1[[#This Row],[Dev2]]</f>
        <v>26631.194444444031</v>
      </c>
    </row>
    <row r="355" spans="1:20" x14ac:dyDescent="0.25">
      <c r="A355">
        <v>58.22</v>
      </c>
      <c r="B355">
        <v>47.05</v>
      </c>
      <c r="C355">
        <v>592664</v>
      </c>
      <c r="D355">
        <v>5211442</v>
      </c>
      <c r="E355">
        <v>40</v>
      </c>
      <c r="F355" t="s">
        <v>7</v>
      </c>
      <c r="G355" t="s">
        <v>185</v>
      </c>
      <c r="H355">
        <f>COS(B355*PI()/180)*40075000</f>
        <v>27305496.948678501</v>
      </c>
      <c r="I355">
        <f>(MOD(A355,6)-3)*H355/360+500000</f>
        <v>592535.29521496594</v>
      </c>
      <c r="J355">
        <f>Table1[[#This Row],[rlat]]</f>
        <v>47.05</v>
      </c>
      <c r="K355" s="1">
        <f>I355-C355</f>
        <v>-128.70478503406048</v>
      </c>
      <c r="L355" s="1">
        <f>B355*40075000/360+IF(Table1[[#This Row],[h]]="N",0,10000000)</f>
        <v>5237579.861111111</v>
      </c>
      <c r="M355" s="1">
        <f>MOD(J355,6)</f>
        <v>5.0499999999999972</v>
      </c>
      <c r="N355" s="1">
        <f>Table1[[#This Row],[lng Er]]</f>
        <v>-128.70478503406048</v>
      </c>
      <c r="O355" s="1">
        <f>Table1[[#This Row],[Lat2]]</f>
        <v>47.05</v>
      </c>
      <c r="P355" s="1">
        <f>L355-D355</f>
        <v>26137.861111111008</v>
      </c>
      <c r="Q355" s="1">
        <f>Table1[[#This Row],[lat3]]</f>
        <v>47.05</v>
      </c>
      <c r="R355" s="1">
        <f>Table1[[#This Row],[Dev2]]-$AA$1*SIN(Table1[[#This Row],[lat4]]*PI()/90)-$Y$1*Table1[[#This Row],[lat4]]</f>
        <v>-407.44141578409653</v>
      </c>
      <c r="S355" s="1">
        <f>MOD(Table1[[#This Row],[rlng]],6)-3</f>
        <v>1.2199999999999989</v>
      </c>
      <c r="T355" s="1">
        <f>Table1[[#This Row],[Dev2]]</f>
        <v>26137.861111111008</v>
      </c>
    </row>
    <row r="356" spans="1:20" x14ac:dyDescent="0.25">
      <c r="A356">
        <v>22.23</v>
      </c>
      <c r="B356">
        <v>-43.1</v>
      </c>
      <c r="C356">
        <v>600093</v>
      </c>
      <c r="D356">
        <v>5227346</v>
      </c>
      <c r="E356">
        <v>34</v>
      </c>
      <c r="F356" t="s">
        <v>12</v>
      </c>
      <c r="G356" t="s">
        <v>477</v>
      </c>
      <c r="H356">
        <f>COS(B356*PI()/180)*40075000</f>
        <v>29261253.235576648</v>
      </c>
      <c r="I356">
        <f>(MOD(A356,6)-3)*H356/360+500000</f>
        <v>599975.94855488697</v>
      </c>
      <c r="J356">
        <f>Table1[[#This Row],[rlat]]</f>
        <v>-43.1</v>
      </c>
      <c r="K356" s="1">
        <f>I356-C356</f>
        <v>-117.05144511302933</v>
      </c>
      <c r="L356" s="1">
        <f>B356*40075000/360+IF(Table1[[#This Row],[h]]="N",0,10000000)</f>
        <v>5202131.944444444</v>
      </c>
      <c r="M356" s="1">
        <f>MOD(J356,6)</f>
        <v>4.8999999999999986</v>
      </c>
      <c r="N356" s="1">
        <f>Table1[[#This Row],[lng Er]]</f>
        <v>-117.05144511302933</v>
      </c>
      <c r="O356" s="1">
        <f>Table1[[#This Row],[Lat2]]</f>
        <v>-43.1</v>
      </c>
      <c r="P356" s="1">
        <f>L356-D356</f>
        <v>-25214.055555555969</v>
      </c>
      <c r="Q356" s="1">
        <f>Table1[[#This Row],[lat3]]</f>
        <v>-43.1</v>
      </c>
      <c r="R356" s="1">
        <f>Table1[[#This Row],[Dev2]]-$AA$1*SIN(Table1[[#This Row],[lat4]]*PI()/90)-$Y$1*Table1[[#This Row],[lat4]]</f>
        <v>448.26793711683058</v>
      </c>
      <c r="S356" s="1">
        <f>MOD(Table1[[#This Row],[rlng]],6)-3</f>
        <v>1.2300000000000004</v>
      </c>
      <c r="T356" s="1">
        <f>Table1[[#This Row],[Dev2]]</f>
        <v>-25214.055555555969</v>
      </c>
    </row>
    <row r="357" spans="1:20" x14ac:dyDescent="0.25">
      <c r="A357">
        <v>-79.77</v>
      </c>
      <c r="B357">
        <v>-27.46</v>
      </c>
      <c r="C357">
        <v>621539</v>
      </c>
      <c r="D357">
        <v>6962012</v>
      </c>
      <c r="E357">
        <v>17</v>
      </c>
      <c r="F357" t="s">
        <v>12</v>
      </c>
      <c r="G357" t="s">
        <v>248</v>
      </c>
      <c r="H357">
        <f>COS(B357*PI()/180)*40075000</f>
        <v>35559869.106878616</v>
      </c>
      <c r="I357">
        <f>(MOD(A357,6)-3)*H357/360+500000</f>
        <v>621496.21944850229</v>
      </c>
      <c r="J357">
        <f>Table1[[#This Row],[rlat]]</f>
        <v>-27.46</v>
      </c>
      <c r="K357" s="1">
        <f>I357-C357</f>
        <v>-42.780551497708075</v>
      </c>
      <c r="L357" s="1">
        <f>B357*40075000/360+IF(Table1[[#This Row],[h]]="N",0,10000000)</f>
        <v>6943168.055555556</v>
      </c>
      <c r="M357" s="1">
        <f>MOD(J357,6)</f>
        <v>2.5399999999999991</v>
      </c>
      <c r="N357" s="1">
        <f>Table1[[#This Row],[lng Er]]</f>
        <v>-42.780551497708075</v>
      </c>
      <c r="O357" s="1">
        <f>Table1[[#This Row],[Lat2]]</f>
        <v>-27.46</v>
      </c>
      <c r="P357" s="1">
        <f>L357-D357</f>
        <v>-18843.944444444031</v>
      </c>
      <c r="Q357" s="1">
        <f>Table1[[#This Row],[lat3]]</f>
        <v>-27.46</v>
      </c>
      <c r="R357" s="1">
        <f>Table1[[#This Row],[Dev2]]-$AA$1*SIN(Table1[[#This Row],[lat4]]*PI()/90)-$Y$1*Table1[[#This Row],[lat4]]</f>
        <v>428.1616719352478</v>
      </c>
      <c r="S357" s="1">
        <f>MOD(Table1[[#This Row],[rlng]],6)-3</f>
        <v>1.230000000000004</v>
      </c>
      <c r="T357" s="1">
        <f>Table1[[#This Row],[Dev2]]</f>
        <v>-18843.944444444031</v>
      </c>
    </row>
    <row r="358" spans="1:20" x14ac:dyDescent="0.25">
      <c r="A358">
        <v>112.26</v>
      </c>
      <c r="B358">
        <v>-50.28</v>
      </c>
      <c r="C358">
        <v>589773</v>
      </c>
      <c r="D358">
        <v>4429477</v>
      </c>
      <c r="E358">
        <v>49</v>
      </c>
      <c r="F358" t="s">
        <v>12</v>
      </c>
      <c r="G358" t="s">
        <v>54</v>
      </c>
      <c r="H358">
        <f>COS(B358*PI()/180)*40075000</f>
        <v>25609381.714394297</v>
      </c>
      <c r="I358">
        <f>(MOD(A358,6)-3)*H358/360+500000</f>
        <v>589632.83600038046</v>
      </c>
      <c r="J358">
        <f>Table1[[#This Row],[rlat]]</f>
        <v>-50.28</v>
      </c>
      <c r="K358" s="1">
        <f>I358-C358</f>
        <v>-140.16399961954448</v>
      </c>
      <c r="L358" s="1">
        <f>B358*40075000/360+IF(Table1[[#This Row],[h]]="N",0,10000000)</f>
        <v>4402858.333333333</v>
      </c>
      <c r="M358" s="1">
        <f>MOD(J358,6)</f>
        <v>3.7199999999999989</v>
      </c>
      <c r="N358" s="1">
        <f>Table1[[#This Row],[lng Er]]</f>
        <v>-140.16399961954448</v>
      </c>
      <c r="O358" s="1">
        <f>Table1[[#This Row],[Lat2]]</f>
        <v>-50.28</v>
      </c>
      <c r="P358" s="1">
        <f>L358-D358</f>
        <v>-26618.666666666977</v>
      </c>
      <c r="Q358" s="1">
        <f>Table1[[#This Row],[lat3]]</f>
        <v>-50.28</v>
      </c>
      <c r="R358" s="1">
        <f>Table1[[#This Row],[Dev2]]-$AA$1*SIN(Table1[[#This Row],[lat4]]*PI()/90)-$Y$1*Table1[[#This Row],[lat4]]</f>
        <v>423.3498433012719</v>
      </c>
      <c r="S358" s="1">
        <f>MOD(Table1[[#This Row],[rlng]],6)-3</f>
        <v>1.2600000000000051</v>
      </c>
      <c r="T358" s="1">
        <f>Table1[[#This Row],[Dev2]]</f>
        <v>-26618.666666666977</v>
      </c>
    </row>
    <row r="359" spans="1:20" x14ac:dyDescent="0.25">
      <c r="A359">
        <v>124.27</v>
      </c>
      <c r="B359">
        <v>0.239999999999995</v>
      </c>
      <c r="C359">
        <v>641329</v>
      </c>
      <c r="D359">
        <v>26533</v>
      </c>
      <c r="E359">
        <v>51</v>
      </c>
      <c r="F359" t="s">
        <v>7</v>
      </c>
      <c r="G359" t="s">
        <v>91</v>
      </c>
      <c r="H359">
        <f>COS(B359*PI()/180)*40075000</f>
        <v>40074648.423272841</v>
      </c>
      <c r="I359">
        <f>(MOD(A359,6)-3)*H359/360+500000</f>
        <v>641374.45415987878</v>
      </c>
      <c r="J359">
        <f>Table1[[#This Row],[rlat]]</f>
        <v>0.239999999999995</v>
      </c>
      <c r="K359" s="1">
        <f>I359-C359</f>
        <v>45.454159878776409</v>
      </c>
      <c r="L359" s="1">
        <f>B359*40075000/360+IF(Table1[[#This Row],[h]]="N",0,10000000)</f>
        <v>26716.666666666108</v>
      </c>
      <c r="M359" s="1">
        <f>MOD(J359,6)</f>
        <v>0.239999999999995</v>
      </c>
      <c r="N359" s="1">
        <f>Table1[[#This Row],[lng Er]]</f>
        <v>45.454159878776409</v>
      </c>
      <c r="O359" s="1">
        <f>Table1[[#This Row],[Lat2]]</f>
        <v>0.239999999999995</v>
      </c>
      <c r="P359" s="1">
        <f>L359-D359</f>
        <v>183.66666666610763</v>
      </c>
      <c r="Q359" s="1">
        <f>Table1[[#This Row],[lat3]]</f>
        <v>0.239999999999995</v>
      </c>
      <c r="R359" s="1">
        <f>Table1[[#This Row],[Dev2]]-$AA$1*SIN(Table1[[#This Row],[lat4]]*PI()/90)-$Y$1*Table1[[#This Row],[lat4]]</f>
        <v>-4.3730519702182704</v>
      </c>
      <c r="S359" s="1">
        <f>MOD(Table1[[#This Row],[rlng]],6)-3</f>
        <v>1.269999999999996</v>
      </c>
      <c r="T359" s="1">
        <f>Table1[[#This Row],[Dev2]]</f>
        <v>183.66666666610763</v>
      </c>
    </row>
    <row r="360" spans="1:20" x14ac:dyDescent="0.25">
      <c r="A360">
        <v>-31.71</v>
      </c>
      <c r="B360">
        <v>73.78</v>
      </c>
      <c r="C360">
        <v>540217</v>
      </c>
      <c r="D360">
        <v>8187929</v>
      </c>
      <c r="E360">
        <v>25</v>
      </c>
      <c r="F360" t="s">
        <v>7</v>
      </c>
      <c r="G360" t="s">
        <v>305</v>
      </c>
      <c r="H360">
        <f>COS(B360*PI()/180)*40075000</f>
        <v>11194001.262800965</v>
      </c>
      <c r="I360">
        <f>(MOD(A360,6)-3)*H360/360+500000</f>
        <v>540111.83785837016</v>
      </c>
      <c r="J360">
        <f>Table1[[#This Row],[rlat]]</f>
        <v>73.78</v>
      </c>
      <c r="K360" s="1">
        <f>I360-C360</f>
        <v>-105.16214162984397</v>
      </c>
      <c r="L360" s="1">
        <f>B360*40075000/360+IF(Table1[[#This Row],[h]]="N",0,10000000)</f>
        <v>8213148.611111111</v>
      </c>
      <c r="M360" s="1">
        <f>MOD(J360,6)</f>
        <v>1.7800000000000011</v>
      </c>
      <c r="N360" s="1">
        <f>Table1[[#This Row],[lng Er]]</f>
        <v>-105.16214162984397</v>
      </c>
      <c r="O360" s="1">
        <f>Table1[[#This Row],[Lat2]]</f>
        <v>73.78</v>
      </c>
      <c r="P360" s="1">
        <f>L360-D360</f>
        <v>25219.611111111008</v>
      </c>
      <c r="Q360" s="1">
        <f>Table1[[#This Row],[lat3]]</f>
        <v>73.78</v>
      </c>
      <c r="R360" s="1">
        <f>Table1[[#This Row],[Dev2]]-$AA$1*SIN(Table1[[#This Row],[lat4]]*PI()/90)-$Y$1*Table1[[#This Row],[lat4]]</f>
        <v>36.453248006349895</v>
      </c>
      <c r="S360" s="1">
        <f>MOD(Table1[[#This Row],[rlng]],6)-3</f>
        <v>1.2899999999999991</v>
      </c>
      <c r="T360" s="1">
        <f>Table1[[#This Row],[Dev2]]</f>
        <v>25219.611111111008</v>
      </c>
    </row>
    <row r="361" spans="1:20" x14ac:dyDescent="0.25">
      <c r="A361">
        <v>52.3</v>
      </c>
      <c r="B361">
        <v>49.57</v>
      </c>
      <c r="C361">
        <v>593994</v>
      </c>
      <c r="D361">
        <v>5491634</v>
      </c>
      <c r="E361">
        <v>39</v>
      </c>
      <c r="F361" t="s">
        <v>7</v>
      </c>
      <c r="G361" t="s">
        <v>397</v>
      </c>
      <c r="H361">
        <f>COS(B361*PI()/180)*40075000</f>
        <v>25989381.000551973</v>
      </c>
      <c r="I361">
        <f>(MOD(A361,6)-3)*H361/360+500000</f>
        <v>593850.54250199301</v>
      </c>
      <c r="J361">
        <f>Table1[[#This Row],[rlat]]</f>
        <v>49.57</v>
      </c>
      <c r="K361" s="1">
        <f>I361-C361</f>
        <v>-143.45749800698832</v>
      </c>
      <c r="L361" s="1">
        <f>B361*40075000/360+IF(Table1[[#This Row],[h]]="N",0,10000000)</f>
        <v>5518104.861111111</v>
      </c>
      <c r="M361" s="1">
        <f>MOD(J361,6)</f>
        <v>1.5700000000000003</v>
      </c>
      <c r="N361" s="1">
        <f>Table1[[#This Row],[lng Er]]</f>
        <v>-143.45749800698832</v>
      </c>
      <c r="O361" s="1">
        <f>Table1[[#This Row],[Lat2]]</f>
        <v>49.57</v>
      </c>
      <c r="P361" s="1">
        <f>L361-D361</f>
        <v>26470.861111111008</v>
      </c>
      <c r="Q361" s="1">
        <f>Table1[[#This Row],[lat3]]</f>
        <v>49.57</v>
      </c>
      <c r="R361" s="1">
        <f>Table1[[#This Row],[Dev2]]-$AA$1*SIN(Table1[[#This Row],[lat4]]*PI()/90)-$Y$1*Table1[[#This Row],[lat4]]</f>
        <v>-479.23930445133192</v>
      </c>
      <c r="S361" s="1">
        <f>MOD(Table1[[#This Row],[rlng]],6)-3</f>
        <v>1.2999999999999972</v>
      </c>
      <c r="T361" s="1">
        <f>Table1[[#This Row],[Dev2]]</f>
        <v>26470.861111111008</v>
      </c>
    </row>
    <row r="362" spans="1:20" x14ac:dyDescent="0.25">
      <c r="A362">
        <v>142.30000000000001</v>
      </c>
      <c r="B362">
        <v>-64.47</v>
      </c>
      <c r="C362">
        <v>562512</v>
      </c>
      <c r="D362">
        <v>2849970</v>
      </c>
      <c r="E362">
        <v>54</v>
      </c>
      <c r="F362" t="s">
        <v>12</v>
      </c>
      <c r="G362" t="s">
        <v>27</v>
      </c>
      <c r="H362">
        <f>COS(B362*PI()/180)*40075000</f>
        <v>17271668.985191435</v>
      </c>
      <c r="I362">
        <f>(MOD(A362,6)-3)*H362/360+500000</f>
        <v>562369.91577985848</v>
      </c>
      <c r="J362">
        <f>Table1[[#This Row],[rlat]]</f>
        <v>-64.47</v>
      </c>
      <c r="K362" s="1">
        <f>I362-C362</f>
        <v>-142.08422014152166</v>
      </c>
      <c r="L362" s="1">
        <f>B362*40075000/360+IF(Table1[[#This Row],[h]]="N",0,10000000)</f>
        <v>2823235.416666667</v>
      </c>
      <c r="M362" s="1">
        <f>MOD(J362,6)</f>
        <v>1.5300000000000011</v>
      </c>
      <c r="N362" s="1">
        <f>Table1[[#This Row],[lng Er]]</f>
        <v>-142.08422014152166</v>
      </c>
      <c r="O362" s="1">
        <f>Table1[[#This Row],[Lat2]]</f>
        <v>-64.47</v>
      </c>
      <c r="P362" s="1">
        <f>L362-D362</f>
        <v>-26734.583333333023</v>
      </c>
      <c r="Q362" s="1">
        <f>Table1[[#This Row],[lat3]]</f>
        <v>-64.47</v>
      </c>
      <c r="R362" s="1">
        <f>Table1[[#This Row],[Dev2]]-$AA$1*SIN(Table1[[#This Row],[lat4]]*PI()/90)-$Y$1*Table1[[#This Row],[lat4]]</f>
        <v>216.03959452345589</v>
      </c>
      <c r="S362" s="1">
        <f>MOD(Table1[[#This Row],[rlng]],6)-3</f>
        <v>1.3000000000000114</v>
      </c>
      <c r="T362" s="1">
        <f>Table1[[#This Row],[Dev2]]</f>
        <v>-26734.583333333023</v>
      </c>
    </row>
    <row r="363" spans="1:20" x14ac:dyDescent="0.25">
      <c r="A363">
        <v>-43.69</v>
      </c>
      <c r="B363">
        <v>-54.33</v>
      </c>
      <c r="C363">
        <v>585186</v>
      </c>
      <c r="D363">
        <v>3978970</v>
      </c>
      <c r="E363">
        <v>23</v>
      </c>
      <c r="F363" t="s">
        <v>12</v>
      </c>
      <c r="G363" t="s">
        <v>241</v>
      </c>
      <c r="H363">
        <f>COS(B363*PI()/180)*40075000</f>
        <v>23368370.712192982</v>
      </c>
      <c r="I363">
        <f>(MOD(A363,6)-3)*H363/360+500000</f>
        <v>585034.90453603573</v>
      </c>
      <c r="J363">
        <f>Table1[[#This Row],[rlat]]</f>
        <v>-54.33</v>
      </c>
      <c r="K363" s="1">
        <f>I363-C363</f>
        <v>-151.09546396427322</v>
      </c>
      <c r="L363" s="1">
        <f>B363*40075000/360+IF(Table1[[#This Row],[h]]="N",0,10000000)</f>
        <v>3952014.583333333</v>
      </c>
      <c r="M363" s="1">
        <f>MOD(J363,6)</f>
        <v>5.6700000000000017</v>
      </c>
      <c r="N363" s="1">
        <f>Table1[[#This Row],[lng Er]]</f>
        <v>-151.09546396427322</v>
      </c>
      <c r="O363" s="1">
        <f>Table1[[#This Row],[Lat2]]</f>
        <v>-54.33</v>
      </c>
      <c r="P363" s="1">
        <f>L363-D363</f>
        <v>-26955.416666666977</v>
      </c>
      <c r="Q363" s="1">
        <f>Table1[[#This Row],[lat3]]</f>
        <v>-54.33</v>
      </c>
      <c r="R363" s="1">
        <f>Table1[[#This Row],[Dev2]]-$AA$1*SIN(Table1[[#This Row],[lat4]]*PI()/90)-$Y$1*Table1[[#This Row],[lat4]]</f>
        <v>427.77536518695888</v>
      </c>
      <c r="S363" s="1">
        <f>MOD(Table1[[#This Row],[rlng]],6)-3</f>
        <v>1.3100000000000023</v>
      </c>
      <c r="T363" s="1">
        <f>Table1[[#This Row],[Dev2]]</f>
        <v>-26955.416666666977</v>
      </c>
    </row>
    <row r="364" spans="1:20" x14ac:dyDescent="0.25">
      <c r="A364">
        <v>-1.6800000000000099</v>
      </c>
      <c r="B364">
        <v>-67.010000000000005</v>
      </c>
      <c r="C364">
        <v>557528</v>
      </c>
      <c r="D364">
        <v>2566895</v>
      </c>
      <c r="E364">
        <v>30</v>
      </c>
      <c r="F364" t="s">
        <v>12</v>
      </c>
      <c r="G364" t="s">
        <v>259</v>
      </c>
      <c r="H364">
        <f>COS(B364*PI()/180)*40075000</f>
        <v>15652111.35017729</v>
      </c>
      <c r="I364">
        <f>(MOD(A364,6)-3)*H364/360+500000</f>
        <v>557391.07495064964</v>
      </c>
      <c r="J364">
        <f>Table1[[#This Row],[rlat]]</f>
        <v>-67.010000000000005</v>
      </c>
      <c r="K364" s="1">
        <f>I364-C364</f>
        <v>-136.92504935036413</v>
      </c>
      <c r="L364" s="1">
        <f>B364*40075000/360+IF(Table1[[#This Row],[h]]="N",0,10000000)</f>
        <v>2540484.027777778</v>
      </c>
      <c r="M364" s="1">
        <f>MOD(J364,6)</f>
        <v>4.9899999999999949</v>
      </c>
      <c r="N364" s="1">
        <f>Table1[[#This Row],[lng Er]]</f>
        <v>-136.92504935036413</v>
      </c>
      <c r="O364" s="1">
        <f>Table1[[#This Row],[Lat2]]</f>
        <v>-67.010000000000005</v>
      </c>
      <c r="P364" s="1">
        <f>L364-D364</f>
        <v>-26410.972222222015</v>
      </c>
      <c r="Q364" s="1">
        <f>Table1[[#This Row],[lat3]]</f>
        <v>-67.010000000000005</v>
      </c>
      <c r="R364" s="1">
        <f>Table1[[#This Row],[Dev2]]-$AA$1*SIN(Table1[[#This Row],[lat4]]*PI()/90)-$Y$1*Table1[[#This Row],[lat4]]</f>
        <v>171.83417784307494</v>
      </c>
      <c r="S364" s="1">
        <f>MOD(Table1[[#This Row],[rlng]],6)-3</f>
        <v>1.3199999999999896</v>
      </c>
      <c r="T364" s="1">
        <f>Table1[[#This Row],[Dev2]]</f>
        <v>-26410.972222222015</v>
      </c>
    </row>
    <row r="365" spans="1:20" x14ac:dyDescent="0.25">
      <c r="A365">
        <v>34.35</v>
      </c>
      <c r="B365">
        <v>29.19</v>
      </c>
      <c r="C365">
        <v>631255</v>
      </c>
      <c r="D365">
        <v>3229790</v>
      </c>
      <c r="E365">
        <v>36</v>
      </c>
      <c r="F365" t="s">
        <v>7</v>
      </c>
      <c r="G365" t="s">
        <v>101</v>
      </c>
      <c r="H365">
        <f>COS(B365*PI()/180)*40075000</f>
        <v>34985764.002762459</v>
      </c>
      <c r="I365">
        <f>(MOD(A365,6)-3)*H365/360+500000</f>
        <v>631196.61501035932</v>
      </c>
      <c r="J365">
        <f>Table1[[#This Row],[rlat]]</f>
        <v>29.19</v>
      </c>
      <c r="K365" s="1">
        <f>I365-C365</f>
        <v>-58.384989640675485</v>
      </c>
      <c r="L365" s="1">
        <f>B365*40075000/360+IF(Table1[[#This Row],[h]]="N",0,10000000)</f>
        <v>3249414.5833333335</v>
      </c>
      <c r="M365" s="1">
        <f>MOD(J365,6)</f>
        <v>5.1900000000000013</v>
      </c>
      <c r="N365" s="1">
        <f>Table1[[#This Row],[lng Er]]</f>
        <v>-58.384989640675485</v>
      </c>
      <c r="O365" s="1">
        <f>Table1[[#This Row],[Lat2]]</f>
        <v>29.19</v>
      </c>
      <c r="P365" s="1">
        <f>L365-D365</f>
        <v>19624.583333333489</v>
      </c>
      <c r="Q365" s="1">
        <f>Table1[[#This Row],[lat3]]</f>
        <v>29.19</v>
      </c>
      <c r="R365" s="1">
        <f>Table1[[#This Row],[Dev2]]-$AA$1*SIN(Table1[[#This Row],[lat4]]*PI()/90)-$Y$1*Table1[[#This Row],[lat4]]</f>
        <v>-567.8702933981258</v>
      </c>
      <c r="S365" s="1">
        <f>MOD(Table1[[#This Row],[rlng]],6)-3</f>
        <v>1.3500000000000014</v>
      </c>
      <c r="T365" s="1">
        <f>Table1[[#This Row],[Dev2]]</f>
        <v>19624.583333333489</v>
      </c>
    </row>
    <row r="366" spans="1:20" x14ac:dyDescent="0.25">
      <c r="A366">
        <v>46.37</v>
      </c>
      <c r="B366">
        <v>-3.47</v>
      </c>
      <c r="C366">
        <v>652183</v>
      </c>
      <c r="D366">
        <v>9616345</v>
      </c>
      <c r="E366">
        <v>38</v>
      </c>
      <c r="F366" t="s">
        <v>12</v>
      </c>
      <c r="G366" t="s">
        <v>443</v>
      </c>
      <c r="H366">
        <f>COS(B366*PI()/180)*40075000</f>
        <v>40001527.558542445</v>
      </c>
      <c r="I366">
        <f>(MOD(A366,6)-3)*H366/360+500000</f>
        <v>652228.03543111961</v>
      </c>
      <c r="J366">
        <f>Table1[[#This Row],[rlat]]</f>
        <v>-3.47</v>
      </c>
      <c r="K366" s="1">
        <f>I366-C366</f>
        <v>45.035431119613349</v>
      </c>
      <c r="L366" s="1">
        <f>B366*40075000/360+IF(Table1[[#This Row],[h]]="N",0,10000000)</f>
        <v>9613721.527777778</v>
      </c>
      <c r="M366" s="1">
        <f>MOD(J366,6)</f>
        <v>2.5299999999999998</v>
      </c>
      <c r="N366" s="1">
        <f>Table1[[#This Row],[lng Er]]</f>
        <v>45.035431119613349</v>
      </c>
      <c r="O366" s="1">
        <f>Table1[[#This Row],[Lat2]]</f>
        <v>-3.47</v>
      </c>
      <c r="P366" s="1">
        <f>L366-D366</f>
        <v>-2623.4722222220153</v>
      </c>
      <c r="Q366" s="1">
        <f>Table1[[#This Row],[lat3]]</f>
        <v>-3.47</v>
      </c>
      <c r="R366" s="1">
        <f>Table1[[#This Row],[Dev2]]-$AA$1*SIN(Table1[[#This Row],[lat4]]*PI()/90)-$Y$1*Table1[[#This Row],[lat4]]</f>
        <v>90.555935751271136</v>
      </c>
      <c r="S366" s="1">
        <f>MOD(Table1[[#This Row],[rlng]],6)-3</f>
        <v>1.3699999999999974</v>
      </c>
      <c r="T366" s="1">
        <f>Table1[[#This Row],[Dev2]]</f>
        <v>-2623.4722222220153</v>
      </c>
    </row>
    <row r="367" spans="1:20" x14ac:dyDescent="0.25">
      <c r="A367">
        <v>-61.63</v>
      </c>
      <c r="B367">
        <v>39.799999999999997</v>
      </c>
      <c r="C367">
        <v>617285</v>
      </c>
      <c r="D367">
        <v>4406457</v>
      </c>
      <c r="E367">
        <v>20</v>
      </c>
      <c r="F367" t="s">
        <v>7</v>
      </c>
      <c r="G367" t="s">
        <v>32</v>
      </c>
      <c r="H367">
        <f>COS(B367*PI()/180)*40075000</f>
        <v>30788962.20801045</v>
      </c>
      <c r="I367">
        <f>(MOD(A367,6)-3)*H367/360+500000</f>
        <v>617169.10618048394</v>
      </c>
      <c r="J367">
        <f>Table1[[#This Row],[rlat]]</f>
        <v>39.799999999999997</v>
      </c>
      <c r="K367" s="1">
        <f>I367-C367</f>
        <v>-115.89381951605901</v>
      </c>
      <c r="L367" s="1">
        <f>B367*40075000/360+IF(Table1[[#This Row],[h]]="N",0,10000000)</f>
        <v>4430513.888888889</v>
      </c>
      <c r="M367" s="1">
        <f>MOD(J367,6)</f>
        <v>3.7999999999999972</v>
      </c>
      <c r="N367" s="1">
        <f>Table1[[#This Row],[lng Er]]</f>
        <v>-115.89381951605901</v>
      </c>
      <c r="O367" s="1">
        <f>Table1[[#This Row],[Lat2]]</f>
        <v>39.799999999999997</v>
      </c>
      <c r="P367" s="1">
        <f>L367-D367</f>
        <v>24056.888888888992</v>
      </c>
      <c r="Q367" s="1">
        <f>Table1[[#This Row],[lat3]]</f>
        <v>39.799999999999997</v>
      </c>
      <c r="R367" s="1">
        <f>Table1[[#This Row],[Dev2]]-$AA$1*SIN(Table1[[#This Row],[lat4]]*PI()/90)-$Y$1*Table1[[#This Row],[lat4]]</f>
        <v>-635.25464412518158</v>
      </c>
      <c r="S367" s="1">
        <f>MOD(Table1[[#This Row],[rlng]],6)-3</f>
        <v>1.3699999999999974</v>
      </c>
      <c r="T367" s="1">
        <f>Table1[[#This Row],[Dev2]]</f>
        <v>24056.888888888992</v>
      </c>
    </row>
    <row r="368" spans="1:20" x14ac:dyDescent="0.25">
      <c r="A368">
        <v>112.38</v>
      </c>
      <c r="B368">
        <v>-55.26</v>
      </c>
      <c r="C368">
        <v>587701</v>
      </c>
      <c r="D368">
        <v>3875407</v>
      </c>
      <c r="E368">
        <v>49</v>
      </c>
      <c r="F368" t="s">
        <v>12</v>
      </c>
      <c r="G368" t="s">
        <v>299</v>
      </c>
      <c r="H368">
        <f>COS(B368*PI()/180)*40075000</f>
        <v>22836872.980087347</v>
      </c>
      <c r="I368">
        <f>(MOD(A368,6)-3)*H368/360+500000</f>
        <v>587541.34642366786</v>
      </c>
      <c r="J368">
        <f>Table1[[#This Row],[rlat]]</f>
        <v>-55.26</v>
      </c>
      <c r="K368" s="1">
        <f>I368-C368</f>
        <v>-159.65357633214444</v>
      </c>
      <c r="L368" s="1">
        <f>B368*40075000/360+IF(Table1[[#This Row],[h]]="N",0,10000000)</f>
        <v>3848487.5</v>
      </c>
      <c r="M368" s="1">
        <f>MOD(J368,6)</f>
        <v>4.740000000000002</v>
      </c>
      <c r="N368" s="1">
        <f>Table1[[#This Row],[lng Er]]</f>
        <v>-159.65357633214444</v>
      </c>
      <c r="O368" s="1">
        <f>Table1[[#This Row],[Lat2]]</f>
        <v>-55.26</v>
      </c>
      <c r="P368" s="1">
        <f>L368-D368</f>
        <v>-26919.5</v>
      </c>
      <c r="Q368" s="1">
        <f>Table1[[#This Row],[lat3]]</f>
        <v>-55.26</v>
      </c>
      <c r="R368" s="1">
        <f>Table1[[#This Row],[Dev2]]-$AA$1*SIN(Table1[[#This Row],[lat4]]*PI()/90)-$Y$1*Table1[[#This Row],[lat4]]</f>
        <v>498.79818797107873</v>
      </c>
      <c r="S368" s="1">
        <f>MOD(Table1[[#This Row],[rlng]],6)-3</f>
        <v>1.3799999999999955</v>
      </c>
      <c r="T368" s="1">
        <f>Table1[[#This Row],[Dev2]]</f>
        <v>-26919.5</v>
      </c>
    </row>
    <row r="369" spans="1:20" x14ac:dyDescent="0.25">
      <c r="A369">
        <v>16.38</v>
      </c>
      <c r="B369">
        <v>59.59</v>
      </c>
      <c r="C369">
        <v>577919</v>
      </c>
      <c r="D369">
        <v>6606561</v>
      </c>
      <c r="E369">
        <v>33</v>
      </c>
      <c r="F369" t="s">
        <v>7</v>
      </c>
      <c r="G369" t="s">
        <v>313</v>
      </c>
      <c r="H369">
        <f>COS(B369*PI()/180)*40075000</f>
        <v>20285335.559879538</v>
      </c>
      <c r="I369">
        <f>(MOD(A369,6)-3)*H369/360+500000</f>
        <v>577760.45297953812</v>
      </c>
      <c r="J369">
        <f>Table1[[#This Row],[rlat]]</f>
        <v>59.59</v>
      </c>
      <c r="K369" s="1">
        <f>I369-C369</f>
        <v>-158.54702046187595</v>
      </c>
      <c r="L369" s="1">
        <f>B369*40075000/360+IF(Table1[[#This Row],[h]]="N",0,10000000)</f>
        <v>6633525.694444444</v>
      </c>
      <c r="M369" s="1">
        <f>MOD(J369,6)</f>
        <v>5.5900000000000034</v>
      </c>
      <c r="N369" s="1">
        <f>Table1[[#This Row],[lng Er]]</f>
        <v>-158.54702046187595</v>
      </c>
      <c r="O369" s="1">
        <f>Table1[[#This Row],[Lat2]]</f>
        <v>59.59</v>
      </c>
      <c r="P369" s="1">
        <f>L369-D369</f>
        <v>26964.694444444031</v>
      </c>
      <c r="Q369" s="1">
        <f>Table1[[#This Row],[lat3]]</f>
        <v>59.59</v>
      </c>
      <c r="R369" s="1">
        <f>Table1[[#This Row],[Dev2]]-$AA$1*SIN(Table1[[#This Row],[lat4]]*PI()/90)-$Y$1*Table1[[#This Row],[lat4]]</f>
        <v>-412.53266326301309</v>
      </c>
      <c r="S369" s="1">
        <f>MOD(Table1[[#This Row],[rlng]],6)-3</f>
        <v>1.379999999999999</v>
      </c>
      <c r="T369" s="1">
        <f>Table1[[#This Row],[Dev2]]</f>
        <v>26964.694444444031</v>
      </c>
    </row>
    <row r="370" spans="1:20" x14ac:dyDescent="0.25">
      <c r="A370">
        <v>82.39</v>
      </c>
      <c r="B370">
        <v>-34.479999999999997</v>
      </c>
      <c r="C370">
        <v>627641</v>
      </c>
      <c r="D370">
        <v>6183743</v>
      </c>
      <c r="E370">
        <v>44</v>
      </c>
      <c r="F370" t="s">
        <v>12</v>
      </c>
      <c r="G370" t="s">
        <v>46</v>
      </c>
      <c r="H370">
        <f>COS(B370*PI()/180)*40075000</f>
        <v>33034778.348226346</v>
      </c>
      <c r="I370">
        <f>(MOD(A370,6)-3)*H370/360+500000</f>
        <v>627550.94973342959</v>
      </c>
      <c r="J370">
        <f>Table1[[#This Row],[rlat]]</f>
        <v>-34.479999999999997</v>
      </c>
      <c r="K370" s="1">
        <f>I370-C370</f>
        <v>-90.050266570411623</v>
      </c>
      <c r="L370" s="1">
        <f>B370*40075000/360+IF(Table1[[#This Row],[h]]="N",0,10000000)</f>
        <v>6161705.555555556</v>
      </c>
      <c r="M370" s="1">
        <f>MOD(J370,6)</f>
        <v>1.5200000000000031</v>
      </c>
      <c r="N370" s="1">
        <f>Table1[[#This Row],[lng Er]]</f>
        <v>-90.050266570411623</v>
      </c>
      <c r="O370" s="1">
        <f>Table1[[#This Row],[Lat2]]</f>
        <v>-34.479999999999997</v>
      </c>
      <c r="P370" s="1">
        <f>L370-D370</f>
        <v>-22037.444444444031</v>
      </c>
      <c r="Q370" s="1">
        <f>Table1[[#This Row],[lat3]]</f>
        <v>-34.479999999999997</v>
      </c>
      <c r="R370" s="1">
        <f>Table1[[#This Row],[Dev2]]-$AA$1*SIN(Table1[[#This Row],[lat4]]*PI()/90)-$Y$1*Table1[[#This Row],[lat4]]</f>
        <v>653.83573129225533</v>
      </c>
      <c r="S370" s="1">
        <f>MOD(Table1[[#This Row],[rlng]],6)-3</f>
        <v>1.3900000000000006</v>
      </c>
      <c r="T370" s="1">
        <f>Table1[[#This Row],[Dev2]]</f>
        <v>-22037.444444444031</v>
      </c>
    </row>
    <row r="371" spans="1:20" x14ac:dyDescent="0.25">
      <c r="A371">
        <v>118.39</v>
      </c>
      <c r="B371">
        <v>24.95</v>
      </c>
      <c r="C371">
        <v>640330</v>
      </c>
      <c r="D371">
        <v>2760129</v>
      </c>
      <c r="E371">
        <v>50</v>
      </c>
      <c r="F371" t="s">
        <v>7</v>
      </c>
      <c r="G371" t="s">
        <v>186</v>
      </c>
      <c r="H371">
        <f>COS(B371*PI()/180)*40075000</f>
        <v>36335050.554472908</v>
      </c>
      <c r="I371">
        <f>(MOD(A371,6)-3)*H371/360+500000</f>
        <v>640293.66741865932</v>
      </c>
      <c r="J371">
        <f>Table1[[#This Row],[rlat]]</f>
        <v>24.95</v>
      </c>
      <c r="K371" s="1">
        <f>I371-C371</f>
        <v>-36.332581340684555</v>
      </c>
      <c r="L371" s="1">
        <f>B371*40075000/360+IF(Table1[[#This Row],[h]]="N",0,10000000)</f>
        <v>2777420.138888889</v>
      </c>
      <c r="M371" s="1">
        <f>MOD(J371,6)</f>
        <v>0.94999999999999929</v>
      </c>
      <c r="N371" s="1">
        <f>Table1[[#This Row],[lng Er]]</f>
        <v>-36.332581340684555</v>
      </c>
      <c r="O371" s="1">
        <f>Table1[[#This Row],[Lat2]]</f>
        <v>24.95</v>
      </c>
      <c r="P371" s="1">
        <f>L371-D371</f>
        <v>17291.138888888992</v>
      </c>
      <c r="Q371" s="1">
        <f>Table1[[#This Row],[lat3]]</f>
        <v>24.95</v>
      </c>
      <c r="R371" s="1">
        <f>Table1[[#This Row],[Dev2]]-$AA$1*SIN(Table1[[#This Row],[lat4]]*PI()/90)-$Y$1*Table1[[#This Row],[lat4]]</f>
        <v>-561.35352580591643</v>
      </c>
      <c r="S371" s="1">
        <f>MOD(Table1[[#This Row],[rlng]],6)-3</f>
        <v>1.3900000000000006</v>
      </c>
      <c r="T371" s="1">
        <f>Table1[[#This Row],[Dev2]]</f>
        <v>17291.138888888992</v>
      </c>
    </row>
    <row r="372" spans="1:20" x14ac:dyDescent="0.25">
      <c r="A372">
        <v>154.43</v>
      </c>
      <c r="B372">
        <v>-56.9</v>
      </c>
      <c r="C372">
        <v>587098</v>
      </c>
      <c r="D372">
        <v>3692834</v>
      </c>
      <c r="E372">
        <v>56</v>
      </c>
      <c r="F372" t="s">
        <v>12</v>
      </c>
      <c r="G372" t="s">
        <v>97</v>
      </c>
      <c r="H372">
        <f>COS(B372*PI()/180)*40075000</f>
        <v>21885036.087653246</v>
      </c>
      <c r="I372">
        <f>(MOD(A372,6)-3)*H372/360+500000</f>
        <v>586932.22668151197</v>
      </c>
      <c r="J372">
        <f>Table1[[#This Row],[rlat]]</f>
        <v>-56.9</v>
      </c>
      <c r="K372" s="1">
        <f>I372-C372</f>
        <v>-165.77331848803442</v>
      </c>
      <c r="L372" s="1">
        <f>B372*40075000/360+IF(Table1[[#This Row],[h]]="N",0,10000000)</f>
        <v>3665923.611111111</v>
      </c>
      <c r="M372" s="1">
        <f>MOD(J372,6)</f>
        <v>3.1000000000000014</v>
      </c>
      <c r="N372" s="1">
        <f>Table1[[#This Row],[lng Er]]</f>
        <v>-165.77331848803442</v>
      </c>
      <c r="O372" s="1">
        <f>Table1[[#This Row],[Lat2]]</f>
        <v>-56.9</v>
      </c>
      <c r="P372" s="1">
        <f>L372-D372</f>
        <v>-26910.388888888992</v>
      </c>
      <c r="Q372" s="1">
        <f>Table1[[#This Row],[lat3]]</f>
        <v>-56.9</v>
      </c>
      <c r="R372" s="1">
        <f>Table1[[#This Row],[Dev2]]-$AA$1*SIN(Table1[[#This Row],[lat4]]*PI()/90)-$Y$1*Table1[[#This Row],[lat4]]</f>
        <v>531.46579670820574</v>
      </c>
      <c r="S372" s="1">
        <f>MOD(Table1[[#This Row],[rlng]],6)-3</f>
        <v>1.4300000000000068</v>
      </c>
      <c r="T372" s="1">
        <f>Table1[[#This Row],[Dev2]]</f>
        <v>-26910.388888888992</v>
      </c>
    </row>
    <row r="373" spans="1:20" x14ac:dyDescent="0.25">
      <c r="A373">
        <v>-175.57</v>
      </c>
      <c r="B373">
        <v>-16.579999999999998</v>
      </c>
      <c r="C373">
        <v>652562</v>
      </c>
      <c r="D373">
        <v>8166363</v>
      </c>
      <c r="E373">
        <v>1</v>
      </c>
      <c r="F373" t="s">
        <v>12</v>
      </c>
      <c r="G373" t="s">
        <v>51</v>
      </c>
      <c r="H373">
        <f>COS(B373*PI()/180)*40075000</f>
        <v>38408771.273276918</v>
      </c>
      <c r="I373">
        <f>(MOD(A373,6)-3)*H373/360+500000</f>
        <v>652568.17477996182</v>
      </c>
      <c r="J373">
        <f>Table1[[#This Row],[rlat]]</f>
        <v>-16.579999999999998</v>
      </c>
      <c r="K373" s="1">
        <f>I373-C373</f>
        <v>6.1747799618169665</v>
      </c>
      <c r="L373" s="1">
        <f>B373*40075000/360+IF(Table1[[#This Row],[h]]="N",0,10000000)</f>
        <v>8154323.6111111119</v>
      </c>
      <c r="M373" s="1">
        <f>MOD(J373,6)</f>
        <v>1.4200000000000017</v>
      </c>
      <c r="N373" s="1">
        <f>Table1[[#This Row],[lng Er]]</f>
        <v>6.1747799618169665</v>
      </c>
      <c r="O373" s="1">
        <f>Table1[[#This Row],[Lat2]]</f>
        <v>-16.579999999999998</v>
      </c>
      <c r="P373" s="1">
        <f>L373-D373</f>
        <v>-12039.388888888061</v>
      </c>
      <c r="Q373" s="1">
        <f>Table1[[#This Row],[lat3]]</f>
        <v>-16.579999999999998</v>
      </c>
      <c r="R373" s="1">
        <f>Table1[[#This Row],[Dev2]]-$AA$1*SIN(Table1[[#This Row],[lat4]]*PI()/90)-$Y$1*Table1[[#This Row],[lat4]]</f>
        <v>442.77380565353224</v>
      </c>
      <c r="S373" s="1">
        <f>MOD(Table1[[#This Row],[rlng]],6)-3</f>
        <v>1.4300000000000068</v>
      </c>
      <c r="T373" s="1">
        <f>Table1[[#This Row],[Dev2]]</f>
        <v>-12039.388888888061</v>
      </c>
    </row>
    <row r="374" spans="1:20" x14ac:dyDescent="0.25">
      <c r="A374">
        <v>178.45</v>
      </c>
      <c r="B374">
        <v>71.22</v>
      </c>
      <c r="C374">
        <v>552095</v>
      </c>
      <c r="D374">
        <v>7902557</v>
      </c>
      <c r="E374">
        <v>60</v>
      </c>
      <c r="F374" t="s">
        <v>7</v>
      </c>
      <c r="G374" t="s">
        <v>487</v>
      </c>
      <c r="H374">
        <f>COS(B374*PI()/180)*40075000</f>
        <v>12901554.44943705</v>
      </c>
      <c r="I374">
        <f>(MOD(A374,6)-3)*H374/360+500000</f>
        <v>551964.59431023221</v>
      </c>
      <c r="J374">
        <f>Table1[[#This Row],[rlat]]</f>
        <v>71.22</v>
      </c>
      <c r="K374" s="1">
        <f>I374-C374</f>
        <v>-130.40568976779468</v>
      </c>
      <c r="L374" s="1">
        <f>B374*40075000/360+IF(Table1[[#This Row],[h]]="N",0,10000000)</f>
        <v>7928170.833333333</v>
      </c>
      <c r="M374" s="1">
        <f>MOD(J374,6)</f>
        <v>5.2199999999999989</v>
      </c>
      <c r="N374" s="1">
        <f>Table1[[#This Row],[lng Er]]</f>
        <v>-130.40568976779468</v>
      </c>
      <c r="O374" s="1">
        <f>Table1[[#This Row],[Lat2]]</f>
        <v>71.22</v>
      </c>
      <c r="P374" s="1">
        <f>L374-D374</f>
        <v>25613.833333333023</v>
      </c>
      <c r="Q374" s="1">
        <f>Table1[[#This Row],[lat3]]</f>
        <v>71.22</v>
      </c>
      <c r="R374" s="1">
        <f>Table1[[#This Row],[Dev2]]-$AA$1*SIN(Table1[[#This Row],[lat4]]*PI()/90)-$Y$1*Table1[[#This Row],[lat4]]</f>
        <v>-164.13695052758885</v>
      </c>
      <c r="S374" s="1">
        <f>MOD(Table1[[#This Row],[rlng]],6)-3</f>
        <v>1.4499999999999886</v>
      </c>
      <c r="T374" s="1">
        <f>Table1[[#This Row],[Dev2]]</f>
        <v>25613.833333333023</v>
      </c>
    </row>
    <row r="375" spans="1:20" x14ac:dyDescent="0.25">
      <c r="A375">
        <v>-85.54</v>
      </c>
      <c r="B375">
        <v>73.709999999999994</v>
      </c>
      <c r="C375">
        <v>545707</v>
      </c>
      <c r="D375">
        <v>8180244</v>
      </c>
      <c r="E375">
        <v>16</v>
      </c>
      <c r="F375" t="s">
        <v>7</v>
      </c>
      <c r="G375" t="s">
        <v>237</v>
      </c>
      <c r="H375">
        <f>COS(B375*PI()/180)*40075000</f>
        <v>11241004.919891007</v>
      </c>
      <c r="I375">
        <f>(MOD(A375,6)-3)*H375/360+500000</f>
        <v>545588.51995289116</v>
      </c>
      <c r="J375">
        <f>Table1[[#This Row],[rlat]]</f>
        <v>73.709999999999994</v>
      </c>
      <c r="K375" s="1">
        <f>I375-C375</f>
        <v>-118.48004710883833</v>
      </c>
      <c r="L375" s="1">
        <f>B375*40075000/360+IF(Table1[[#This Row],[h]]="N",0,10000000)</f>
        <v>8205356.2499999991</v>
      </c>
      <c r="M375" s="1">
        <f>MOD(J375,6)</f>
        <v>1.7099999999999937</v>
      </c>
      <c r="N375" s="1">
        <f>Table1[[#This Row],[lng Er]]</f>
        <v>-118.48004710883833</v>
      </c>
      <c r="O375" s="1">
        <f>Table1[[#This Row],[Lat2]]</f>
        <v>73.709999999999994</v>
      </c>
      <c r="P375" s="1">
        <f>L375-D375</f>
        <v>25112.249999999069</v>
      </c>
      <c r="Q375" s="1">
        <f>Table1[[#This Row],[lat3]]</f>
        <v>73.709999999999994</v>
      </c>
      <c r="R375" s="1">
        <f>Table1[[#This Row],[Dev2]]-$AA$1*SIN(Table1[[#This Row],[lat4]]*PI()/90)-$Y$1*Table1[[#This Row],[lat4]]</f>
        <v>-88.126893227497931</v>
      </c>
      <c r="S375" s="1">
        <f>MOD(Table1[[#This Row],[rlng]],6)-3</f>
        <v>1.4599999999999937</v>
      </c>
      <c r="T375" s="1">
        <f>Table1[[#This Row],[Dev2]]</f>
        <v>25112.249999999069</v>
      </c>
    </row>
    <row r="376" spans="1:20" x14ac:dyDescent="0.25">
      <c r="A376">
        <v>-103.54</v>
      </c>
      <c r="B376">
        <v>52.89</v>
      </c>
      <c r="C376">
        <v>598227</v>
      </c>
      <c r="D376">
        <v>5861032</v>
      </c>
      <c r="E376">
        <v>13</v>
      </c>
      <c r="F376" t="s">
        <v>7</v>
      </c>
      <c r="G376" t="s">
        <v>127</v>
      </c>
      <c r="H376">
        <f>COS(B376*PI()/180)*40075000</f>
        <v>24179138.367276311</v>
      </c>
      <c r="I376">
        <f>(MOD(A376,6)-3)*H376/360+500000</f>
        <v>598059.83893395355</v>
      </c>
      <c r="J376">
        <f>Table1[[#This Row],[rlat]]</f>
        <v>52.89</v>
      </c>
      <c r="K376" s="1">
        <f>I376-C376</f>
        <v>-167.16106604645029</v>
      </c>
      <c r="L376" s="1">
        <f>B376*40075000/360+IF(Table1[[#This Row],[h]]="N",0,10000000)</f>
        <v>5887685.416666667</v>
      </c>
      <c r="M376" s="1">
        <f>MOD(J376,6)</f>
        <v>4.8900000000000006</v>
      </c>
      <c r="N376" s="1">
        <f>Table1[[#This Row],[lng Er]]</f>
        <v>-167.16106604645029</v>
      </c>
      <c r="O376" s="1">
        <f>Table1[[#This Row],[Lat2]]</f>
        <v>52.89</v>
      </c>
      <c r="P376" s="1">
        <f>L376-D376</f>
        <v>26653.416666666977</v>
      </c>
      <c r="Q376" s="1">
        <f>Table1[[#This Row],[lat3]]</f>
        <v>52.89</v>
      </c>
      <c r="R376" s="1">
        <f>Table1[[#This Row],[Dev2]]-$AA$1*SIN(Table1[[#This Row],[lat4]]*PI()/90)-$Y$1*Table1[[#This Row],[lat4]]</f>
        <v>-643.84099159963625</v>
      </c>
      <c r="S376" s="1">
        <f>MOD(Table1[[#This Row],[rlng]],6)-3</f>
        <v>1.4599999999999937</v>
      </c>
      <c r="T376" s="1">
        <f>Table1[[#This Row],[Dev2]]</f>
        <v>26653.416666666977</v>
      </c>
    </row>
    <row r="377" spans="1:20" x14ac:dyDescent="0.25">
      <c r="A377">
        <v>40.479999999999997</v>
      </c>
      <c r="B377">
        <v>-30.35</v>
      </c>
      <c r="C377">
        <v>642246</v>
      </c>
      <c r="D377">
        <v>6641502</v>
      </c>
      <c r="E377">
        <v>37</v>
      </c>
      <c r="F377" t="s">
        <v>12</v>
      </c>
      <c r="G377" t="s">
        <v>463</v>
      </c>
      <c r="H377">
        <f>COS(B377*PI()/180)*40075000</f>
        <v>34582919.160222277</v>
      </c>
      <c r="I377">
        <f>(MOD(A377,6)-3)*H377/360+500000</f>
        <v>642174.2232142468</v>
      </c>
      <c r="J377">
        <f>Table1[[#This Row],[rlat]]</f>
        <v>-30.35</v>
      </c>
      <c r="K377" s="1">
        <f>I377-C377</f>
        <v>-71.776785753201693</v>
      </c>
      <c r="L377" s="1">
        <f>B377*40075000/360+IF(Table1[[#This Row],[h]]="N",0,10000000)</f>
        <v>6621454.861111111</v>
      </c>
      <c r="M377" s="1">
        <f>MOD(J377,6)</f>
        <v>5.6499999999999986</v>
      </c>
      <c r="N377" s="1">
        <f>Table1[[#This Row],[lng Er]]</f>
        <v>-71.776785753201693</v>
      </c>
      <c r="O377" s="1">
        <f>Table1[[#This Row],[Lat2]]</f>
        <v>-30.35</v>
      </c>
      <c r="P377" s="1">
        <f>L377-D377</f>
        <v>-20047.138888888992</v>
      </c>
      <c r="Q377" s="1">
        <f>Table1[[#This Row],[lat3]]</f>
        <v>-30.35</v>
      </c>
      <c r="R377" s="1">
        <f>Table1[[#This Row],[Dev2]]-$AA$1*SIN(Table1[[#This Row],[lat4]]*PI()/90)-$Y$1*Table1[[#This Row],[lat4]]</f>
        <v>734.71947002493835</v>
      </c>
      <c r="S377" s="1">
        <f>MOD(Table1[[#This Row],[rlng]],6)-3</f>
        <v>1.4799999999999969</v>
      </c>
      <c r="T377" s="1">
        <f>Table1[[#This Row],[Dev2]]</f>
        <v>-20047.138888888992</v>
      </c>
    </row>
    <row r="378" spans="1:20" x14ac:dyDescent="0.25">
      <c r="A378">
        <v>-97.52</v>
      </c>
      <c r="B378">
        <v>74.05</v>
      </c>
      <c r="C378">
        <v>545392</v>
      </c>
      <c r="D378">
        <v>8218180</v>
      </c>
      <c r="E378">
        <v>14</v>
      </c>
      <c r="F378" t="s">
        <v>7</v>
      </c>
      <c r="G378" t="s">
        <v>210</v>
      </c>
      <c r="H378">
        <f>COS(B378*PI()/180)*40075000</f>
        <v>11012545.554998988</v>
      </c>
      <c r="I378">
        <f>(MOD(A378,6)-3)*H378/360+500000</f>
        <v>545273.79839277372</v>
      </c>
      <c r="J378">
        <f>Table1[[#This Row],[rlat]]</f>
        <v>74.05</v>
      </c>
      <c r="K378" s="1">
        <f>I378-C378</f>
        <v>-118.2016072262777</v>
      </c>
      <c r="L378" s="1">
        <f>B378*40075000/360+IF(Table1[[#This Row],[h]]="N",0,10000000)</f>
        <v>8243204.861111111</v>
      </c>
      <c r="M378" s="1">
        <f>MOD(J378,6)</f>
        <v>2.0499999999999972</v>
      </c>
      <c r="N378" s="1">
        <f>Table1[[#This Row],[lng Er]]</f>
        <v>-118.2016072262777</v>
      </c>
      <c r="O378" s="1">
        <f>Table1[[#This Row],[Lat2]]</f>
        <v>74.05</v>
      </c>
      <c r="P378" s="1">
        <f>L378-D378</f>
        <v>25024.861111111008</v>
      </c>
      <c r="Q378" s="1">
        <f>Table1[[#This Row],[lat3]]</f>
        <v>74.05</v>
      </c>
      <c r="R378" s="1">
        <f>Table1[[#This Row],[Dev2]]-$AA$1*SIN(Table1[[#This Row],[lat4]]*PI()/90)-$Y$1*Table1[[#This Row],[lat4]]</f>
        <v>-91.402244446548139</v>
      </c>
      <c r="S378" s="1">
        <f>MOD(Table1[[#This Row],[rlng]],6)-3</f>
        <v>1.480000000000004</v>
      </c>
      <c r="T378" s="1">
        <f>Table1[[#This Row],[Dev2]]</f>
        <v>25024.861111111008</v>
      </c>
    </row>
    <row r="379" spans="1:20" x14ac:dyDescent="0.25">
      <c r="A379">
        <v>-67.510000000000005</v>
      </c>
      <c r="B379">
        <v>46.09</v>
      </c>
      <c r="C379">
        <v>615186</v>
      </c>
      <c r="D379">
        <v>5105126</v>
      </c>
      <c r="E379">
        <v>19</v>
      </c>
      <c r="F379" t="s">
        <v>7</v>
      </c>
      <c r="G379" t="s">
        <v>81</v>
      </c>
      <c r="H379">
        <f>COS(B379*PI()/180)*40075000</f>
        <v>27793117.672614068</v>
      </c>
      <c r="I379">
        <f>(MOD(A379,6)-3)*H379/360+500000</f>
        <v>615032.62592276337</v>
      </c>
      <c r="J379">
        <f>Table1[[#This Row],[rlat]]</f>
        <v>46.09</v>
      </c>
      <c r="K379" s="1">
        <f>I379-C379</f>
        <v>-153.37407723662909</v>
      </c>
      <c r="L379" s="1">
        <f>B379*40075000/360+IF(Table1[[#This Row],[h]]="N",0,10000000)</f>
        <v>5130713.194444445</v>
      </c>
      <c r="M379" s="1">
        <f>MOD(J379,6)</f>
        <v>4.0900000000000034</v>
      </c>
      <c r="N379" s="1">
        <f>Table1[[#This Row],[lng Er]]</f>
        <v>-153.37407723662909</v>
      </c>
      <c r="O379" s="1">
        <f>Table1[[#This Row],[Lat2]]</f>
        <v>46.09</v>
      </c>
      <c r="P379" s="1">
        <f>L379-D379</f>
        <v>25587.194444444962</v>
      </c>
      <c r="Q379" s="1">
        <f>Table1[[#This Row],[lat3]]</f>
        <v>46.09</v>
      </c>
      <c r="R379" s="1">
        <f>Table1[[#This Row],[Dev2]]-$AA$1*SIN(Table1[[#This Row],[lat4]]*PI()/90)-$Y$1*Table1[[#This Row],[lat4]]</f>
        <v>-771.47564203496768</v>
      </c>
      <c r="S379" s="1">
        <f>MOD(Table1[[#This Row],[rlng]],6)-3</f>
        <v>1.4899999999999949</v>
      </c>
      <c r="T379" s="1">
        <f>Table1[[#This Row],[Dev2]]</f>
        <v>25587.194444444962</v>
      </c>
    </row>
    <row r="380" spans="1:20" x14ac:dyDescent="0.25">
      <c r="A380">
        <v>-7.5</v>
      </c>
      <c r="B380">
        <v>38.72</v>
      </c>
      <c r="C380">
        <v>630401</v>
      </c>
      <c r="D380">
        <v>4286773</v>
      </c>
      <c r="E380">
        <v>29</v>
      </c>
      <c r="F380" t="s">
        <v>7</v>
      </c>
      <c r="G380" t="s">
        <v>89</v>
      </c>
      <c r="H380">
        <f>COS(B380*PI()/180)*40075000</f>
        <v>31267000.265637595</v>
      </c>
      <c r="I380">
        <f>(MOD(A380,6)-3)*H380/360+500000</f>
        <v>630279.16777348996</v>
      </c>
      <c r="J380">
        <f>Table1[[#This Row],[rlat]]</f>
        <v>38.72</v>
      </c>
      <c r="K380" s="1">
        <f>I380-C380</f>
        <v>-121.83222651004326</v>
      </c>
      <c r="L380" s="1">
        <f>B380*40075000/360+IF(Table1[[#This Row],[h]]="N",0,10000000)</f>
        <v>4310288.888888889</v>
      </c>
      <c r="M380" s="1">
        <f>MOD(J380,6)</f>
        <v>2.7199999999999989</v>
      </c>
      <c r="N380" s="1">
        <f>Table1[[#This Row],[lng Er]]</f>
        <v>-121.83222651004326</v>
      </c>
      <c r="O380" s="1">
        <f>Table1[[#This Row],[Lat2]]</f>
        <v>38.72</v>
      </c>
      <c r="P380" s="1">
        <f>L380-D380</f>
        <v>23515.888888888992</v>
      </c>
      <c r="Q380" s="1">
        <f>Table1[[#This Row],[lat3]]</f>
        <v>38.72</v>
      </c>
      <c r="R380" s="1">
        <f>Table1[[#This Row],[Dev2]]-$AA$1*SIN(Table1[[#This Row],[lat4]]*PI()/90)-$Y$1*Table1[[#This Row],[lat4]]</f>
        <v>-813.21218012737518</v>
      </c>
      <c r="S380" s="1">
        <f>MOD(Table1[[#This Row],[rlng]],6)-3</f>
        <v>1.5</v>
      </c>
      <c r="T380" s="1">
        <f>Table1[[#This Row],[Dev2]]</f>
        <v>23515.888888888992</v>
      </c>
    </row>
    <row r="381" spans="1:20" x14ac:dyDescent="0.25">
      <c r="A381">
        <v>52.51</v>
      </c>
      <c r="B381">
        <v>-57.97</v>
      </c>
      <c r="C381">
        <v>589325</v>
      </c>
      <c r="D381">
        <v>3573631</v>
      </c>
      <c r="E381">
        <v>39</v>
      </c>
      <c r="F381" t="s">
        <v>12</v>
      </c>
      <c r="G381" t="s">
        <v>231</v>
      </c>
      <c r="H381">
        <f>COS(B381*PI()/180)*40075000</f>
        <v>21254306.382839851</v>
      </c>
      <c r="I381">
        <f>(MOD(A381,6)-3)*H381/360+500000</f>
        <v>589150.00732802262</v>
      </c>
      <c r="J381">
        <f>Table1[[#This Row],[rlat]]</f>
        <v>-57.97</v>
      </c>
      <c r="K381" s="1">
        <f>I381-C381</f>
        <v>-174.99267197737936</v>
      </c>
      <c r="L381" s="1">
        <f>B381*40075000/360+IF(Table1[[#This Row],[h]]="N",0,10000000)</f>
        <v>3546811.805555556</v>
      </c>
      <c r="M381" s="1">
        <f>MOD(J381,6)</f>
        <v>2.0300000000000011</v>
      </c>
      <c r="N381" s="1">
        <f>Table1[[#This Row],[lng Er]]</f>
        <v>-174.99267197737936</v>
      </c>
      <c r="O381" s="1">
        <f>Table1[[#This Row],[Lat2]]</f>
        <v>-57.97</v>
      </c>
      <c r="P381" s="1">
        <f>L381-D381</f>
        <v>-26819.194444444031</v>
      </c>
      <c r="Q381" s="1">
        <f>Table1[[#This Row],[lat3]]</f>
        <v>-57.97</v>
      </c>
      <c r="R381" s="1">
        <f>Table1[[#This Row],[Dev2]]-$AA$1*SIN(Table1[[#This Row],[lat4]]*PI()/90)-$Y$1*Table1[[#This Row],[lat4]]</f>
        <v>612.09738896013187</v>
      </c>
      <c r="S381" s="1">
        <f>MOD(Table1[[#This Row],[rlng]],6)-3</f>
        <v>1.509999999999998</v>
      </c>
      <c r="T381" s="1">
        <f>Table1[[#This Row],[Dev2]]</f>
        <v>-26819.194444444031</v>
      </c>
    </row>
    <row r="382" spans="1:20" x14ac:dyDescent="0.25">
      <c r="A382">
        <v>-103.49</v>
      </c>
      <c r="B382">
        <v>22.2</v>
      </c>
      <c r="C382">
        <v>655656</v>
      </c>
      <c r="D382">
        <v>2455739</v>
      </c>
      <c r="E382">
        <v>13</v>
      </c>
      <c r="F382" t="s">
        <v>7</v>
      </c>
      <c r="G382" t="s">
        <v>9</v>
      </c>
      <c r="H382">
        <f>COS(B382*PI()/180)*40075000</f>
        <v>37104263.686260536</v>
      </c>
      <c r="I382">
        <f>(MOD(A382,6)-3)*H382/360+500000</f>
        <v>655631.7726840378</v>
      </c>
      <c r="J382">
        <f>Table1[[#This Row],[rlat]]</f>
        <v>22.2</v>
      </c>
      <c r="K382" s="1">
        <f>I382-C382</f>
        <v>-24.22731596219819</v>
      </c>
      <c r="L382" s="1">
        <f>B382*40075000/360+IF(Table1[[#This Row],[h]]="N",0,10000000)</f>
        <v>2471291.6666666665</v>
      </c>
      <c r="M382" s="1">
        <f>MOD(J382,6)</f>
        <v>4.1999999999999993</v>
      </c>
      <c r="N382" s="1">
        <f>Table1[[#This Row],[lng Er]]</f>
        <v>-24.22731596219819</v>
      </c>
      <c r="O382" s="1">
        <f>Table1[[#This Row],[Lat2]]</f>
        <v>22.2</v>
      </c>
      <c r="P382" s="1">
        <f>L382-D382</f>
        <v>15552.666666666511</v>
      </c>
      <c r="Q382" s="1">
        <f>Table1[[#This Row],[lat3]]</f>
        <v>22.2</v>
      </c>
      <c r="R382" s="1">
        <f>Table1[[#This Row],[Dev2]]-$AA$1*SIN(Table1[[#This Row],[lat4]]*PI()/90)-$Y$1*Table1[[#This Row],[lat4]]</f>
        <v>-636.94678154733629</v>
      </c>
      <c r="S382" s="1">
        <f>MOD(Table1[[#This Row],[rlng]],6)-3</f>
        <v>1.5100000000000051</v>
      </c>
      <c r="T382" s="1">
        <f>Table1[[#This Row],[Dev2]]</f>
        <v>15552.666666666511</v>
      </c>
    </row>
    <row r="383" spans="1:20" x14ac:dyDescent="0.25">
      <c r="A383">
        <v>58.53</v>
      </c>
      <c r="B383">
        <v>-55.01</v>
      </c>
      <c r="C383">
        <v>597843</v>
      </c>
      <c r="D383">
        <v>3903025</v>
      </c>
      <c r="E383">
        <v>40</v>
      </c>
      <c r="F383" t="s">
        <v>12</v>
      </c>
      <c r="G383" t="s">
        <v>230</v>
      </c>
      <c r="H383">
        <f>COS(B383*PI()/180)*40075000</f>
        <v>22980345.853925209</v>
      </c>
      <c r="I383">
        <f>(MOD(A383,6)-3)*H383/360+500000</f>
        <v>597666.46987918217</v>
      </c>
      <c r="J383">
        <f>Table1[[#This Row],[rlat]]</f>
        <v>-55.01</v>
      </c>
      <c r="K383" s="1">
        <f>I383-C383</f>
        <v>-176.53012081782799</v>
      </c>
      <c r="L383" s="1">
        <f>B383*40075000/360+IF(Table1[[#This Row],[h]]="N",0,10000000)</f>
        <v>3876317.361111111</v>
      </c>
      <c r="M383" s="1">
        <f>MOD(J383,6)</f>
        <v>4.990000000000002</v>
      </c>
      <c r="N383" s="1">
        <f>Table1[[#This Row],[lng Er]]</f>
        <v>-176.53012081782799</v>
      </c>
      <c r="O383" s="1">
        <f>Table1[[#This Row],[Lat2]]</f>
        <v>-55.01</v>
      </c>
      <c r="P383" s="1">
        <f>L383-D383</f>
        <v>-26707.638888888992</v>
      </c>
      <c r="Q383" s="1">
        <f>Table1[[#This Row],[lat3]]</f>
        <v>-55.01</v>
      </c>
      <c r="R383" s="1">
        <f>Table1[[#This Row],[Dev2]]-$AA$1*SIN(Table1[[#This Row],[lat4]]*PI()/90)-$Y$1*Table1[[#This Row],[lat4]]</f>
        <v>702.78192689983371</v>
      </c>
      <c r="S383" s="1">
        <f>MOD(Table1[[#This Row],[rlng]],6)-3</f>
        <v>1.5300000000000011</v>
      </c>
      <c r="T383" s="1">
        <f>Table1[[#This Row],[Dev2]]</f>
        <v>-26707.638888888992</v>
      </c>
    </row>
    <row r="384" spans="1:20" x14ac:dyDescent="0.25">
      <c r="A384">
        <v>-79.45</v>
      </c>
      <c r="B384">
        <v>12.74</v>
      </c>
      <c r="C384">
        <v>668276</v>
      </c>
      <c r="D384">
        <v>1408885</v>
      </c>
      <c r="E384">
        <v>17</v>
      </c>
      <c r="F384" t="s">
        <v>7</v>
      </c>
      <c r="G384" t="s">
        <v>229</v>
      </c>
      <c r="H384">
        <f>COS(B384*PI()/180)*40075000</f>
        <v>39088386.546723545</v>
      </c>
      <c r="I384">
        <f>(MOD(A384,6)-3)*H384/360+500000</f>
        <v>668297.21985394834</v>
      </c>
      <c r="J384">
        <f>Table1[[#This Row],[rlat]]</f>
        <v>12.74</v>
      </c>
      <c r="K384" s="1">
        <f>I384-C384</f>
        <v>21.219853948336095</v>
      </c>
      <c r="L384" s="1">
        <f>B384*40075000/360+IF(Table1[[#This Row],[h]]="N",0,10000000)</f>
        <v>1418209.7222222222</v>
      </c>
      <c r="M384" s="1">
        <f>MOD(J384,6)</f>
        <v>0.74000000000000021</v>
      </c>
      <c r="N384" s="1">
        <f>Table1[[#This Row],[lng Er]]</f>
        <v>21.219853948336095</v>
      </c>
      <c r="O384" s="1">
        <f>Table1[[#This Row],[Lat2]]</f>
        <v>12.74</v>
      </c>
      <c r="P384" s="1">
        <f>L384-D384</f>
        <v>9324.7222222222481</v>
      </c>
      <c r="Q384" s="1">
        <f>Table1[[#This Row],[lat3]]</f>
        <v>12.74</v>
      </c>
      <c r="R384" s="1">
        <f>Table1[[#This Row],[Dev2]]-$AA$1*SIN(Table1[[#This Row],[lat4]]*PI()/90)-$Y$1*Table1[[#This Row],[lat4]]</f>
        <v>-424.91391996365019</v>
      </c>
      <c r="S384" s="1">
        <f>MOD(Table1[[#This Row],[rlng]],6)-3</f>
        <v>1.5499999999999972</v>
      </c>
      <c r="T384" s="1">
        <f>Table1[[#This Row],[Dev2]]</f>
        <v>9324.7222222222481</v>
      </c>
    </row>
    <row r="385" spans="1:20" x14ac:dyDescent="0.25">
      <c r="A385">
        <v>-67.430000000000007</v>
      </c>
      <c r="B385">
        <v>-52.4</v>
      </c>
      <c r="C385">
        <v>606814</v>
      </c>
      <c r="D385">
        <v>4193311</v>
      </c>
      <c r="E385">
        <v>19</v>
      </c>
      <c r="F385" t="s">
        <v>12</v>
      </c>
      <c r="G385" t="s">
        <v>316</v>
      </c>
      <c r="H385">
        <f>COS(B385*PI()/180)*40075000</f>
        <v>24451567.443343304</v>
      </c>
      <c r="I385">
        <f>(MOD(A385,6)-3)*H385/360+500000</f>
        <v>606636.00246124668</v>
      </c>
      <c r="J385">
        <f>Table1[[#This Row],[rlat]]</f>
        <v>-52.4</v>
      </c>
      <c r="K385" s="1">
        <f>I385-C385</f>
        <v>-177.99753875331953</v>
      </c>
      <c r="L385" s="1">
        <f>B385*40075000/360+IF(Table1[[#This Row],[h]]="N",0,10000000)</f>
        <v>4166861.111111111</v>
      </c>
      <c r="M385" s="1">
        <f>MOD(J385,6)</f>
        <v>1.6000000000000014</v>
      </c>
      <c r="N385" s="1">
        <f>Table1[[#This Row],[lng Er]]</f>
        <v>-177.99753875331953</v>
      </c>
      <c r="O385" s="1">
        <f>Table1[[#This Row],[Lat2]]</f>
        <v>-52.4</v>
      </c>
      <c r="P385" s="1">
        <f>L385-D385</f>
        <v>-26449.888888888992</v>
      </c>
      <c r="Q385" s="1">
        <f>Table1[[#This Row],[lat3]]</f>
        <v>-52.4</v>
      </c>
      <c r="R385" s="1">
        <f>Table1[[#This Row],[Dev2]]-$AA$1*SIN(Table1[[#This Row],[lat4]]*PI()/90)-$Y$1*Table1[[#This Row],[lat4]]</f>
        <v>809.28532878235819</v>
      </c>
      <c r="S385" s="1">
        <f>MOD(Table1[[#This Row],[rlng]],6)-3</f>
        <v>1.5699999999999932</v>
      </c>
      <c r="T385" s="1">
        <f>Table1[[#This Row],[Dev2]]</f>
        <v>-26449.888888888992</v>
      </c>
    </row>
    <row r="386" spans="1:20" x14ac:dyDescent="0.25">
      <c r="A386">
        <v>-127.42</v>
      </c>
      <c r="B386">
        <v>49.04</v>
      </c>
      <c r="C386">
        <v>615470</v>
      </c>
      <c r="D386">
        <v>5433104</v>
      </c>
      <c r="E386">
        <v>9</v>
      </c>
      <c r="F386" t="s">
        <v>7</v>
      </c>
      <c r="G386" t="s">
        <v>330</v>
      </c>
      <c r="H386">
        <f>COS(B386*PI()/180)*40075000</f>
        <v>26270444.197599761</v>
      </c>
      <c r="I386">
        <f>(MOD(A386,6)-3)*H386/360+500000</f>
        <v>615298.06064502103</v>
      </c>
      <c r="J386">
        <f>Table1[[#This Row],[rlat]]</f>
        <v>49.04</v>
      </c>
      <c r="K386" s="1">
        <f>I386-C386</f>
        <v>-171.93935497896746</v>
      </c>
      <c r="L386" s="1">
        <f>B386*40075000/360+IF(Table1[[#This Row],[h]]="N",0,10000000)</f>
        <v>5459105.555555556</v>
      </c>
      <c r="M386" s="1">
        <f>MOD(J386,6)</f>
        <v>1.0399999999999991</v>
      </c>
      <c r="N386" s="1">
        <f>Table1[[#This Row],[lng Er]]</f>
        <v>-171.93935497896746</v>
      </c>
      <c r="O386" s="1">
        <f>Table1[[#This Row],[Lat2]]</f>
        <v>49.04</v>
      </c>
      <c r="P386" s="1">
        <f>L386-D386</f>
        <v>26001.555555555969</v>
      </c>
      <c r="Q386" s="1">
        <f>Table1[[#This Row],[lat3]]</f>
        <v>49.04</v>
      </c>
      <c r="R386" s="1">
        <f>Table1[[#This Row],[Dev2]]-$AA$1*SIN(Table1[[#This Row],[lat4]]*PI()/90)-$Y$1*Table1[[#This Row],[lat4]]</f>
        <v>-873.60894377551085</v>
      </c>
      <c r="S386" s="1">
        <f>MOD(Table1[[#This Row],[rlng]],6)-3</f>
        <v>1.5799999999999983</v>
      </c>
      <c r="T386" s="1">
        <f>Table1[[#This Row],[Dev2]]</f>
        <v>26001.555555555969</v>
      </c>
    </row>
    <row r="387" spans="1:20" x14ac:dyDescent="0.25">
      <c r="A387">
        <v>-7.41</v>
      </c>
      <c r="B387">
        <v>66.63</v>
      </c>
      <c r="C387">
        <v>570373</v>
      </c>
      <c r="D387">
        <v>7391030</v>
      </c>
      <c r="E387">
        <v>29</v>
      </c>
      <c r="F387" t="s">
        <v>7</v>
      </c>
      <c r="G387" t="s">
        <v>501</v>
      </c>
      <c r="H387">
        <f>COS(B387*PI()/180)*40075000</f>
        <v>15896442.088306634</v>
      </c>
      <c r="I387">
        <f>(MOD(A387,6)-3)*H387/360+500000</f>
        <v>570209.2858900209</v>
      </c>
      <c r="J387">
        <f>Table1[[#This Row],[rlat]]</f>
        <v>66.63</v>
      </c>
      <c r="K387" s="1">
        <f>I387-C387</f>
        <v>-163.71410997910425</v>
      </c>
      <c r="L387" s="1">
        <f>B387*40075000/360+IF(Table1[[#This Row],[h]]="N",0,10000000)</f>
        <v>7417214.583333333</v>
      </c>
      <c r="M387" s="1">
        <f>MOD(J387,6)</f>
        <v>0.62999999999999545</v>
      </c>
      <c r="N387" s="1">
        <f>Table1[[#This Row],[lng Er]]</f>
        <v>-163.71410997910425</v>
      </c>
      <c r="O387" s="1">
        <f>Table1[[#This Row],[Lat2]]</f>
        <v>66.63</v>
      </c>
      <c r="P387" s="1">
        <f>L387-D387</f>
        <v>26184.583333333023</v>
      </c>
      <c r="Q387" s="1">
        <f>Table1[[#This Row],[lat3]]</f>
        <v>66.63</v>
      </c>
      <c r="R387" s="1">
        <f>Table1[[#This Row],[Dev2]]-$AA$1*SIN(Table1[[#This Row],[lat4]]*PI()/90)-$Y$1*Table1[[#This Row],[lat4]]</f>
        <v>-459.18861542993363</v>
      </c>
      <c r="S387" s="1">
        <f>MOD(Table1[[#This Row],[rlng]],6)-3</f>
        <v>1.5899999999999999</v>
      </c>
      <c r="T387" s="1">
        <f>Table1[[#This Row],[Dev2]]</f>
        <v>26184.583333333023</v>
      </c>
    </row>
    <row r="388" spans="1:20" x14ac:dyDescent="0.25">
      <c r="A388">
        <v>82.59</v>
      </c>
      <c r="B388">
        <v>19.25</v>
      </c>
      <c r="C388">
        <v>667112</v>
      </c>
      <c r="D388">
        <v>2129254</v>
      </c>
      <c r="E388">
        <v>44</v>
      </c>
      <c r="F388" t="s">
        <v>7</v>
      </c>
      <c r="G388" t="s">
        <v>289</v>
      </c>
      <c r="H388">
        <f>COS(B388*PI()/180)*40075000</f>
        <v>37834367.492240824</v>
      </c>
      <c r="I388">
        <f>(MOD(A388,6)-3)*H388/360+500000</f>
        <v>667101.78975739738</v>
      </c>
      <c r="J388">
        <f>Table1[[#This Row],[rlat]]</f>
        <v>19.25</v>
      </c>
      <c r="K388" s="1">
        <f>I388-C388</f>
        <v>-10.21024260262493</v>
      </c>
      <c r="L388" s="1">
        <f>B388*40075000/360+IF(Table1[[#This Row],[h]]="N",0,10000000)</f>
        <v>2142899.3055555555</v>
      </c>
      <c r="M388" s="1">
        <f>MOD(J388,6)</f>
        <v>1.25</v>
      </c>
      <c r="N388" s="1">
        <f>Table1[[#This Row],[lng Er]]</f>
        <v>-10.21024260262493</v>
      </c>
      <c r="O388" s="1">
        <f>Table1[[#This Row],[Lat2]]</f>
        <v>19.25</v>
      </c>
      <c r="P388" s="1">
        <f>L388-D388</f>
        <v>13645.305555555504</v>
      </c>
      <c r="Q388" s="1">
        <f>Table1[[#This Row],[lat3]]</f>
        <v>19.25</v>
      </c>
      <c r="R388" s="1">
        <f>Table1[[#This Row],[Dev2]]-$AA$1*SIN(Table1[[#This Row],[lat4]]*PI()/90)-$Y$1*Table1[[#This Row],[lat4]]</f>
        <v>-646.17863064640915</v>
      </c>
      <c r="S388" s="1">
        <f>MOD(Table1[[#This Row],[rlng]],6)-3</f>
        <v>1.5900000000000034</v>
      </c>
      <c r="T388" s="1">
        <f>Table1[[#This Row],[Dev2]]</f>
        <v>13645.305555555504</v>
      </c>
    </row>
    <row r="389" spans="1:20" x14ac:dyDescent="0.25">
      <c r="A389">
        <v>88.6</v>
      </c>
      <c r="B389">
        <v>-58.97</v>
      </c>
      <c r="C389">
        <v>591998</v>
      </c>
      <c r="D389">
        <v>3462187</v>
      </c>
      <c r="E389">
        <v>45</v>
      </c>
      <c r="F389" t="s">
        <v>12</v>
      </c>
      <c r="G389" t="s">
        <v>314</v>
      </c>
      <c r="H389">
        <f>COS(B389*PI()/180)*40075000</f>
        <v>20658134.152737789</v>
      </c>
      <c r="I389">
        <f>(MOD(A389,6)-3)*H389/360+500000</f>
        <v>591813.92956772319</v>
      </c>
      <c r="J389">
        <f>Table1[[#This Row],[rlat]]</f>
        <v>-58.97</v>
      </c>
      <c r="K389" s="1">
        <f>I389-C389</f>
        <v>-184.07043227681424</v>
      </c>
      <c r="L389" s="1">
        <f>B389*40075000/360+IF(Table1[[#This Row],[h]]="N",0,10000000)</f>
        <v>3435492.361111111</v>
      </c>
      <c r="M389" s="1">
        <f>MOD(J389,6)</f>
        <v>1.0300000000000011</v>
      </c>
      <c r="N389" s="1">
        <f>Table1[[#This Row],[lng Er]]</f>
        <v>-184.07043227681424</v>
      </c>
      <c r="O389" s="1">
        <f>Table1[[#This Row],[Lat2]]</f>
        <v>-58.97</v>
      </c>
      <c r="P389" s="1">
        <f>L389-D389</f>
        <v>-26694.638888888992</v>
      </c>
      <c r="Q389" s="1">
        <f>Table1[[#This Row],[lat3]]</f>
        <v>-58.97</v>
      </c>
      <c r="R389" s="1">
        <f>Table1[[#This Row],[Dev2]]-$AA$1*SIN(Table1[[#This Row],[lat4]]*PI()/90)-$Y$1*Table1[[#This Row],[lat4]]</f>
        <v>708.63092086829056</v>
      </c>
      <c r="S389" s="1">
        <f>MOD(Table1[[#This Row],[rlng]],6)-3</f>
        <v>1.5999999999999943</v>
      </c>
      <c r="T389" s="1">
        <f>Table1[[#This Row],[Dev2]]</f>
        <v>-26694.638888888992</v>
      </c>
    </row>
    <row r="390" spans="1:20" x14ac:dyDescent="0.25">
      <c r="A390">
        <v>10.61</v>
      </c>
      <c r="B390">
        <v>42.8</v>
      </c>
      <c r="C390">
        <v>631654</v>
      </c>
      <c r="D390">
        <v>4739862</v>
      </c>
      <c r="E390">
        <v>32</v>
      </c>
      <c r="F390" t="s">
        <v>7</v>
      </c>
      <c r="G390" t="s">
        <v>209</v>
      </c>
      <c r="H390">
        <f>COS(B390*PI()/180)*40075000</f>
        <v>29404224.319952775</v>
      </c>
      <c r="I390">
        <f>(MOD(A390,6)-3)*H390/360+500000</f>
        <v>631502.22543089988</v>
      </c>
      <c r="J390">
        <f>Table1[[#This Row],[rlat]]</f>
        <v>42.8</v>
      </c>
      <c r="K390" s="1">
        <f>I390-C390</f>
        <v>-151.77456910011824</v>
      </c>
      <c r="L390" s="1">
        <f>B390*40075000/360+IF(Table1[[#This Row],[h]]="N",0,10000000)</f>
        <v>4764472.222222222</v>
      </c>
      <c r="M390" s="1">
        <f>MOD(J390,6)</f>
        <v>0.79999999999999716</v>
      </c>
      <c r="N390" s="1">
        <f>Table1[[#This Row],[lng Er]]</f>
        <v>-151.77456910011824</v>
      </c>
      <c r="O390" s="1">
        <f>Table1[[#This Row],[Lat2]]</f>
        <v>42.8</v>
      </c>
      <c r="P390" s="1">
        <f>L390-D390</f>
        <v>24610.222222222015</v>
      </c>
      <c r="Q390" s="1">
        <f>Table1[[#This Row],[lat3]]</f>
        <v>42.8</v>
      </c>
      <c r="R390" s="1">
        <f>Table1[[#This Row],[Dev2]]-$AA$1*SIN(Table1[[#This Row],[lat4]]*PI()/90)-$Y$1*Table1[[#This Row],[lat4]]</f>
        <v>-972.62181340870848</v>
      </c>
      <c r="S390" s="1">
        <f>MOD(Table1[[#This Row],[rlng]],6)-3</f>
        <v>1.6099999999999994</v>
      </c>
      <c r="T390" s="1">
        <f>Table1[[#This Row],[Dev2]]</f>
        <v>24610.222222222015</v>
      </c>
    </row>
    <row r="391" spans="1:20" x14ac:dyDescent="0.25">
      <c r="A391">
        <v>-169.39</v>
      </c>
      <c r="B391">
        <v>31.75</v>
      </c>
      <c r="C391">
        <v>652493</v>
      </c>
      <c r="D391">
        <v>3513853</v>
      </c>
      <c r="E391">
        <v>2</v>
      </c>
      <c r="F391" t="s">
        <v>7</v>
      </c>
      <c r="G391" t="s">
        <v>278</v>
      </c>
      <c r="H391">
        <f>COS(B391*PI()/180)*40075000</f>
        <v>34077865.416697182</v>
      </c>
      <c r="I391">
        <f>(MOD(A391,6)-3)*H391/360+500000</f>
        <v>652403.78700245253</v>
      </c>
      <c r="J391">
        <f>Table1[[#This Row],[rlat]]</f>
        <v>31.75</v>
      </c>
      <c r="K391" s="1">
        <f>I391-C391</f>
        <v>-89.212997547467239</v>
      </c>
      <c r="L391" s="1">
        <f>B391*40075000/360+IF(Table1[[#This Row],[h]]="N",0,10000000)</f>
        <v>3534392.361111111</v>
      </c>
      <c r="M391" s="1">
        <f>MOD(J391,6)</f>
        <v>1.75</v>
      </c>
      <c r="N391" s="1">
        <f>Table1[[#This Row],[lng Er]]</f>
        <v>-89.212997547467239</v>
      </c>
      <c r="O391" s="1">
        <f>Table1[[#This Row],[Lat2]]</f>
        <v>31.75</v>
      </c>
      <c r="P391" s="1">
        <f>L391-D391</f>
        <v>20539.361111111008</v>
      </c>
      <c r="Q391" s="1">
        <f>Table1[[#This Row],[lat3]]</f>
        <v>31.75</v>
      </c>
      <c r="R391" s="1">
        <f>Table1[[#This Row],[Dev2]]-$AA$1*SIN(Table1[[#This Row],[lat4]]*PI()/90)-$Y$1*Table1[[#This Row],[lat4]]</f>
        <v>-923.33867452139384</v>
      </c>
      <c r="S391" s="1">
        <f>MOD(Table1[[#This Row],[rlng]],6)-3</f>
        <v>1.6100000000000136</v>
      </c>
      <c r="T391" s="1">
        <f>Table1[[#This Row],[Dev2]]</f>
        <v>20539.361111111008</v>
      </c>
    </row>
    <row r="392" spans="1:20" x14ac:dyDescent="0.25">
      <c r="A392">
        <v>-163.38999999999999</v>
      </c>
      <c r="B392">
        <v>36.58</v>
      </c>
      <c r="C392">
        <v>644041</v>
      </c>
      <c r="D392">
        <v>4049488</v>
      </c>
      <c r="E392">
        <v>3</v>
      </c>
      <c r="F392" t="s">
        <v>7</v>
      </c>
      <c r="G392" t="s">
        <v>163</v>
      </c>
      <c r="H392">
        <f>COS(B392*PI()/180)*40075000</f>
        <v>32181248.836879853</v>
      </c>
      <c r="I392">
        <f>(MOD(A392,6)-3)*H392/360+500000</f>
        <v>643921.69618715835</v>
      </c>
      <c r="J392">
        <f>Table1[[#This Row],[rlat]]</f>
        <v>36.58</v>
      </c>
      <c r="K392" s="1">
        <f>I392-C392</f>
        <v>-119.30381284165196</v>
      </c>
      <c r="L392" s="1">
        <f>B392*40075000/360+IF(Table1[[#This Row],[h]]="N",0,10000000)</f>
        <v>4072065.277777778</v>
      </c>
      <c r="M392" s="1">
        <f>MOD(J392,6)</f>
        <v>0.57999999999999829</v>
      </c>
      <c r="N392" s="1">
        <f>Table1[[#This Row],[lng Er]]</f>
        <v>-119.30381284165196</v>
      </c>
      <c r="O392" s="1">
        <f>Table1[[#This Row],[Lat2]]</f>
        <v>36.58</v>
      </c>
      <c r="P392" s="1">
        <f>L392-D392</f>
        <v>22577.277777777985</v>
      </c>
      <c r="Q392" s="1">
        <f>Table1[[#This Row],[lat3]]</f>
        <v>36.58</v>
      </c>
      <c r="R392" s="1">
        <f>Table1[[#This Row],[Dev2]]-$AA$1*SIN(Table1[[#This Row],[lat4]]*PI()/90)-$Y$1*Table1[[#This Row],[lat4]]</f>
        <v>-967.1019341504325</v>
      </c>
      <c r="S392" s="1">
        <f>MOD(Table1[[#This Row],[rlng]],6)-3</f>
        <v>1.6100000000000136</v>
      </c>
      <c r="T392" s="1">
        <f>Table1[[#This Row],[Dev2]]</f>
        <v>22577.277777777985</v>
      </c>
    </row>
    <row r="393" spans="1:20" x14ac:dyDescent="0.25">
      <c r="A393">
        <v>76.62</v>
      </c>
      <c r="B393">
        <v>-27.46</v>
      </c>
      <c r="C393">
        <v>660081</v>
      </c>
      <c r="D393">
        <v>6961570</v>
      </c>
      <c r="E393">
        <v>43</v>
      </c>
      <c r="F393" t="s">
        <v>12</v>
      </c>
      <c r="G393" t="s">
        <v>447</v>
      </c>
      <c r="H393">
        <f>COS(B393*PI()/180)*40075000</f>
        <v>35559869.106878616</v>
      </c>
      <c r="I393">
        <f>(MOD(A393,6)-3)*H393/360+500000</f>
        <v>660019.4109809543</v>
      </c>
      <c r="J393">
        <f>Table1[[#This Row],[rlat]]</f>
        <v>-27.46</v>
      </c>
      <c r="K393" s="1">
        <f>I393-C393</f>
        <v>-61.589019045699388</v>
      </c>
      <c r="L393" s="1">
        <f>B393*40075000/360+IF(Table1[[#This Row],[h]]="N",0,10000000)</f>
        <v>6943168.055555556</v>
      </c>
      <c r="M393" s="1">
        <f>MOD(J393,6)</f>
        <v>2.5399999999999991</v>
      </c>
      <c r="N393" s="1">
        <f>Table1[[#This Row],[lng Er]]</f>
        <v>-61.589019045699388</v>
      </c>
      <c r="O393" s="1">
        <f>Table1[[#This Row],[Lat2]]</f>
        <v>-27.46</v>
      </c>
      <c r="P393" s="1">
        <f>L393-D393</f>
        <v>-18401.944444444031</v>
      </c>
      <c r="Q393" s="1">
        <f>Table1[[#This Row],[lat3]]</f>
        <v>-27.46</v>
      </c>
      <c r="R393" s="1">
        <f>Table1[[#This Row],[Dev2]]-$AA$1*SIN(Table1[[#This Row],[lat4]]*PI()/90)-$Y$1*Table1[[#This Row],[lat4]]</f>
        <v>870.1616719352478</v>
      </c>
      <c r="S393" s="1">
        <f>MOD(Table1[[#This Row],[rlng]],6)-3</f>
        <v>1.6200000000000045</v>
      </c>
      <c r="T393" s="1">
        <f>Table1[[#This Row],[Dev2]]</f>
        <v>-18401.944444444031</v>
      </c>
    </row>
    <row r="394" spans="1:20" x14ac:dyDescent="0.25">
      <c r="A394">
        <v>40.659999999999997</v>
      </c>
      <c r="B394">
        <v>32.4</v>
      </c>
      <c r="C394">
        <v>656120</v>
      </c>
      <c r="D394">
        <v>3585986</v>
      </c>
      <c r="E394">
        <v>37</v>
      </c>
      <c r="F394" t="s">
        <v>7</v>
      </c>
      <c r="G394" t="s">
        <v>236</v>
      </c>
      <c r="H394">
        <f>COS(B394*PI()/180)*40075000</f>
        <v>33836441.614493258</v>
      </c>
      <c r="I394">
        <f>(MOD(A394,6)-3)*H394/360+500000</f>
        <v>656023.59188905195</v>
      </c>
      <c r="J394">
        <f>Table1[[#This Row],[rlat]]</f>
        <v>32.4</v>
      </c>
      <c r="K394" s="1">
        <f>I394-C394</f>
        <v>-96.408110948046669</v>
      </c>
      <c r="L394" s="1">
        <f>B394*40075000/360+IF(Table1[[#This Row],[h]]="N",0,10000000)</f>
        <v>3606750</v>
      </c>
      <c r="M394" s="1">
        <f>MOD(J394,6)</f>
        <v>2.3999999999999986</v>
      </c>
      <c r="N394" s="1">
        <f>Table1[[#This Row],[lng Er]]</f>
        <v>-96.408110948046669</v>
      </c>
      <c r="O394" s="1">
        <f>Table1[[#This Row],[Lat2]]</f>
        <v>32.4</v>
      </c>
      <c r="P394" s="1">
        <f>L394-D394</f>
        <v>20764</v>
      </c>
      <c r="Q394" s="1">
        <f>Table1[[#This Row],[lat3]]</f>
        <v>32.4</v>
      </c>
      <c r="R394" s="1">
        <f>Table1[[#This Row],[Dev2]]-$AA$1*SIN(Table1[[#This Row],[lat4]]*PI()/90)-$Y$1*Table1[[#This Row],[lat4]]</f>
        <v>-1003.2328394563119</v>
      </c>
      <c r="S394" s="1">
        <f>MOD(Table1[[#This Row],[rlng]],6)-3</f>
        <v>1.6599999999999966</v>
      </c>
      <c r="T394" s="1">
        <f>Table1[[#This Row],[Dev2]]</f>
        <v>20764</v>
      </c>
    </row>
    <row r="395" spans="1:20" x14ac:dyDescent="0.25">
      <c r="A395">
        <v>-97.33</v>
      </c>
      <c r="B395">
        <v>-31.96</v>
      </c>
      <c r="C395">
        <v>657818</v>
      </c>
      <c r="D395">
        <v>6462780</v>
      </c>
      <c r="E395">
        <v>14</v>
      </c>
      <c r="F395" t="s">
        <v>12</v>
      </c>
      <c r="G395" t="s">
        <v>410</v>
      </c>
      <c r="H395">
        <f>COS(B395*PI()/180)*40075000</f>
        <v>34000345.054194607</v>
      </c>
      <c r="I395">
        <f>(MOD(A395,6)-3)*H395/360+500000</f>
        <v>657723.82289029181</v>
      </c>
      <c r="J395">
        <f>Table1[[#This Row],[rlat]]</f>
        <v>-31.96</v>
      </c>
      <c r="K395" s="1">
        <f>I395-C395</f>
        <v>-94.177109708194621</v>
      </c>
      <c r="L395" s="1">
        <f>B395*40075000/360+IF(Table1[[#This Row],[h]]="N",0,10000000)</f>
        <v>6442230.555555556</v>
      </c>
      <c r="M395" s="1">
        <f>MOD(J395,6)</f>
        <v>4.0399999999999991</v>
      </c>
      <c r="N395" s="1">
        <f>Table1[[#This Row],[lng Er]]</f>
        <v>-94.177109708194621</v>
      </c>
      <c r="O395" s="1">
        <f>Table1[[#This Row],[Lat2]]</f>
        <v>-31.96</v>
      </c>
      <c r="P395" s="1">
        <f>L395-D395</f>
        <v>-20549.444444444031</v>
      </c>
      <c r="Q395" s="1">
        <f>Table1[[#This Row],[lat3]]</f>
        <v>-31.96</v>
      </c>
      <c r="R395" s="1">
        <f>Table1[[#This Row],[Dev2]]-$AA$1*SIN(Table1[[#This Row],[lat4]]*PI()/90)-$Y$1*Table1[[#This Row],[lat4]]</f>
        <v>1012.452976147626</v>
      </c>
      <c r="S395" s="1">
        <f>MOD(Table1[[#This Row],[rlng]],6)-3</f>
        <v>1.6700000000000017</v>
      </c>
      <c r="T395" s="1">
        <f>Table1[[#This Row],[Dev2]]</f>
        <v>-20549.444444444031</v>
      </c>
    </row>
    <row r="396" spans="1:20" x14ac:dyDescent="0.25">
      <c r="A396">
        <v>-25.32</v>
      </c>
      <c r="B396">
        <v>15.62</v>
      </c>
      <c r="C396">
        <v>680103</v>
      </c>
      <c r="D396">
        <v>1727613</v>
      </c>
      <c r="E396">
        <v>26</v>
      </c>
      <c r="F396" t="s">
        <v>7</v>
      </c>
      <c r="G396" t="s">
        <v>264</v>
      </c>
      <c r="H396">
        <f>COS(B396*PI()/180)*40075000</f>
        <v>38594975.643583536</v>
      </c>
      <c r="I396">
        <f>(MOD(A396,6)-3)*H396/360+500000</f>
        <v>680109.88633672311</v>
      </c>
      <c r="J396">
        <f>Table1[[#This Row],[rlat]]</f>
        <v>15.62</v>
      </c>
      <c r="K396" s="1">
        <f>I396-C396</f>
        <v>6.8863367231097072</v>
      </c>
      <c r="L396" s="1">
        <f>B396*40075000/360+IF(Table1[[#This Row],[h]]="N",0,10000000)</f>
        <v>1738809.7222222222</v>
      </c>
      <c r="M396" s="1">
        <f>MOD(J396,6)</f>
        <v>3.6199999999999992</v>
      </c>
      <c r="N396" s="1">
        <f>Table1[[#This Row],[lng Er]]</f>
        <v>6.8863367231097072</v>
      </c>
      <c r="O396" s="1">
        <f>Table1[[#This Row],[Lat2]]</f>
        <v>15.62</v>
      </c>
      <c r="P396" s="1">
        <f>L396-D396</f>
        <v>11196.722222222248</v>
      </c>
      <c r="Q396" s="1">
        <f>Table1[[#This Row],[lat3]]</f>
        <v>15.62</v>
      </c>
      <c r="R396" s="1">
        <f>Table1[[#This Row],[Dev2]]-$AA$1*SIN(Table1[[#This Row],[lat4]]*PI()/90)-$Y$1*Table1[[#This Row],[lat4]]</f>
        <v>-615.76241762309837</v>
      </c>
      <c r="S396" s="1">
        <f>MOD(Table1[[#This Row],[rlng]],6)-3</f>
        <v>1.6799999999999997</v>
      </c>
      <c r="T396" s="1">
        <f>Table1[[#This Row],[Dev2]]</f>
        <v>11196.722222222248</v>
      </c>
    </row>
    <row r="397" spans="1:20" x14ac:dyDescent="0.25">
      <c r="A397">
        <v>88.69</v>
      </c>
      <c r="B397">
        <v>-53.18</v>
      </c>
      <c r="C397">
        <v>612939</v>
      </c>
      <c r="D397">
        <v>4106372</v>
      </c>
      <c r="E397">
        <v>45</v>
      </c>
      <c r="F397" t="s">
        <v>12</v>
      </c>
      <c r="G397" t="s">
        <v>108</v>
      </c>
      <c r="H397">
        <f>COS(B397*PI()/180)*40075000</f>
        <v>24017070.529939286</v>
      </c>
      <c r="I397">
        <f>(MOD(A397,6)-3)*H397/360+500000</f>
        <v>612746.80332110368</v>
      </c>
      <c r="J397">
        <f>Table1[[#This Row],[rlat]]</f>
        <v>-53.18</v>
      </c>
      <c r="K397" s="1">
        <f>I397-C397</f>
        <v>-192.19667889631819</v>
      </c>
      <c r="L397" s="1">
        <f>B397*40075000/360+IF(Table1[[#This Row],[h]]="N",0,10000000)</f>
        <v>4080031.944444444</v>
      </c>
      <c r="M397" s="1">
        <f>MOD(J397,6)</f>
        <v>0.82000000000000028</v>
      </c>
      <c r="N397" s="1">
        <f>Table1[[#This Row],[lng Er]]</f>
        <v>-192.19667889631819</v>
      </c>
      <c r="O397" s="1">
        <f>Table1[[#This Row],[Lat2]]</f>
        <v>-53.18</v>
      </c>
      <c r="P397" s="1">
        <f>L397-D397</f>
        <v>-26340.055555555969</v>
      </c>
      <c r="Q397" s="1">
        <f>Table1[[#This Row],[lat3]]</f>
        <v>-53.18</v>
      </c>
      <c r="R397" s="1">
        <f>Table1[[#This Row],[Dev2]]-$AA$1*SIN(Table1[[#This Row],[lat4]]*PI()/90)-$Y$1*Table1[[#This Row],[lat4]]</f>
        <v>977.61808070848929</v>
      </c>
      <c r="S397" s="1">
        <f>MOD(Table1[[#This Row],[rlng]],6)-3</f>
        <v>1.6899999999999977</v>
      </c>
      <c r="T397" s="1">
        <f>Table1[[#This Row],[Dev2]]</f>
        <v>-26340.055555555969</v>
      </c>
    </row>
    <row r="398" spans="1:20" x14ac:dyDescent="0.25">
      <c r="A398">
        <v>70.7</v>
      </c>
      <c r="B398">
        <v>-79.98</v>
      </c>
      <c r="C398">
        <v>533016</v>
      </c>
      <c r="D398">
        <v>1120164</v>
      </c>
      <c r="E398">
        <v>42</v>
      </c>
      <c r="F398" t="s">
        <v>12</v>
      </c>
      <c r="G398" t="s">
        <v>161</v>
      </c>
      <c r="H398">
        <f>COS(B398*PI()/180)*40075000</f>
        <v>6972726.5881970096</v>
      </c>
      <c r="I398">
        <f>(MOD(A398,6)-3)*H398/360+500000</f>
        <v>532926.76444426377</v>
      </c>
      <c r="J398">
        <f>Table1[[#This Row],[rlat]]</f>
        <v>-79.98</v>
      </c>
      <c r="K398" s="1">
        <f>I398-C398</f>
        <v>-89.235555736231618</v>
      </c>
      <c r="L398" s="1">
        <f>B398*40075000/360+IF(Table1[[#This Row],[h]]="N",0,10000000)</f>
        <v>1096670.833333334</v>
      </c>
      <c r="M398">
        <f>MOD(J398,6)</f>
        <v>4.019999999999996</v>
      </c>
      <c r="N398" s="1">
        <f>Table1[[#This Row],[lng Er]]</f>
        <v>-89.235555736231618</v>
      </c>
      <c r="O398" s="1">
        <f>Table1[[#This Row],[Lat2]]</f>
        <v>-79.98</v>
      </c>
      <c r="P398" s="1">
        <f>L398-D398</f>
        <v>-23493.166666666046</v>
      </c>
      <c r="Q398" s="1">
        <f>Table1[[#This Row],[lat3]]</f>
        <v>-79.98</v>
      </c>
      <c r="R398" s="1">
        <f>Table1[[#This Row],[Dev2]]-$AA$1*SIN(Table1[[#This Row],[lat4]]*PI()/90)-$Y$1*Table1[[#This Row],[lat4]]</f>
        <v>-14.849240558476595</v>
      </c>
      <c r="S398" s="1">
        <f>MOD(Table1[[#This Row],[rlng]],6)-3</f>
        <v>1.7000000000000028</v>
      </c>
      <c r="T398" s="1">
        <f>Table1[[#This Row],[Dev2]]</f>
        <v>-23493.166666666046</v>
      </c>
    </row>
    <row r="399" spans="1:20" x14ac:dyDescent="0.25">
      <c r="A399">
        <v>40.71</v>
      </c>
      <c r="B399">
        <v>72.52</v>
      </c>
      <c r="C399">
        <v>557322</v>
      </c>
      <c r="D399">
        <v>8047751</v>
      </c>
      <c r="E399">
        <v>37</v>
      </c>
      <c r="F399" t="s">
        <v>7</v>
      </c>
      <c r="G399" t="s">
        <v>293</v>
      </c>
      <c r="H399">
        <f>COS(B399*PI()/180)*40075000</f>
        <v>12037442.812239399</v>
      </c>
      <c r="I399">
        <f>(MOD(A399,6)-3)*H399/360+500000</f>
        <v>557177.85335813719</v>
      </c>
      <c r="J399">
        <f>Table1[[#This Row],[rlat]]</f>
        <v>72.52</v>
      </c>
      <c r="K399" s="1">
        <f>I399-C399</f>
        <v>-144.14664186281152</v>
      </c>
      <c r="L399" s="1">
        <f>B399*40075000/360+IF(Table1[[#This Row],[h]]="N",0,10000000)</f>
        <v>8072886.111111111</v>
      </c>
      <c r="M399" s="1">
        <f>MOD(J399,6)</f>
        <v>0.51999999999999602</v>
      </c>
      <c r="N399" s="1">
        <f>Table1[[#This Row],[lng Er]]</f>
        <v>-144.14664186281152</v>
      </c>
      <c r="O399" s="1">
        <f>Table1[[#This Row],[Lat2]]</f>
        <v>72.52</v>
      </c>
      <c r="P399" s="1">
        <f>L399-D399</f>
        <v>25135.111111111008</v>
      </c>
      <c r="Q399" s="1">
        <f>Table1[[#This Row],[lat3]]</f>
        <v>72.52</v>
      </c>
      <c r="R399" s="1">
        <f>Table1[[#This Row],[Dev2]]-$AA$1*SIN(Table1[[#This Row],[lat4]]*PI()/90)-$Y$1*Table1[[#This Row],[lat4]]</f>
        <v>-349.95961865724166</v>
      </c>
      <c r="S399" s="1">
        <f>MOD(Table1[[#This Row],[rlng]],6)-3</f>
        <v>1.7100000000000009</v>
      </c>
      <c r="T399" s="1">
        <f>Table1[[#This Row],[Dev2]]</f>
        <v>25135.111111111008</v>
      </c>
    </row>
    <row r="400" spans="1:20" x14ac:dyDescent="0.25">
      <c r="A400">
        <v>40.729999999999997</v>
      </c>
      <c r="B400">
        <v>64.849999999999994</v>
      </c>
      <c r="C400">
        <v>582030</v>
      </c>
      <c r="D400">
        <v>7192858</v>
      </c>
      <c r="E400">
        <v>37</v>
      </c>
      <c r="F400" t="s">
        <v>7</v>
      </c>
      <c r="G400" t="s">
        <v>190</v>
      </c>
      <c r="H400">
        <f>COS(B400*PI()/180)*40075000</f>
        <v>17031454.973092828</v>
      </c>
      <c r="I400">
        <f>(MOD(A400,6)-3)*H400/360+500000</f>
        <v>581845.60306514043</v>
      </c>
      <c r="J400">
        <f>Table1[[#This Row],[rlat]]</f>
        <v>64.849999999999994</v>
      </c>
      <c r="K400" s="1">
        <f>I400-C400</f>
        <v>-184.39693485957105</v>
      </c>
      <c r="L400" s="1">
        <f>B400*40075000/360+IF(Table1[[#This Row],[h]]="N",0,10000000)</f>
        <v>7219065.972222222</v>
      </c>
      <c r="M400" s="1">
        <f>MOD(J400,6)</f>
        <v>4.8499999999999943</v>
      </c>
      <c r="N400" s="1">
        <f>Table1[[#This Row],[lng Er]]</f>
        <v>-184.39693485957105</v>
      </c>
      <c r="O400" s="1">
        <f>Table1[[#This Row],[Lat2]]</f>
        <v>64.849999999999994</v>
      </c>
      <c r="P400" s="1">
        <f>L400-D400</f>
        <v>26207.972222222015</v>
      </c>
      <c r="Q400" s="1">
        <f>Table1[[#This Row],[lat3]]</f>
        <v>64.849999999999994</v>
      </c>
      <c r="R400" s="1">
        <f>Table1[[#This Row],[Dev2]]-$AA$1*SIN(Table1[[#This Row],[lat4]]*PI()/90)-$Y$1*Table1[[#This Row],[lat4]]</f>
        <v>-693.67065852830638</v>
      </c>
      <c r="S400" s="1">
        <f>MOD(Table1[[#This Row],[rlng]],6)-3</f>
        <v>1.7299999999999969</v>
      </c>
      <c r="T400" s="1">
        <f>Table1[[#This Row],[Dev2]]</f>
        <v>26207.972222222015</v>
      </c>
    </row>
    <row r="401" spans="1:20" x14ac:dyDescent="0.25">
      <c r="A401">
        <v>28.73</v>
      </c>
      <c r="B401">
        <v>-29.53</v>
      </c>
      <c r="C401">
        <v>667648</v>
      </c>
      <c r="D401">
        <v>6732044</v>
      </c>
      <c r="E401">
        <v>35</v>
      </c>
      <c r="F401" t="s">
        <v>12</v>
      </c>
      <c r="G401" t="s">
        <v>503</v>
      </c>
      <c r="H401">
        <f>COS(B401*PI()/180)*40075000</f>
        <v>34869167.101702794</v>
      </c>
      <c r="I401">
        <f>(MOD(A401,6)-3)*H401/360+500000</f>
        <v>667565.71968318289</v>
      </c>
      <c r="J401">
        <f>Table1[[#This Row],[rlat]]</f>
        <v>-29.53</v>
      </c>
      <c r="K401" s="1">
        <f>I401-C401</f>
        <v>-82.280316817108542</v>
      </c>
      <c r="L401" s="1">
        <f>B401*40075000/360+IF(Table1[[#This Row],[h]]="N",0,10000000)</f>
        <v>6712736.805555556</v>
      </c>
      <c r="M401" s="1">
        <f>MOD(J401,6)</f>
        <v>0.46999999999999886</v>
      </c>
      <c r="N401" s="1">
        <f>Table1[[#This Row],[lng Er]]</f>
        <v>-82.280316817108542</v>
      </c>
      <c r="O401" s="1">
        <f>Table1[[#This Row],[Lat2]]</f>
        <v>-29.53</v>
      </c>
      <c r="P401" s="1">
        <f>L401-D401</f>
        <v>-19307.194444444031</v>
      </c>
      <c r="Q401" s="1">
        <f>Table1[[#This Row],[lat3]]</f>
        <v>-29.53</v>
      </c>
      <c r="R401" s="1">
        <f>Table1[[#This Row],[Dev2]]-$AA$1*SIN(Table1[[#This Row],[lat4]]*PI()/90)-$Y$1*Table1[[#This Row],[lat4]]</f>
        <v>1060.3543910732933</v>
      </c>
      <c r="S401" s="1">
        <f>MOD(Table1[[#This Row],[rlng]],6)-3</f>
        <v>1.7300000000000004</v>
      </c>
      <c r="T401" s="1">
        <f>Table1[[#This Row],[Dev2]]</f>
        <v>-19307.194444444031</v>
      </c>
    </row>
    <row r="402" spans="1:20" x14ac:dyDescent="0.25">
      <c r="A402">
        <v>64.73</v>
      </c>
      <c r="B402">
        <v>21.9</v>
      </c>
      <c r="C402">
        <v>678716</v>
      </c>
      <c r="D402">
        <v>2422764</v>
      </c>
      <c r="E402">
        <v>41</v>
      </c>
      <c r="F402" t="s">
        <v>7</v>
      </c>
      <c r="G402" t="s">
        <v>436</v>
      </c>
      <c r="H402">
        <f>COS(B402*PI()/180)*40075000</f>
        <v>37183037.874999218</v>
      </c>
      <c r="I402">
        <f>(MOD(A402,6)-3)*H402/360+500000</f>
        <v>678685.15423263551</v>
      </c>
      <c r="J402">
        <f>Table1[[#This Row],[rlat]]</f>
        <v>21.9</v>
      </c>
      <c r="K402" s="1">
        <f>I402-C402</f>
        <v>-30.845767364487983</v>
      </c>
      <c r="L402" s="1">
        <f>B402*40075000/360+IF(Table1[[#This Row],[h]]="N",0,10000000)</f>
        <v>2437895.8333333335</v>
      </c>
      <c r="M402" s="1">
        <f>MOD(J402,6)</f>
        <v>3.8999999999999986</v>
      </c>
      <c r="N402" s="1">
        <f>Table1[[#This Row],[lng Er]]</f>
        <v>-30.845767364487983</v>
      </c>
      <c r="O402" s="1">
        <f>Table1[[#This Row],[Lat2]]</f>
        <v>21.9</v>
      </c>
      <c r="P402" s="1">
        <f>L402-D402</f>
        <v>15131.833333333489</v>
      </c>
      <c r="Q402" s="1">
        <f>Table1[[#This Row],[lat3]]</f>
        <v>21.9</v>
      </c>
      <c r="R402" s="1">
        <f>Table1[[#This Row],[Dev2]]-$AA$1*SIN(Table1[[#This Row],[lat4]]*PI()/90)-$Y$1*Table1[[#This Row],[lat4]]</f>
        <v>-869.95744859301885</v>
      </c>
      <c r="S402" s="1">
        <f>MOD(Table1[[#This Row],[rlng]],6)-3</f>
        <v>1.730000000000004</v>
      </c>
      <c r="T402" s="1">
        <f>Table1[[#This Row],[Dev2]]</f>
        <v>15131.833333333489</v>
      </c>
    </row>
    <row r="403" spans="1:20" x14ac:dyDescent="0.25">
      <c r="A403">
        <v>70.739999999999995</v>
      </c>
      <c r="B403">
        <v>13.68</v>
      </c>
      <c r="C403">
        <v>688186</v>
      </c>
      <c r="D403">
        <v>1513012</v>
      </c>
      <c r="E403">
        <v>42</v>
      </c>
      <c r="F403" t="s">
        <v>7</v>
      </c>
      <c r="G403" t="s">
        <v>361</v>
      </c>
      <c r="H403">
        <f>COS(B403*PI()/180)*40075000</f>
        <v>38938141.696555562</v>
      </c>
      <c r="I403">
        <f>(MOD(A403,6)-3)*H403/360+500000</f>
        <v>688201.01820001798</v>
      </c>
      <c r="J403">
        <f>Table1[[#This Row],[rlat]]</f>
        <v>13.68</v>
      </c>
      <c r="K403" s="1">
        <f>I403-C403</f>
        <v>15.018200017977506</v>
      </c>
      <c r="L403" s="1">
        <f>B403*40075000/360+IF(Table1[[#This Row],[h]]="N",0,10000000)</f>
        <v>1522850</v>
      </c>
      <c r="M403" s="1">
        <f>MOD(J403,6)</f>
        <v>1.6799999999999997</v>
      </c>
      <c r="N403" s="1">
        <f>Table1[[#This Row],[lng Er]]</f>
        <v>15.018200017977506</v>
      </c>
      <c r="O403" s="1">
        <f>Table1[[#This Row],[Lat2]]</f>
        <v>13.68</v>
      </c>
      <c r="P403" s="1">
        <f>L403-D403</f>
        <v>9838</v>
      </c>
      <c r="Q403" s="1">
        <f>Table1[[#This Row],[lat3]]</f>
        <v>13.68</v>
      </c>
      <c r="R403" s="1">
        <f>Table1[[#This Row],[Dev2]]-$AA$1*SIN(Table1[[#This Row],[lat4]]*PI()/90)-$Y$1*Table1[[#This Row],[lat4]]</f>
        <v>-593.27776994380474</v>
      </c>
      <c r="S403" s="1">
        <f>MOD(Table1[[#This Row],[rlng]],6)-3</f>
        <v>1.7399999999999949</v>
      </c>
      <c r="T403" s="1">
        <f>Table1[[#This Row],[Dev2]]</f>
        <v>9838</v>
      </c>
    </row>
    <row r="404" spans="1:20" x14ac:dyDescent="0.25">
      <c r="A404">
        <v>-31.26</v>
      </c>
      <c r="B404">
        <v>-9.6800000000000104</v>
      </c>
      <c r="C404">
        <v>690907</v>
      </c>
      <c r="D404">
        <v>8929479</v>
      </c>
      <c r="E404">
        <v>25</v>
      </c>
      <c r="F404" t="s">
        <v>12</v>
      </c>
      <c r="G404" t="s">
        <v>386</v>
      </c>
      <c r="H404">
        <f>COS(B404*PI()/180)*40075000</f>
        <v>39504421.08366853</v>
      </c>
      <c r="I404">
        <f>(MOD(A404,6)-3)*H404/360+500000</f>
        <v>690938.03523773106</v>
      </c>
      <c r="J404">
        <f>Table1[[#This Row],[rlat]]</f>
        <v>-9.6800000000000104</v>
      </c>
      <c r="K404" s="1">
        <f>I404-C404</f>
        <v>31.035237731062807</v>
      </c>
      <c r="L404" s="1">
        <f>B404*40075000/360+IF(Table1[[#This Row],[h]]="N",0,10000000)</f>
        <v>8922427.7777777761</v>
      </c>
      <c r="M404" s="1">
        <f>MOD(J404,6)</f>
        <v>2.3199999999999896</v>
      </c>
      <c r="N404" s="1">
        <f>Table1[[#This Row],[lng Er]]</f>
        <v>31.035237731062807</v>
      </c>
      <c r="O404" s="1">
        <f>Table1[[#This Row],[Lat2]]</f>
        <v>-9.6800000000000104</v>
      </c>
      <c r="P404" s="1">
        <f>L404-D404</f>
        <v>-7051.2222222238779</v>
      </c>
      <c r="Q404" s="1">
        <f>Table1[[#This Row],[lat3]]</f>
        <v>-9.6800000000000104</v>
      </c>
      <c r="R404" s="1">
        <f>Table1[[#This Row],[Dev2]]-$AA$1*SIN(Table1[[#This Row],[lat4]]*PI()/90)-$Y$1*Table1[[#This Row],[lat4]]</f>
        <v>430.81869542604045</v>
      </c>
      <c r="S404" s="1">
        <f>MOD(Table1[[#This Row],[rlng]],6)-3</f>
        <v>1.7399999999999984</v>
      </c>
      <c r="T404" s="1">
        <f>Table1[[#This Row],[Dev2]]</f>
        <v>-7051.2222222238779</v>
      </c>
    </row>
    <row r="405" spans="1:20" x14ac:dyDescent="0.25">
      <c r="A405">
        <v>-49.25</v>
      </c>
      <c r="B405">
        <v>-75.61</v>
      </c>
      <c r="C405">
        <v>548540</v>
      </c>
      <c r="D405">
        <v>1607613</v>
      </c>
      <c r="E405">
        <v>22</v>
      </c>
      <c r="F405" t="s">
        <v>12</v>
      </c>
      <c r="G405" t="s">
        <v>205</v>
      </c>
      <c r="H405">
        <f>COS(B405*PI()/180)*40075000</f>
        <v>9959472.4115509652</v>
      </c>
      <c r="I405">
        <f>(MOD(A405,6)-3)*H405/360+500000</f>
        <v>548414.10200059495</v>
      </c>
      <c r="J405">
        <f>Table1[[#This Row],[rlat]]</f>
        <v>-75.61</v>
      </c>
      <c r="K405" s="1">
        <f>I405-C405</f>
        <v>-125.89799940504599</v>
      </c>
      <c r="L405" s="1">
        <f>B405*40075000/360+IF(Table1[[#This Row],[h]]="N",0,10000000)</f>
        <v>1583136.805555556</v>
      </c>
      <c r="M405" s="1">
        <f>MOD(J405,6)</f>
        <v>2.3900000000000006</v>
      </c>
      <c r="N405" s="1">
        <f>Table1[[#This Row],[lng Er]]</f>
        <v>-125.89799940504599</v>
      </c>
      <c r="O405" s="1">
        <f>Table1[[#This Row],[Lat2]]</f>
        <v>-75.61</v>
      </c>
      <c r="P405" s="1">
        <f>L405-D405</f>
        <v>-24476.194444444031</v>
      </c>
      <c r="Q405" s="1">
        <f>Table1[[#This Row],[lat3]]</f>
        <v>-75.61</v>
      </c>
      <c r="R405" s="1">
        <f>Table1[[#This Row],[Dev2]]-$AA$1*SIN(Table1[[#This Row],[lat4]]*PI()/90)-$Y$1*Table1[[#This Row],[lat4]]</f>
        <v>239.21965189733601</v>
      </c>
      <c r="S405" s="1">
        <f>MOD(Table1[[#This Row],[rlng]],6)-3</f>
        <v>1.75</v>
      </c>
      <c r="T405" s="1">
        <f>Table1[[#This Row],[Dev2]]</f>
        <v>-24476.194444444031</v>
      </c>
    </row>
    <row r="406" spans="1:20" x14ac:dyDescent="0.25">
      <c r="A406">
        <v>-25.25</v>
      </c>
      <c r="B406">
        <v>51.03</v>
      </c>
      <c r="C406">
        <v>622713</v>
      </c>
      <c r="D406">
        <v>5654618</v>
      </c>
      <c r="E406">
        <v>26</v>
      </c>
      <c r="F406" t="s">
        <v>7</v>
      </c>
      <c r="G406" t="s">
        <v>261</v>
      </c>
      <c r="H406">
        <f>COS(B406*PI()/180)*40075000</f>
        <v>25203704.189556573</v>
      </c>
      <c r="I406">
        <f>(MOD(A406,6)-3)*H406/360+500000</f>
        <v>622518.00647701113</v>
      </c>
      <c r="J406">
        <f>Table1[[#This Row],[rlat]]</f>
        <v>51.03</v>
      </c>
      <c r="K406" s="1">
        <f>I406-C406</f>
        <v>-194.99352298886515</v>
      </c>
      <c r="L406" s="1">
        <f>B406*40075000/360+IF(Table1[[#This Row],[h]]="N",0,10000000)</f>
        <v>5680631.25</v>
      </c>
      <c r="M406" s="1">
        <f>MOD(J406,6)</f>
        <v>3.0300000000000011</v>
      </c>
      <c r="N406" s="1">
        <f>Table1[[#This Row],[lng Er]]</f>
        <v>-194.99352298886515</v>
      </c>
      <c r="O406" s="1">
        <f>Table1[[#This Row],[Lat2]]</f>
        <v>51.03</v>
      </c>
      <c r="P406" s="1">
        <f>L406-D406</f>
        <v>26013.25</v>
      </c>
      <c r="Q406" s="1">
        <f>Table1[[#This Row],[lat3]]</f>
        <v>51.03</v>
      </c>
      <c r="R406" s="1">
        <f>Table1[[#This Row],[Dev2]]-$AA$1*SIN(Table1[[#This Row],[lat4]]*PI()/90)-$Y$1*Table1[[#This Row],[lat4]]</f>
        <v>-1115.3694372915488</v>
      </c>
      <c r="S406" s="1">
        <f>MOD(Table1[[#This Row],[rlng]],6)-3</f>
        <v>1.75</v>
      </c>
      <c r="T406" s="1">
        <f>Table1[[#This Row],[Dev2]]</f>
        <v>26013.25</v>
      </c>
    </row>
    <row r="407" spans="1:20" x14ac:dyDescent="0.25">
      <c r="A407">
        <v>154.76</v>
      </c>
      <c r="B407">
        <v>-69</v>
      </c>
      <c r="C407">
        <v>570381</v>
      </c>
      <c r="D407">
        <v>2344628</v>
      </c>
      <c r="E407">
        <v>56</v>
      </c>
      <c r="F407" t="s">
        <v>12</v>
      </c>
      <c r="G407" t="s">
        <v>288</v>
      </c>
      <c r="H407">
        <f>COS(B407*PI()/180)*40075000</f>
        <v>14361595.578027913</v>
      </c>
      <c r="I407">
        <f>(MOD(A407,6)-3)*H407/360+500000</f>
        <v>570212.2450481361</v>
      </c>
      <c r="J407">
        <f>Table1[[#This Row],[rlat]]</f>
        <v>-69</v>
      </c>
      <c r="K407" s="1">
        <f>I407-C407</f>
        <v>-168.7549518638989</v>
      </c>
      <c r="L407" s="1">
        <f>B407*40075000/360+IF(Table1[[#This Row],[h]]="N",0,10000000)</f>
        <v>2318958.333333333</v>
      </c>
      <c r="M407" s="1">
        <f>MOD(J407,6)</f>
        <v>3</v>
      </c>
      <c r="N407" s="1">
        <f>Table1[[#This Row],[lng Er]]</f>
        <v>-168.7549518638989</v>
      </c>
      <c r="O407" s="1">
        <f>Table1[[#This Row],[Lat2]]</f>
        <v>-69</v>
      </c>
      <c r="P407" s="1">
        <f>L407-D407</f>
        <v>-25669.666666666977</v>
      </c>
      <c r="Q407" s="1">
        <f>Table1[[#This Row],[lat3]]</f>
        <v>-69</v>
      </c>
      <c r="R407" s="1">
        <f>Table1[[#This Row],[Dev2]]-$AA$1*SIN(Table1[[#This Row],[lat4]]*PI()/90)-$Y$1*Table1[[#This Row],[lat4]]</f>
        <v>561.42303507475663</v>
      </c>
      <c r="S407" s="1">
        <f>MOD(Table1[[#This Row],[rlng]],6)-3</f>
        <v>1.7599999999999909</v>
      </c>
      <c r="T407" s="1">
        <f>Table1[[#This Row],[Dev2]]</f>
        <v>-25669.666666666977</v>
      </c>
    </row>
    <row r="408" spans="1:20" x14ac:dyDescent="0.25">
      <c r="A408">
        <v>-91.22</v>
      </c>
      <c r="B408">
        <v>64.680000000000007</v>
      </c>
      <c r="C408">
        <v>584933</v>
      </c>
      <c r="D408">
        <v>7173984</v>
      </c>
      <c r="E408">
        <v>15</v>
      </c>
      <c r="F408" t="s">
        <v>7</v>
      </c>
      <c r="G408" t="s">
        <v>277</v>
      </c>
      <c r="H408">
        <f>COS(B408*PI()/180)*40075000</f>
        <v>17139012.374173928</v>
      </c>
      <c r="I408">
        <f>(MOD(A408,6)-3)*H408/360+500000</f>
        <v>584742.89451674896</v>
      </c>
      <c r="J408">
        <f>Table1[[#This Row],[rlat]]</f>
        <v>64.680000000000007</v>
      </c>
      <c r="K408" s="1">
        <f>I408-C408</f>
        <v>-190.10548325104173</v>
      </c>
      <c r="L408" s="1">
        <f>B408*40075000/360+IF(Table1[[#This Row],[h]]="N",0,10000000)</f>
        <v>7200141.6666666679</v>
      </c>
      <c r="M408" s="1">
        <f>MOD(J408,6)</f>
        <v>4.6800000000000068</v>
      </c>
      <c r="N408" s="1">
        <f>Table1[[#This Row],[lng Er]]</f>
        <v>-190.10548325104173</v>
      </c>
      <c r="O408" s="1">
        <f>Table1[[#This Row],[Lat2]]</f>
        <v>64.680000000000007</v>
      </c>
      <c r="P408" s="1">
        <f>L408-D408</f>
        <v>26157.666666667908</v>
      </c>
      <c r="Q408" s="1">
        <f>Table1[[#This Row],[lat3]]</f>
        <v>64.680000000000007</v>
      </c>
      <c r="R408" s="1">
        <f>Table1[[#This Row],[Dev2]]-$AA$1*SIN(Table1[[#This Row],[lat4]]*PI()/90)-$Y$1*Table1[[#This Row],[lat4]]</f>
        <v>-766.15750362980543</v>
      </c>
      <c r="S408" s="1">
        <f>MOD(Table1[[#This Row],[rlng]],6)-3</f>
        <v>1.7800000000000011</v>
      </c>
      <c r="T408" s="1">
        <f>Table1[[#This Row],[Dev2]]</f>
        <v>26157.666666667908</v>
      </c>
    </row>
    <row r="409" spans="1:20" x14ac:dyDescent="0.25">
      <c r="A409">
        <v>112.79</v>
      </c>
      <c r="B409">
        <v>-16.2</v>
      </c>
      <c r="C409">
        <v>691349</v>
      </c>
      <c r="D409">
        <v>8208107</v>
      </c>
      <c r="E409">
        <v>49</v>
      </c>
      <c r="F409" t="s">
        <v>12</v>
      </c>
      <c r="G409" t="s">
        <v>309</v>
      </c>
      <c r="H409">
        <f>COS(B409*PI()/180)*40075000</f>
        <v>38483769.453503497</v>
      </c>
      <c r="I409">
        <f>(MOD(A409,6)-3)*H409/360+500000</f>
        <v>691349.85367158754</v>
      </c>
      <c r="J409">
        <f>Table1[[#This Row],[rlat]]</f>
        <v>-16.2</v>
      </c>
      <c r="K409" s="1">
        <f>I409-C409</f>
        <v>0.85367158753797412</v>
      </c>
      <c r="L409" s="1">
        <f>B409*40075000/360+IF(Table1[[#This Row],[h]]="N",0,10000000)</f>
        <v>8196625</v>
      </c>
      <c r="M409" s="1">
        <f>MOD(J409,6)</f>
        <v>1.8000000000000007</v>
      </c>
      <c r="N409" s="1">
        <f>Table1[[#This Row],[lng Er]]</f>
        <v>0.85367158753797412</v>
      </c>
      <c r="O409" s="1">
        <f>Table1[[#This Row],[Lat2]]</f>
        <v>-16.2</v>
      </c>
      <c r="P409" s="1">
        <f>L409-D409</f>
        <v>-11482</v>
      </c>
      <c r="Q409" s="1">
        <f>Table1[[#This Row],[lat3]]</f>
        <v>-16.2</v>
      </c>
      <c r="R409" s="1">
        <f>Table1[[#This Row],[Dev2]]-$AA$1*SIN(Table1[[#This Row],[lat4]]*PI()/90)-$Y$1*Table1[[#This Row],[lat4]]</f>
        <v>736.2287196639445</v>
      </c>
      <c r="S409" s="1">
        <f>MOD(Table1[[#This Row],[rlng]],6)-3</f>
        <v>1.7900000000000063</v>
      </c>
      <c r="T409" s="1">
        <f>Table1[[#This Row],[Dev2]]</f>
        <v>-11482</v>
      </c>
    </row>
    <row r="410" spans="1:20" x14ac:dyDescent="0.25">
      <c r="A410">
        <v>-151.19999999999999</v>
      </c>
      <c r="B410">
        <v>-16.510000000000002</v>
      </c>
      <c r="C410">
        <v>692115</v>
      </c>
      <c r="D410">
        <v>8173792</v>
      </c>
      <c r="E410">
        <v>5</v>
      </c>
      <c r="F410" t="s">
        <v>12</v>
      </c>
      <c r="G410" t="s">
        <v>146</v>
      </c>
      <c r="H410">
        <f>COS(B410*PI()/180)*40075000</f>
        <v>38422713.770702586</v>
      </c>
      <c r="I410">
        <f>(MOD(A410,6)-3)*H410/360+500000</f>
        <v>692113.56885351415</v>
      </c>
      <c r="J410">
        <f>Table1[[#This Row],[rlat]]</f>
        <v>-16.510000000000002</v>
      </c>
      <c r="K410" s="1">
        <f>I410-C410</f>
        <v>-1.431146485847421</v>
      </c>
      <c r="L410" s="1">
        <f>B410*40075000/360+IF(Table1[[#This Row],[h]]="N",0,10000000)</f>
        <v>8162115.972222222</v>
      </c>
      <c r="M410" s="1">
        <f>MOD(J410,6)</f>
        <v>1.4899999999999984</v>
      </c>
      <c r="N410" s="1">
        <f>Table1[[#This Row],[lng Er]]</f>
        <v>-1.431146485847421</v>
      </c>
      <c r="O410" s="1">
        <f>Table1[[#This Row],[Lat2]]</f>
        <v>-16.510000000000002</v>
      </c>
      <c r="P410" s="1">
        <f>L410-D410</f>
        <v>-11676.027777777985</v>
      </c>
      <c r="Q410" s="1">
        <f>Table1[[#This Row],[lat3]]</f>
        <v>-16.510000000000002</v>
      </c>
      <c r="R410" s="1">
        <f>Table1[[#This Row],[Dev2]]-$AA$1*SIN(Table1[[#This Row],[lat4]]*PI()/90)-$Y$1*Table1[[#This Row],[lat4]]</f>
        <v>757.63027154648125</v>
      </c>
      <c r="S410" s="1">
        <f>MOD(Table1[[#This Row],[rlng]],6)-3</f>
        <v>1.8000000000000114</v>
      </c>
      <c r="T410" s="1">
        <f>Table1[[#This Row],[Dev2]]</f>
        <v>-11676.027777777985</v>
      </c>
    </row>
    <row r="411" spans="1:20" x14ac:dyDescent="0.25">
      <c r="A411">
        <v>-55.19</v>
      </c>
      <c r="B411">
        <v>44.17</v>
      </c>
      <c r="C411">
        <v>644700</v>
      </c>
      <c r="D411">
        <v>4892347</v>
      </c>
      <c r="E411">
        <v>21</v>
      </c>
      <c r="F411" t="s">
        <v>7</v>
      </c>
      <c r="G411" t="s">
        <v>405</v>
      </c>
      <c r="H411">
        <f>COS(B411*PI()/180)*40075000</f>
        <v>28744817.432031397</v>
      </c>
      <c r="I411">
        <f>(MOD(A411,6)-3)*H411/360+500000</f>
        <v>644522.55431104696</v>
      </c>
      <c r="J411">
        <f>Table1[[#This Row],[rlat]]</f>
        <v>44.17</v>
      </c>
      <c r="K411" s="1">
        <f>I411-C411</f>
        <v>-177.4456889530411</v>
      </c>
      <c r="L411" s="1">
        <f>B411*40075000/360+IF(Table1[[#This Row],[h]]="N",0,10000000)</f>
        <v>4916979.861111111</v>
      </c>
      <c r="M411" s="1">
        <f>MOD(J411,6)</f>
        <v>2.1700000000000017</v>
      </c>
      <c r="N411" s="1">
        <f>Table1[[#This Row],[lng Er]]</f>
        <v>-177.4456889530411</v>
      </c>
      <c r="O411" s="1">
        <f>Table1[[#This Row],[Lat2]]</f>
        <v>44.17</v>
      </c>
      <c r="P411" s="1">
        <f>L411-D411</f>
        <v>24632.861111111008</v>
      </c>
      <c r="Q411" s="1">
        <f>Table1[[#This Row],[lat3]]</f>
        <v>44.17</v>
      </c>
      <c r="R411" s="1">
        <f>Table1[[#This Row],[Dev2]]-$AA$1*SIN(Table1[[#This Row],[lat4]]*PI()/90)-$Y$1*Table1[[#This Row],[lat4]]</f>
        <v>-1298.6741285125863</v>
      </c>
      <c r="S411" s="1">
        <f>MOD(Table1[[#This Row],[rlng]],6)-3</f>
        <v>1.8100000000000023</v>
      </c>
      <c r="T411" s="1">
        <f>Table1[[#This Row],[Dev2]]</f>
        <v>24632.861111111008</v>
      </c>
    </row>
    <row r="412" spans="1:20" x14ac:dyDescent="0.25">
      <c r="A412">
        <v>22.82</v>
      </c>
      <c r="B412">
        <v>66.06</v>
      </c>
      <c r="C412">
        <v>582400</v>
      </c>
      <c r="D412">
        <v>7327794</v>
      </c>
      <c r="E412">
        <v>34</v>
      </c>
      <c r="F412" t="s">
        <v>7</v>
      </c>
      <c r="G412" t="s">
        <v>354</v>
      </c>
      <c r="H412">
        <f>COS(B412*PI()/180)*40075000</f>
        <v>16261623.788472965</v>
      </c>
      <c r="I412">
        <f>(MOD(A412,6)-3)*H412/360+500000</f>
        <v>582211.54248616891</v>
      </c>
      <c r="J412">
        <f>Table1[[#This Row],[rlat]]</f>
        <v>66.06</v>
      </c>
      <c r="K412" s="1">
        <f>I412-C412</f>
        <v>-188.45751383109018</v>
      </c>
      <c r="L412" s="1">
        <f>B412*40075000/360+IF(Table1[[#This Row],[h]]="N",0,10000000)</f>
        <v>7353762.5</v>
      </c>
      <c r="M412" s="1">
        <f>MOD(J412,6)</f>
        <v>6.0000000000002274E-2</v>
      </c>
      <c r="N412" s="1">
        <f>Table1[[#This Row],[lng Er]]</f>
        <v>-188.45751383109018</v>
      </c>
      <c r="O412" s="1">
        <f>Table1[[#This Row],[Lat2]]</f>
        <v>66.06</v>
      </c>
      <c r="P412" s="1">
        <f>L412-D412</f>
        <v>25968.5</v>
      </c>
      <c r="Q412" s="1">
        <f>Table1[[#This Row],[lat3]]</f>
        <v>66.06</v>
      </c>
      <c r="R412" s="1">
        <f>Table1[[#This Row],[Dev2]]-$AA$1*SIN(Table1[[#This Row],[lat4]]*PI()/90)-$Y$1*Table1[[#This Row],[lat4]]</f>
        <v>-762.86836381982721</v>
      </c>
      <c r="S412" s="1">
        <f>MOD(Table1[[#This Row],[rlng]],6)-3</f>
        <v>1.8200000000000003</v>
      </c>
      <c r="T412" s="1">
        <f>Table1[[#This Row],[Dev2]]</f>
        <v>25968.5</v>
      </c>
    </row>
    <row r="413" spans="1:20" x14ac:dyDescent="0.25">
      <c r="A413">
        <v>-67.16</v>
      </c>
      <c r="B413">
        <v>-67.58</v>
      </c>
      <c r="C413">
        <v>578303</v>
      </c>
      <c r="D413">
        <v>2502798</v>
      </c>
      <c r="E413">
        <v>19</v>
      </c>
      <c r="F413" t="s">
        <v>12</v>
      </c>
      <c r="G413" t="s">
        <v>250</v>
      </c>
      <c r="H413">
        <f>COS(B413*PI()/180)*40075000</f>
        <v>15284327.704044783</v>
      </c>
      <c r="I413">
        <f>(MOD(A413,6)-3)*H413/360+500000</f>
        <v>578119.89715400687</v>
      </c>
      <c r="J413">
        <f>Table1[[#This Row],[rlat]]</f>
        <v>-67.58</v>
      </c>
      <c r="K413" s="1">
        <f>I413-C413</f>
        <v>-183.10284599312581</v>
      </c>
      <c r="L413" s="1">
        <f>B413*40075000/360+IF(Table1[[#This Row],[h]]="N",0,10000000)</f>
        <v>2477031.944444444</v>
      </c>
      <c r="M413" s="1">
        <f>MOD(J413,6)</f>
        <v>4.4200000000000017</v>
      </c>
      <c r="N413" s="1">
        <f>Table1[[#This Row],[lng Er]]</f>
        <v>-183.10284599312581</v>
      </c>
      <c r="O413" s="1">
        <f>Table1[[#This Row],[Lat2]]</f>
        <v>-67.58</v>
      </c>
      <c r="P413" s="1">
        <f>L413-D413</f>
        <v>-25766.055555555969</v>
      </c>
      <c r="Q413" s="1">
        <f>Table1[[#This Row],[lat3]]</f>
        <v>-67.58</v>
      </c>
      <c r="R413" s="1">
        <f>Table1[[#This Row],[Dev2]]-$AA$1*SIN(Table1[[#This Row],[lat4]]*PI()/90)-$Y$1*Table1[[#This Row],[lat4]]</f>
        <v>721.51503697863154</v>
      </c>
      <c r="S413" s="1">
        <f>MOD(Table1[[#This Row],[rlng]],6)-3</f>
        <v>1.8400000000000034</v>
      </c>
      <c r="T413" s="1">
        <f>Table1[[#This Row],[Dev2]]</f>
        <v>-25766.055555555969</v>
      </c>
    </row>
    <row r="414" spans="1:20" x14ac:dyDescent="0.25">
      <c r="A414">
        <v>-19.149999999999999</v>
      </c>
      <c r="B414">
        <v>56.62</v>
      </c>
      <c r="C414">
        <v>613518</v>
      </c>
      <c r="D414">
        <v>6276617</v>
      </c>
      <c r="E414">
        <v>27</v>
      </c>
      <c r="F414" t="s">
        <v>7</v>
      </c>
      <c r="G414" t="s">
        <v>279</v>
      </c>
      <c r="H414">
        <f>COS(B414*PI()/180)*40075000</f>
        <v>22048835.783700209</v>
      </c>
      <c r="I414">
        <f>(MOD(A414,6)-3)*H414/360+500000</f>
        <v>613306.51722179283</v>
      </c>
      <c r="J414">
        <f>Table1[[#This Row],[rlat]]</f>
        <v>56.62</v>
      </c>
      <c r="K414" s="1">
        <f>I414-C414</f>
        <v>-211.48277820716612</v>
      </c>
      <c r="L414" s="1">
        <f>B414*40075000/360+IF(Table1[[#This Row],[h]]="N",0,10000000)</f>
        <v>6302906.944444444</v>
      </c>
      <c r="M414" s="1">
        <f>MOD(J414,6)</f>
        <v>2.6199999999999974</v>
      </c>
      <c r="N414" s="1">
        <f>Table1[[#This Row],[lng Er]]</f>
        <v>-211.48277820716612</v>
      </c>
      <c r="O414" s="1">
        <f>Table1[[#This Row],[Lat2]]</f>
        <v>56.62</v>
      </c>
      <c r="P414" s="1">
        <f>L414-D414</f>
        <v>26289.944444444031</v>
      </c>
      <c r="Q414" s="1">
        <f>Table1[[#This Row],[lat3]]</f>
        <v>56.62</v>
      </c>
      <c r="R414" s="1">
        <f>Table1[[#This Row],[Dev2]]-$AA$1*SIN(Table1[[#This Row],[lat4]]*PI()/90)-$Y$1*Table1[[#This Row],[lat4]]</f>
        <v>-1151.3170268282483</v>
      </c>
      <c r="S414" s="1">
        <f>MOD(Table1[[#This Row],[rlng]],6)-3</f>
        <v>1.8500000000000014</v>
      </c>
      <c r="T414" s="1">
        <f>Table1[[#This Row],[Dev2]]</f>
        <v>26289.944444444031</v>
      </c>
    </row>
    <row r="415" spans="1:20" x14ac:dyDescent="0.25">
      <c r="A415">
        <v>4.9199999999999902</v>
      </c>
      <c r="B415">
        <v>-5.45</v>
      </c>
      <c r="C415">
        <v>712727</v>
      </c>
      <c r="D415">
        <v>9397254</v>
      </c>
      <c r="E415">
        <v>31</v>
      </c>
      <c r="F415" t="s">
        <v>12</v>
      </c>
      <c r="G415" t="s">
        <v>326</v>
      </c>
      <c r="H415">
        <f>COS(B415*PI()/180)*40075000</f>
        <v>39893839.380963616</v>
      </c>
      <c r="I415">
        <f>(MOD(A415,6)-3)*H415/360+500000</f>
        <v>712767.14336513821</v>
      </c>
      <c r="J415">
        <f>Table1[[#This Row],[rlat]]</f>
        <v>-5.45</v>
      </c>
      <c r="K415" s="1">
        <f>I415-C415</f>
        <v>40.143365138210356</v>
      </c>
      <c r="L415" s="1">
        <f>B415*40075000/360+IF(Table1[[#This Row],[h]]="N",0,10000000)</f>
        <v>9393309.027777778</v>
      </c>
      <c r="M415" s="1">
        <f>MOD(J415,6)</f>
        <v>0.54999999999999982</v>
      </c>
      <c r="N415" s="1">
        <f>Table1[[#This Row],[lng Er]]</f>
        <v>40.143365138210356</v>
      </c>
      <c r="O415" s="1">
        <f>Table1[[#This Row],[Lat2]]</f>
        <v>-5.45</v>
      </c>
      <c r="P415" s="1">
        <f>L415-D415</f>
        <v>-3944.9722222220153</v>
      </c>
      <c r="Q415" s="1">
        <f>Table1[[#This Row],[lat3]]</f>
        <v>-5.45</v>
      </c>
      <c r="R415" s="1">
        <f>Table1[[#This Row],[Dev2]]-$AA$1*SIN(Table1[[#This Row],[lat4]]*PI()/90)-$Y$1*Table1[[#This Row],[lat4]]</f>
        <v>306.80486561624548</v>
      </c>
      <c r="S415" s="1">
        <f>MOD(Table1[[#This Row],[rlng]],6)-3</f>
        <v>1.9199999999999902</v>
      </c>
      <c r="T415" s="1">
        <f>Table1[[#This Row],[Dev2]]</f>
        <v>-3944.9722222220153</v>
      </c>
    </row>
    <row r="416" spans="1:20" x14ac:dyDescent="0.25">
      <c r="A416">
        <v>-31.08</v>
      </c>
      <c r="B416">
        <v>70.58</v>
      </c>
      <c r="C416">
        <v>571237</v>
      </c>
      <c r="D416">
        <v>7831681</v>
      </c>
      <c r="E416">
        <v>25</v>
      </c>
      <c r="F416" t="s">
        <v>7</v>
      </c>
      <c r="G416" t="s">
        <v>195</v>
      </c>
      <c r="H416">
        <f>COS(B416*PI()/180)*40075000</f>
        <v>13324551.115277119</v>
      </c>
      <c r="I416">
        <f>(MOD(A416,6)-3)*H416/360+500000</f>
        <v>571064.27261481131</v>
      </c>
      <c r="J416">
        <f>Table1[[#This Row],[rlat]]</f>
        <v>70.58</v>
      </c>
      <c r="K416" s="1">
        <f>I416-C416</f>
        <v>-172.72738518868573</v>
      </c>
      <c r="L416" s="1">
        <f>B416*40075000/360+IF(Table1[[#This Row],[h]]="N",0,10000000)</f>
        <v>7856926.388888889</v>
      </c>
      <c r="M416" s="1">
        <f>MOD(J416,6)</f>
        <v>4.5799999999999983</v>
      </c>
      <c r="N416" s="1">
        <f>Table1[[#This Row],[lng Er]]</f>
        <v>-172.72738518868573</v>
      </c>
      <c r="O416" s="1">
        <f>Table1[[#This Row],[Lat2]]</f>
        <v>70.58</v>
      </c>
      <c r="P416" s="1">
        <f>L416-D416</f>
        <v>25245.388888888992</v>
      </c>
      <c r="Q416" s="1">
        <f>Table1[[#This Row],[lat3]]</f>
        <v>70.58</v>
      </c>
      <c r="R416" s="1">
        <f>Table1[[#This Row],[Dev2]]-$AA$1*SIN(Table1[[#This Row],[lat4]]*PI()/90)-$Y$1*Table1[[#This Row],[lat4]]</f>
        <v>-669.47493766581101</v>
      </c>
      <c r="S416" s="1">
        <f>MOD(Table1[[#This Row],[rlng]],6)-3</f>
        <v>1.9200000000000017</v>
      </c>
      <c r="T416" s="1">
        <f>Table1[[#This Row],[Dev2]]</f>
        <v>25245.388888888992</v>
      </c>
    </row>
    <row r="417" spans="1:20" x14ac:dyDescent="0.25">
      <c r="A417">
        <v>-175.07</v>
      </c>
      <c r="B417">
        <v>-6.0699999999999896</v>
      </c>
      <c r="C417">
        <v>713604</v>
      </c>
      <c r="D417">
        <v>9328676</v>
      </c>
      <c r="E417">
        <v>1</v>
      </c>
      <c r="F417" t="s">
        <v>12</v>
      </c>
      <c r="G417" t="s">
        <v>269</v>
      </c>
      <c r="H417">
        <f>COS(B417*PI()/180)*40075000</f>
        <v>39850317.41123192</v>
      </c>
      <c r="I417">
        <f>(MOD(A417,6)-3)*H417/360+500000</f>
        <v>713641.97945466079</v>
      </c>
      <c r="J417">
        <f>Table1[[#This Row],[rlat]]</f>
        <v>-6.0699999999999896</v>
      </c>
      <c r="K417" s="1">
        <f>I417-C417</f>
        <v>37.979454660788178</v>
      </c>
      <c r="L417" s="1">
        <f>B417*40075000/360+IF(Table1[[#This Row],[h]]="N",0,10000000)</f>
        <v>9324290.9722222239</v>
      </c>
      <c r="M417" s="1">
        <f>MOD(J417,6)</f>
        <v>5.9300000000000104</v>
      </c>
      <c r="N417" s="1">
        <f>Table1[[#This Row],[lng Er]]</f>
        <v>37.979454660788178</v>
      </c>
      <c r="O417" s="1">
        <f>Table1[[#This Row],[Lat2]]</f>
        <v>-6.0699999999999896</v>
      </c>
      <c r="P417" s="1">
        <f>L417-D417</f>
        <v>-4385.0277777761221</v>
      </c>
      <c r="Q417" s="1">
        <f>Table1[[#This Row],[lat3]]</f>
        <v>-6.0699999999999896</v>
      </c>
      <c r="R417" s="1">
        <f>Table1[[#This Row],[Dev2]]-$AA$1*SIN(Table1[[#This Row],[lat4]]*PI()/90)-$Y$1*Table1[[#This Row],[lat4]]</f>
        <v>345.54035405892319</v>
      </c>
      <c r="S417" s="1">
        <f>MOD(Table1[[#This Row],[rlng]],6)-3</f>
        <v>1.9300000000000068</v>
      </c>
      <c r="T417" s="1">
        <f>Table1[[#This Row],[Dev2]]</f>
        <v>-4385.0277777761221</v>
      </c>
    </row>
    <row r="418" spans="1:20" x14ac:dyDescent="0.25">
      <c r="A418">
        <v>64.95</v>
      </c>
      <c r="B418">
        <v>-52.25</v>
      </c>
      <c r="C418">
        <v>633115</v>
      </c>
      <c r="D418">
        <v>4209364</v>
      </c>
      <c r="E418">
        <v>41</v>
      </c>
      <c r="F418" t="s">
        <v>12</v>
      </c>
      <c r="G418" t="s">
        <v>454</v>
      </c>
      <c r="H418">
        <f>COS(B418*PI()/180)*40075000</f>
        <v>24534607.497380555</v>
      </c>
      <c r="I418">
        <f>(MOD(A418,6)-3)*H418/360+500000</f>
        <v>632895.79061081156</v>
      </c>
      <c r="J418">
        <f>Table1[[#This Row],[rlat]]</f>
        <v>-52.25</v>
      </c>
      <c r="K418" s="1">
        <f>I418-C418</f>
        <v>-219.20938918844331</v>
      </c>
      <c r="L418" s="1">
        <f>B418*40075000/360+IF(Table1[[#This Row],[h]]="N",0,10000000)</f>
        <v>4183559.027777778</v>
      </c>
      <c r="M418" s="1">
        <f>MOD(J418,6)</f>
        <v>1.75</v>
      </c>
      <c r="N418" s="1">
        <f>Table1[[#This Row],[lng Er]]</f>
        <v>-219.20938918844331</v>
      </c>
      <c r="O418" s="1">
        <f>Table1[[#This Row],[Lat2]]</f>
        <v>-52.25</v>
      </c>
      <c r="P418" s="1">
        <f>L418-D418</f>
        <v>-25804.972222222015</v>
      </c>
      <c r="Q418" s="1">
        <f>Table1[[#This Row],[lat3]]</f>
        <v>-52.25</v>
      </c>
      <c r="R418" s="1">
        <f>Table1[[#This Row],[Dev2]]-$AA$1*SIN(Table1[[#This Row],[lat4]]*PI()/90)-$Y$1*Table1[[#This Row],[lat4]]</f>
        <v>1441.6400238277092</v>
      </c>
      <c r="S418" s="1">
        <f>MOD(Table1[[#This Row],[rlng]],6)-3</f>
        <v>1.9500000000000028</v>
      </c>
      <c r="T418" s="1">
        <f>Table1[[#This Row],[Dev2]]</f>
        <v>-25804.972222222015</v>
      </c>
    </row>
    <row r="419" spans="1:20" x14ac:dyDescent="0.25">
      <c r="A419">
        <v>-55.02</v>
      </c>
      <c r="B419">
        <v>42.89</v>
      </c>
      <c r="C419">
        <v>661676</v>
      </c>
      <c r="D419">
        <v>4750501</v>
      </c>
      <c r="E419">
        <v>21</v>
      </c>
      <c r="F419" t="s">
        <v>7</v>
      </c>
      <c r="G419" t="s">
        <v>329</v>
      </c>
      <c r="H419">
        <f>COS(B419*PI()/180)*40075000</f>
        <v>29361417.460548069</v>
      </c>
      <c r="I419">
        <f>(MOD(A419,6)-3)*H419/360+500000</f>
        <v>661487.79603301408</v>
      </c>
      <c r="J419">
        <f>Table1[[#This Row],[rlat]]</f>
        <v>42.89</v>
      </c>
      <c r="K419" s="1">
        <f>I419-C419</f>
        <v>-188.20396698592231</v>
      </c>
      <c r="L419" s="1">
        <f>B419*40075000/360+IF(Table1[[#This Row],[h]]="N",0,10000000)</f>
        <v>4774490.972222222</v>
      </c>
      <c r="M419" s="1">
        <f>MOD(J419,6)</f>
        <v>0.89000000000000057</v>
      </c>
      <c r="N419" s="1">
        <f>Table1[[#This Row],[lng Er]]</f>
        <v>-188.20396698592231</v>
      </c>
      <c r="O419" s="1">
        <f>Table1[[#This Row],[Lat2]]</f>
        <v>42.89</v>
      </c>
      <c r="P419" s="1">
        <f>L419-D419</f>
        <v>23989.972222222015</v>
      </c>
      <c r="Q419" s="1">
        <f>Table1[[#This Row],[lat3]]</f>
        <v>42.89</v>
      </c>
      <c r="R419" s="1">
        <f>Table1[[#This Row],[Dev2]]-$AA$1*SIN(Table1[[#This Row],[lat4]]*PI()/90)-$Y$1*Table1[[#This Row],[lat4]]</f>
        <v>-1616.8994019626789</v>
      </c>
      <c r="S419" s="1">
        <f>MOD(Table1[[#This Row],[rlng]],6)-3</f>
        <v>1.9799999999999969</v>
      </c>
      <c r="T419" s="1">
        <f>Table1[[#This Row],[Dev2]]</f>
        <v>23989.972222222015</v>
      </c>
    </row>
    <row r="420" spans="1:20" x14ac:dyDescent="0.25">
      <c r="A420">
        <v>-7.00999999999999</v>
      </c>
      <c r="B420">
        <v>10.11</v>
      </c>
      <c r="C420">
        <v>718062</v>
      </c>
      <c r="D420">
        <v>1118239</v>
      </c>
      <c r="E420">
        <v>29</v>
      </c>
      <c r="F420" t="s">
        <v>7</v>
      </c>
      <c r="G420" t="s">
        <v>442</v>
      </c>
      <c r="H420">
        <f>COS(B420*PI()/180)*40075000</f>
        <v>39452737.75031095</v>
      </c>
      <c r="I420">
        <f>(MOD(A420,6)-3)*H420/360+500000</f>
        <v>718085.96700866439</v>
      </c>
      <c r="J420">
        <f>Table1[[#This Row],[rlat]]</f>
        <v>10.11</v>
      </c>
      <c r="K420" s="1">
        <f>I420-C420</f>
        <v>23.967008664389141</v>
      </c>
      <c r="L420" s="1">
        <f>B420*40075000/360+IF(Table1[[#This Row],[h]]="N",0,10000000)</f>
        <v>1125439.5833333333</v>
      </c>
      <c r="M420" s="1">
        <f>MOD(J420,6)</f>
        <v>4.1099999999999994</v>
      </c>
      <c r="N420" s="1">
        <f>Table1[[#This Row],[lng Er]]</f>
        <v>23.967008664389141</v>
      </c>
      <c r="O420" s="1">
        <f>Table1[[#This Row],[Lat2]]</f>
        <v>10.11</v>
      </c>
      <c r="P420" s="1">
        <f>L420-D420</f>
        <v>7200.5833333332557</v>
      </c>
      <c r="Q420" s="1">
        <f>Table1[[#This Row],[lat3]]</f>
        <v>10.11</v>
      </c>
      <c r="R420" s="1">
        <f>Table1[[#This Row],[Dev2]]-$AA$1*SIN(Table1[[#This Row],[lat4]]*PI()/90)-$Y$1*Table1[[#This Row],[lat4]]</f>
        <v>-604.17904778987577</v>
      </c>
      <c r="S420" s="1">
        <f>MOD(Table1[[#This Row],[rlng]],6)-3</f>
        <v>1.99000000000001</v>
      </c>
      <c r="T420" s="1">
        <f>Table1[[#This Row],[Dev2]]</f>
        <v>7200.5833333332557</v>
      </c>
    </row>
    <row r="421" spans="1:20" x14ac:dyDescent="0.25">
      <c r="A421">
        <v>-115</v>
      </c>
      <c r="B421">
        <v>-17.46</v>
      </c>
      <c r="C421">
        <v>712395</v>
      </c>
      <c r="D421">
        <v>8068443</v>
      </c>
      <c r="E421">
        <v>11</v>
      </c>
      <c r="F421" t="s">
        <v>12</v>
      </c>
      <c r="G421" t="s">
        <v>55</v>
      </c>
      <c r="H421">
        <f>COS(B421*PI()/180)*40075000</f>
        <v>38228610.521488294</v>
      </c>
      <c r="I421">
        <f>(MOD(A421,6)-3)*H421/360+500000</f>
        <v>712381.16956382385</v>
      </c>
      <c r="J421">
        <f>Table1[[#This Row],[rlat]]</f>
        <v>-17.46</v>
      </c>
      <c r="K421" s="1">
        <f>I421-C421</f>
        <v>-13.830436176154763</v>
      </c>
      <c r="L421" s="1">
        <f>B421*40075000/360+IF(Table1[[#This Row],[h]]="N",0,10000000)</f>
        <v>8056362.5</v>
      </c>
      <c r="M421" s="1">
        <f>MOD(J421,6)</f>
        <v>0.53999999999999915</v>
      </c>
      <c r="N421" s="1">
        <f>Table1[[#This Row],[lng Er]]</f>
        <v>-13.830436176154763</v>
      </c>
      <c r="O421" s="1">
        <f>Table1[[#This Row],[Lat2]]</f>
        <v>-17.46</v>
      </c>
      <c r="P421" s="1">
        <f>L421-D421</f>
        <v>-12080.5</v>
      </c>
      <c r="Q421" s="1">
        <f>Table1[[#This Row],[lat3]]</f>
        <v>-17.46</v>
      </c>
      <c r="R421" s="1">
        <f>Table1[[#This Row],[Dev2]]-$AA$1*SIN(Table1[[#This Row],[lat4]]*PI()/90)-$Y$1*Table1[[#This Row],[lat4]]</f>
        <v>1006.9140095134535</v>
      </c>
      <c r="S421" s="1">
        <f>MOD(Table1[[#This Row],[rlng]],6)-3</f>
        <v>2</v>
      </c>
      <c r="T421" s="1">
        <f>Table1[[#This Row],[Dev2]]</f>
        <v>-12080.5</v>
      </c>
    </row>
    <row r="422" spans="1:20" x14ac:dyDescent="0.25">
      <c r="A422">
        <v>173.01</v>
      </c>
      <c r="B422">
        <v>-69.23</v>
      </c>
      <c r="C422">
        <v>579535</v>
      </c>
      <c r="D422">
        <v>2318686</v>
      </c>
      <c r="E422">
        <v>59</v>
      </c>
      <c r="F422" t="s">
        <v>12</v>
      </c>
      <c r="G422" t="s">
        <v>96</v>
      </c>
      <c r="H422">
        <f>COS(B422*PI()/180)*40075000</f>
        <v>14211293.91495901</v>
      </c>
      <c r="I422">
        <f>(MOD(A422,6)-3)*H422/360+500000</f>
        <v>579346.39102518745</v>
      </c>
      <c r="J422">
        <f>Table1[[#This Row],[rlat]]</f>
        <v>-69.23</v>
      </c>
      <c r="K422" s="1">
        <f>I422-C422</f>
        <v>-188.60897481255233</v>
      </c>
      <c r="L422" s="1">
        <f>B422*40075000/360+IF(Table1[[#This Row],[h]]="N",0,10000000)</f>
        <v>2293354.861111111</v>
      </c>
      <c r="M422" s="1">
        <f>MOD(J422,6)</f>
        <v>2.769999999999996</v>
      </c>
      <c r="N422" s="1">
        <f>Table1[[#This Row],[lng Er]]</f>
        <v>-188.60897481255233</v>
      </c>
      <c r="O422" s="1">
        <f>Table1[[#This Row],[Lat2]]</f>
        <v>-69.23</v>
      </c>
      <c r="P422" s="1">
        <f>L422-D422</f>
        <v>-25331.138888888992</v>
      </c>
      <c r="Q422" s="1">
        <f>Table1[[#This Row],[lat3]]</f>
        <v>-69.23</v>
      </c>
      <c r="R422" s="1">
        <f>Table1[[#This Row],[Dev2]]-$AA$1*SIN(Table1[[#This Row],[lat4]]*PI()/90)-$Y$1*Table1[[#This Row],[lat4]]</f>
        <v>855.89521395836164</v>
      </c>
      <c r="S422" s="1">
        <f>MOD(Table1[[#This Row],[rlng]],6)-3</f>
        <v>2.0099999999999909</v>
      </c>
      <c r="T422" s="1">
        <f>Table1[[#This Row],[Dev2]]</f>
        <v>-25331.138888888992</v>
      </c>
    </row>
    <row r="423" spans="1:20" x14ac:dyDescent="0.25">
      <c r="A423">
        <v>-12.99</v>
      </c>
      <c r="B423">
        <v>45.96</v>
      </c>
      <c r="C423">
        <v>655750</v>
      </c>
      <c r="D423">
        <v>5091567</v>
      </c>
      <c r="E423">
        <v>28</v>
      </c>
      <c r="F423" t="s">
        <v>7</v>
      </c>
      <c r="G423" t="s">
        <v>407</v>
      </c>
      <c r="H423">
        <f>COS(B423*PI()/180)*40075000</f>
        <v>27858552.831726529</v>
      </c>
      <c r="I423">
        <f>(MOD(A423,6)-3)*H423/360+500000</f>
        <v>655543.58664380643</v>
      </c>
      <c r="J423">
        <f>Table1[[#This Row],[rlat]]</f>
        <v>45.96</v>
      </c>
      <c r="K423" s="1">
        <f>I423-C423</f>
        <v>-206.41335619357415</v>
      </c>
      <c r="L423" s="1">
        <f>B423*40075000/360+IF(Table1[[#This Row],[h]]="N",0,10000000)</f>
        <v>5116241.666666667</v>
      </c>
      <c r="M423" s="1">
        <f>MOD(J423,6)</f>
        <v>3.9600000000000009</v>
      </c>
      <c r="N423" s="1">
        <f>Table1[[#This Row],[lng Er]]</f>
        <v>-206.41335619357415</v>
      </c>
      <c r="O423" s="1">
        <f>Table1[[#This Row],[Lat2]]</f>
        <v>45.96</v>
      </c>
      <c r="P423" s="1">
        <f>L423-D423</f>
        <v>24674.666666666977</v>
      </c>
      <c r="Q423" s="1">
        <f>Table1[[#This Row],[lat3]]</f>
        <v>45.96</v>
      </c>
      <c r="R423" s="1">
        <f>Table1[[#This Row],[Dev2]]-$AA$1*SIN(Table1[[#This Row],[lat4]]*PI()/90)-$Y$1*Table1[[#This Row],[lat4]]</f>
        <v>-1657.3506407164514</v>
      </c>
      <c r="S423" s="1">
        <f>MOD(Table1[[#This Row],[rlng]],6)-3</f>
        <v>2.0099999999999998</v>
      </c>
      <c r="T423" s="1">
        <f>Table1[[#This Row],[Dev2]]</f>
        <v>24674.666666666977</v>
      </c>
    </row>
    <row r="424" spans="1:20" x14ac:dyDescent="0.25">
      <c r="A424">
        <v>161.03</v>
      </c>
      <c r="B424">
        <v>10.4</v>
      </c>
      <c r="C424">
        <v>722245</v>
      </c>
      <c r="D424">
        <v>1150349</v>
      </c>
      <c r="E424">
        <v>57</v>
      </c>
      <c r="F424" t="s">
        <v>7</v>
      </c>
      <c r="G424" t="s">
        <v>461</v>
      </c>
      <c r="H424">
        <f>COS(B424*PI()/180)*40075000</f>
        <v>39416626.69284644</v>
      </c>
      <c r="I424">
        <f>(MOD(A424,6)-3)*H424/360+500000</f>
        <v>722265.97829577303</v>
      </c>
      <c r="J424">
        <f>Table1[[#This Row],[rlat]]</f>
        <v>10.4</v>
      </c>
      <c r="K424" s="1">
        <f>I424-C424</f>
        <v>20.978295773034915</v>
      </c>
      <c r="L424" s="1">
        <f>B424*40075000/360+IF(Table1[[#This Row],[h]]="N",0,10000000)</f>
        <v>1157722.2222222222</v>
      </c>
      <c r="M424" s="1">
        <f>MOD(J424,6)</f>
        <v>4.4000000000000004</v>
      </c>
      <c r="N424" s="1">
        <f>Table1[[#This Row],[lng Er]]</f>
        <v>20.978295773034915</v>
      </c>
      <c r="O424" s="1">
        <f>Table1[[#This Row],[Lat2]]</f>
        <v>10.4</v>
      </c>
      <c r="P424" s="1">
        <f>L424-D424</f>
        <v>7373.2222222222481</v>
      </c>
      <c r="Q424" s="1">
        <f>Table1[[#This Row],[lat3]]</f>
        <v>10.4</v>
      </c>
      <c r="R424" s="1">
        <f>Table1[[#This Row],[Dev2]]-$AA$1*SIN(Table1[[#This Row],[lat4]]*PI()/90)-$Y$1*Table1[[#This Row],[lat4]]</f>
        <v>-648.48917630794494</v>
      </c>
      <c r="S424" s="1">
        <f>MOD(Table1[[#This Row],[rlng]],6)-3</f>
        <v>2.0300000000000011</v>
      </c>
      <c r="T424" s="1">
        <f>Table1[[#This Row],[Dev2]]</f>
        <v>7373.2222222222481</v>
      </c>
    </row>
    <row r="425" spans="1:20" x14ac:dyDescent="0.25">
      <c r="A425">
        <v>-72.97</v>
      </c>
      <c r="B425">
        <v>72.48</v>
      </c>
      <c r="C425">
        <v>568197</v>
      </c>
      <c r="D425">
        <v>8043626</v>
      </c>
      <c r="E425">
        <v>18</v>
      </c>
      <c r="F425" t="s">
        <v>7</v>
      </c>
      <c r="G425" t="s">
        <v>50</v>
      </c>
      <c r="H425">
        <f>COS(B425*PI()/180)*40075000</f>
        <v>12064125.549676506</v>
      </c>
      <c r="I425">
        <f>(MOD(A425,6)-3)*H425/360+500000</f>
        <v>568028.26351623144</v>
      </c>
      <c r="J425">
        <f>Table1[[#This Row],[rlat]]</f>
        <v>72.48</v>
      </c>
      <c r="K425" s="1">
        <f>I425-C425</f>
        <v>-168.73648376855999</v>
      </c>
      <c r="L425" s="1">
        <f>B425*40075000/360+IF(Table1[[#This Row],[h]]="N",0,10000000)</f>
        <v>8068433.333333333</v>
      </c>
      <c r="M425" s="1">
        <f>MOD(J425,6)</f>
        <v>0.48000000000000398</v>
      </c>
      <c r="N425" s="1">
        <f>Table1[[#This Row],[lng Er]]</f>
        <v>-168.73648376855999</v>
      </c>
      <c r="O425" s="1">
        <f>Table1[[#This Row],[Lat2]]</f>
        <v>72.48</v>
      </c>
      <c r="P425" s="1">
        <f>L425-D425</f>
        <v>24807.333333333023</v>
      </c>
      <c r="Q425" s="1">
        <f>Table1[[#This Row],[lat3]]</f>
        <v>72.48</v>
      </c>
      <c r="R425" s="1">
        <f>Table1[[#This Row],[Dev2]]-$AA$1*SIN(Table1[[#This Row],[lat4]]*PI()/90)-$Y$1*Table1[[#This Row],[lat4]]</f>
        <v>-687.03742726520795</v>
      </c>
      <c r="S425" s="1">
        <f>MOD(Table1[[#This Row],[rlng]],6)-3</f>
        <v>2.0300000000000011</v>
      </c>
      <c r="T425" s="1">
        <f>Table1[[#This Row],[Dev2]]</f>
        <v>24807.333333333023</v>
      </c>
    </row>
    <row r="426" spans="1:20" x14ac:dyDescent="0.25">
      <c r="A426">
        <v>-90.95</v>
      </c>
      <c r="B426">
        <v>-1.20999999999999</v>
      </c>
      <c r="C426">
        <v>728112</v>
      </c>
      <c r="D426">
        <v>9866172</v>
      </c>
      <c r="E426">
        <v>15</v>
      </c>
      <c r="F426" t="s">
        <v>12</v>
      </c>
      <c r="G426" t="s">
        <v>224</v>
      </c>
      <c r="H426">
        <f>COS(B426*PI()/180)*40075000</f>
        <v>40066063.800204135</v>
      </c>
      <c r="I426">
        <f>(MOD(A426,6)-3)*H426/360+500000</f>
        <v>728153.97441782872</v>
      </c>
      <c r="J426">
        <f>Table1[[#This Row],[rlat]]</f>
        <v>-1.20999999999999</v>
      </c>
      <c r="K426" s="1">
        <f>I426-C426</f>
        <v>41.974417828721926</v>
      </c>
      <c r="L426" s="1">
        <f>B426*40075000/360+IF(Table1[[#This Row],[h]]="N",0,10000000)</f>
        <v>9865303.4722222239</v>
      </c>
      <c r="M426" s="1">
        <f>MOD(J426,6)</f>
        <v>4.7900000000000098</v>
      </c>
      <c r="N426" s="1">
        <f>Table1[[#This Row],[lng Er]]</f>
        <v>41.974417828721926</v>
      </c>
      <c r="O426" s="1">
        <f>Table1[[#This Row],[Lat2]]</f>
        <v>-1.20999999999999</v>
      </c>
      <c r="P426" s="1">
        <f>L426-D426</f>
        <v>-868.52777777612209</v>
      </c>
      <c r="Q426" s="1">
        <f>Table1[[#This Row],[lat3]]</f>
        <v>-1.20999999999999</v>
      </c>
      <c r="R426" s="1">
        <f>Table1[[#This Row],[Dev2]]-$AA$1*SIN(Table1[[#This Row],[lat4]]*PI()/90)-$Y$1*Table1[[#This Row],[lat4]]</f>
        <v>79.312795523834325</v>
      </c>
      <c r="S426" s="1">
        <f>MOD(Table1[[#This Row],[rlng]],6)-3</f>
        <v>2.0499999999999972</v>
      </c>
      <c r="T426" s="1">
        <f>Table1[[#This Row],[Dev2]]</f>
        <v>-868.52777777612209</v>
      </c>
    </row>
    <row r="427" spans="1:20" x14ac:dyDescent="0.25">
      <c r="A427">
        <v>-114.94</v>
      </c>
      <c r="B427">
        <v>-42.07</v>
      </c>
      <c r="C427">
        <v>670421</v>
      </c>
      <c r="D427">
        <v>5340398</v>
      </c>
      <c r="E427">
        <v>11</v>
      </c>
      <c r="F427" t="s">
        <v>12</v>
      </c>
      <c r="G427" t="s">
        <v>275</v>
      </c>
      <c r="H427">
        <f>COS(B427*PI()/180)*40075000</f>
        <v>29748745.460353579</v>
      </c>
      <c r="I427">
        <f>(MOD(A427,6)-3)*H427/360+500000</f>
        <v>670228.93235646794</v>
      </c>
      <c r="J427">
        <f>Table1[[#This Row],[rlat]]</f>
        <v>-42.07</v>
      </c>
      <c r="K427" s="1">
        <f>I427-C427</f>
        <v>-192.06764353206381</v>
      </c>
      <c r="L427" s="1">
        <f>B427*40075000/360+IF(Table1[[#This Row],[h]]="N",0,10000000)</f>
        <v>5316790.972222222</v>
      </c>
      <c r="M427" s="1">
        <f>MOD(J427,6)</f>
        <v>5.93</v>
      </c>
      <c r="N427" s="1">
        <f>Table1[[#This Row],[lng Er]]</f>
        <v>-192.06764353206381</v>
      </c>
      <c r="O427" s="1">
        <f>Table1[[#This Row],[Lat2]]</f>
        <v>-42.07</v>
      </c>
      <c r="P427" s="1">
        <f>L427-D427</f>
        <v>-23607.027777777985</v>
      </c>
      <c r="Q427" s="1">
        <f>Table1[[#This Row],[lat3]]</f>
        <v>-42.07</v>
      </c>
      <c r="R427" s="1">
        <f>Table1[[#This Row],[Dev2]]-$AA$1*SIN(Table1[[#This Row],[lat4]]*PI()/90)-$Y$1*Table1[[#This Row],[lat4]]</f>
        <v>1775.111621211563</v>
      </c>
      <c r="S427" s="1">
        <f>MOD(Table1[[#This Row],[rlng]],6)-3</f>
        <v>2.0600000000000023</v>
      </c>
      <c r="T427" s="1">
        <f>Table1[[#This Row],[Dev2]]</f>
        <v>-23607.027777777985</v>
      </c>
    </row>
    <row r="428" spans="1:20" x14ac:dyDescent="0.25">
      <c r="A428">
        <v>-174.92</v>
      </c>
      <c r="B428">
        <v>62.03</v>
      </c>
      <c r="C428">
        <v>608824</v>
      </c>
      <c r="D428">
        <v>6879267</v>
      </c>
      <c r="E428">
        <v>1</v>
      </c>
      <c r="F428" t="s">
        <v>7</v>
      </c>
      <c r="G428" t="s">
        <v>162</v>
      </c>
      <c r="H428">
        <f>COS(B428*PI()/180)*40075000</f>
        <v>18795543.216086298</v>
      </c>
      <c r="I428">
        <f>(MOD(A428,6)-3)*H428/360+500000</f>
        <v>608596.47191516589</v>
      </c>
      <c r="J428">
        <f>Table1[[#This Row],[rlat]]</f>
        <v>62.03</v>
      </c>
      <c r="K428" s="1">
        <f>I428-C428</f>
        <v>-227.52808483410627</v>
      </c>
      <c r="L428" s="1">
        <f>B428*40075000/360+IF(Table1[[#This Row],[h]]="N",0,10000000)</f>
        <v>6905145.138888889</v>
      </c>
      <c r="M428" s="1">
        <f>MOD(J428,6)</f>
        <v>2.0300000000000011</v>
      </c>
      <c r="N428" s="1">
        <f>Table1[[#This Row],[lng Er]]</f>
        <v>-227.52808483410627</v>
      </c>
      <c r="O428" s="1">
        <f>Table1[[#This Row],[Lat2]]</f>
        <v>62.03</v>
      </c>
      <c r="P428" s="1">
        <f>L428-D428</f>
        <v>25878.138888888992</v>
      </c>
      <c r="Q428" s="1">
        <f>Table1[[#This Row],[lat3]]</f>
        <v>62.03</v>
      </c>
      <c r="R428" s="1">
        <f>Table1[[#This Row],[Dev2]]-$AA$1*SIN(Table1[[#This Row],[lat4]]*PI()/90)-$Y$1*Table1[[#This Row],[lat4]]</f>
        <v>-1333.8356335467597</v>
      </c>
      <c r="S428" s="1">
        <f>MOD(Table1[[#This Row],[rlng]],6)-3</f>
        <v>2.0800000000000125</v>
      </c>
      <c r="T428" s="1">
        <f>Table1[[#This Row],[Dev2]]</f>
        <v>25878.138888888992</v>
      </c>
    </row>
    <row r="429" spans="1:20" x14ac:dyDescent="0.25">
      <c r="A429">
        <v>131.08000000000001</v>
      </c>
      <c r="B429">
        <v>28.66</v>
      </c>
      <c r="C429">
        <v>703275</v>
      </c>
      <c r="D429">
        <v>3172087</v>
      </c>
      <c r="E429">
        <v>52</v>
      </c>
      <c r="F429" t="s">
        <v>7</v>
      </c>
      <c r="G429" t="s">
        <v>135</v>
      </c>
      <c r="H429">
        <f>COS(B429*PI()/180)*40075000</f>
        <v>35165059.457495607</v>
      </c>
      <c r="I429">
        <f>(MOD(A429,6)-3)*H429/360+500000</f>
        <v>703175.89908775361</v>
      </c>
      <c r="J429">
        <f>Table1[[#This Row],[rlat]]</f>
        <v>28.66</v>
      </c>
      <c r="K429" s="1">
        <f>I429-C429</f>
        <v>-99.100912246387452</v>
      </c>
      <c r="L429" s="1">
        <f>B429*40075000/360+IF(Table1[[#This Row],[h]]="N",0,10000000)</f>
        <v>3190415.277777778</v>
      </c>
      <c r="M429" s="1">
        <f>MOD(J429,6)</f>
        <v>4.66</v>
      </c>
      <c r="N429" s="1">
        <f>Table1[[#This Row],[lng Er]]</f>
        <v>-99.100912246387452</v>
      </c>
      <c r="O429" s="1">
        <f>Table1[[#This Row],[Lat2]]</f>
        <v>28.66</v>
      </c>
      <c r="P429" s="1">
        <f>L429-D429</f>
        <v>18328.277777777985</v>
      </c>
      <c r="Q429" s="1">
        <f>Table1[[#This Row],[lat3]]</f>
        <v>28.66</v>
      </c>
      <c r="R429" s="1">
        <f>Table1[[#This Row],[Dev2]]-$AA$1*SIN(Table1[[#This Row],[lat4]]*PI()/90)-$Y$1*Table1[[#This Row],[lat4]]</f>
        <v>-1587.4111841515478</v>
      </c>
      <c r="S429" s="1">
        <f>MOD(Table1[[#This Row],[rlng]],6)-3</f>
        <v>2.0800000000000125</v>
      </c>
      <c r="T429" s="1">
        <f>Table1[[#This Row],[Dev2]]</f>
        <v>18328.277777777985</v>
      </c>
    </row>
    <row r="430" spans="1:20" x14ac:dyDescent="0.25">
      <c r="A430">
        <v>131.09</v>
      </c>
      <c r="B430">
        <v>-25.76</v>
      </c>
      <c r="C430">
        <v>709614</v>
      </c>
      <c r="D430">
        <v>7149232</v>
      </c>
      <c r="E430">
        <v>52</v>
      </c>
      <c r="F430" t="s">
        <v>12</v>
      </c>
      <c r="G430" t="s">
        <v>139</v>
      </c>
      <c r="H430">
        <f>COS(B430*PI()/180)*40075000</f>
        <v>36092442.704162836</v>
      </c>
      <c r="I430">
        <f>(MOD(A430,6)-3)*H430/360+500000</f>
        <v>709536.68125472346</v>
      </c>
      <c r="J430">
        <f>Table1[[#This Row],[rlat]]</f>
        <v>-25.76</v>
      </c>
      <c r="K430" s="1">
        <f>I430-C430</f>
        <v>-77.318745276541449</v>
      </c>
      <c r="L430" s="1">
        <f>B430*40075000/360+IF(Table1[[#This Row],[h]]="N",0,10000000)</f>
        <v>7132411.111111111</v>
      </c>
      <c r="M430" s="1">
        <f>MOD(J430,6)</f>
        <v>4.2399999999999984</v>
      </c>
      <c r="N430" s="1">
        <f>Table1[[#This Row],[lng Er]]</f>
        <v>-77.318745276541449</v>
      </c>
      <c r="O430" s="1">
        <f>Table1[[#This Row],[Lat2]]</f>
        <v>-25.76</v>
      </c>
      <c r="P430" s="1">
        <f>L430-D430</f>
        <v>-16820.888888888992</v>
      </c>
      <c r="Q430" s="1">
        <f>Table1[[#This Row],[lat3]]</f>
        <v>-25.76</v>
      </c>
      <c r="R430" s="1">
        <f>Table1[[#This Row],[Dev2]]-$AA$1*SIN(Table1[[#This Row],[lat4]]*PI()/90)-$Y$1*Table1[[#This Row],[lat4]]</f>
        <v>1500.317635427964</v>
      </c>
      <c r="S430" s="1">
        <f>MOD(Table1[[#This Row],[rlng]],6)-3</f>
        <v>2.0900000000000034</v>
      </c>
      <c r="T430" s="1">
        <f>Table1[[#This Row],[Dev2]]</f>
        <v>-16820.888888888992</v>
      </c>
    </row>
    <row r="431" spans="1:20" x14ac:dyDescent="0.25">
      <c r="A431">
        <v>131.15</v>
      </c>
      <c r="B431">
        <v>43.09</v>
      </c>
      <c r="C431">
        <v>674989</v>
      </c>
      <c r="D431">
        <v>4773052</v>
      </c>
      <c r="E431">
        <v>52</v>
      </c>
      <c r="F431" t="s">
        <v>7</v>
      </c>
      <c r="G431" t="s">
        <v>272</v>
      </c>
      <c r="H431">
        <f>COS(B431*PI()/180)*40075000</f>
        <v>29266031.8847281</v>
      </c>
      <c r="I431">
        <f>(MOD(A431,6)-3)*H431/360+500000</f>
        <v>674783.24597823771</v>
      </c>
      <c r="J431">
        <f>Table1[[#This Row],[rlat]]</f>
        <v>43.09</v>
      </c>
      <c r="K431" s="1">
        <f>I431-C431</f>
        <v>-205.75402176228818</v>
      </c>
      <c r="L431" s="1">
        <f>B431*40075000/360+IF(Table1[[#This Row],[h]]="N",0,10000000)</f>
        <v>4796754.8611111119</v>
      </c>
      <c r="M431" s="1">
        <f>MOD(J431,6)</f>
        <v>1.0900000000000034</v>
      </c>
      <c r="N431" s="1">
        <f>Table1[[#This Row],[lng Er]]</f>
        <v>-205.75402176228818</v>
      </c>
      <c r="O431" s="1">
        <f>Table1[[#This Row],[Lat2]]</f>
        <v>43.09</v>
      </c>
      <c r="P431" s="1">
        <f>L431-D431</f>
        <v>23702.861111111939</v>
      </c>
      <c r="Q431" s="1">
        <f>Table1[[#This Row],[lat3]]</f>
        <v>43.09</v>
      </c>
      <c r="R431" s="1">
        <f>Table1[[#This Row],[Dev2]]-$AA$1*SIN(Table1[[#This Row],[lat4]]*PI()/90)-$Y$1*Table1[[#This Row],[lat4]]</f>
        <v>-1956.8412656492819</v>
      </c>
      <c r="S431" s="1">
        <f>MOD(Table1[[#This Row],[rlng]],6)-3</f>
        <v>2.1500000000000057</v>
      </c>
      <c r="T431" s="1">
        <f>Table1[[#This Row],[Dev2]]</f>
        <v>23702.861111111939</v>
      </c>
    </row>
    <row r="432" spans="1:20" x14ac:dyDescent="0.25">
      <c r="A432">
        <v>-6.8300000000000098</v>
      </c>
      <c r="B432">
        <v>-50.46</v>
      </c>
      <c r="C432">
        <v>654021</v>
      </c>
      <c r="D432">
        <v>4407972</v>
      </c>
      <c r="E432">
        <v>29</v>
      </c>
      <c r="F432" t="s">
        <v>12</v>
      </c>
      <c r="G432" t="s">
        <v>412</v>
      </c>
      <c r="H432">
        <f>COS(B432*PI()/180)*40075000</f>
        <v>25512416.689395994</v>
      </c>
      <c r="I432">
        <f>(MOD(A432,6)-3)*H432/360+500000</f>
        <v>653783.1783777473</v>
      </c>
      <c r="J432">
        <f>Table1[[#This Row],[rlat]]</f>
        <v>-50.46</v>
      </c>
      <c r="K432" s="1">
        <f>I432-C432</f>
        <v>-237.82162225269713</v>
      </c>
      <c r="L432" s="1">
        <f>B432*40075000/360+IF(Table1[[#This Row],[h]]="N",0,10000000)</f>
        <v>4382820.833333333</v>
      </c>
      <c r="M432" s="1">
        <f>MOD(J432,6)</f>
        <v>3.5399999999999991</v>
      </c>
      <c r="N432" s="1">
        <f>Table1[[#This Row],[lng Er]]</f>
        <v>-237.82162225269713</v>
      </c>
      <c r="O432" s="1">
        <f>Table1[[#This Row],[Lat2]]</f>
        <v>-50.46</v>
      </c>
      <c r="P432" s="1">
        <f>L432-D432</f>
        <v>-25151.166666666977</v>
      </c>
      <c r="Q432" s="1">
        <f>Table1[[#This Row],[lat3]]</f>
        <v>-50.46</v>
      </c>
      <c r="R432" s="1">
        <f>Table1[[#This Row],[Dev2]]-$AA$1*SIN(Table1[[#This Row],[lat4]]*PI()/90)-$Y$1*Table1[[#This Row],[lat4]]</f>
        <v>1912.6156711222229</v>
      </c>
      <c r="S432" s="1">
        <f>MOD(Table1[[#This Row],[rlng]],6)-3</f>
        <v>2.1699999999999902</v>
      </c>
      <c r="T432" s="1">
        <f>Table1[[#This Row],[Dev2]]</f>
        <v>-25151.166666666977</v>
      </c>
    </row>
    <row r="433" spans="1:20" x14ac:dyDescent="0.25">
      <c r="A433">
        <v>71.180000000000007</v>
      </c>
      <c r="B433">
        <v>4.2099999999999902</v>
      </c>
      <c r="C433">
        <v>741987</v>
      </c>
      <c r="D433">
        <v>465677</v>
      </c>
      <c r="E433">
        <v>42</v>
      </c>
      <c r="F433" t="s">
        <v>7</v>
      </c>
      <c r="G433" t="s">
        <v>181</v>
      </c>
      <c r="H433">
        <f>COS(B433*PI()/180)*40075000</f>
        <v>39966864.808277793</v>
      </c>
      <c r="I433">
        <f>(MOD(A433,6)-3)*H433/360+500000</f>
        <v>742021.57022790518</v>
      </c>
      <c r="J433">
        <f>Table1[[#This Row],[rlat]]</f>
        <v>4.2099999999999902</v>
      </c>
      <c r="K433" s="1">
        <f>I433-C433</f>
        <v>34.57022790517658</v>
      </c>
      <c r="L433" s="1">
        <f>B433*40075000/360+IF(Table1[[#This Row],[h]]="N",0,10000000)</f>
        <v>468654.86111111002</v>
      </c>
      <c r="M433" s="1">
        <f>MOD(J433,6)</f>
        <v>4.2099999999999902</v>
      </c>
      <c r="N433" s="1">
        <f>Table1[[#This Row],[lng Er]]</f>
        <v>34.57022790517658</v>
      </c>
      <c r="O433" s="1">
        <f>Table1[[#This Row],[Lat2]]</f>
        <v>4.2099999999999902</v>
      </c>
      <c r="P433" s="1">
        <f>L433-D433</f>
        <v>2977.8611111100181</v>
      </c>
      <c r="Q433" s="1">
        <f>Table1[[#This Row],[lat3]]</f>
        <v>4.2099999999999902</v>
      </c>
      <c r="R433" s="1">
        <f>Table1[[#This Row],[Dev2]]-$AA$1*SIN(Table1[[#This Row],[lat4]]*PI()/90)-$Y$1*Table1[[#This Row],[lat4]]</f>
        <v>-312.24234238907377</v>
      </c>
      <c r="S433" s="1">
        <f>MOD(Table1[[#This Row],[rlng]],6)-3</f>
        <v>2.1800000000000068</v>
      </c>
      <c r="T433" s="1">
        <f>Table1[[#This Row],[Dev2]]</f>
        <v>2977.8611111100181</v>
      </c>
    </row>
    <row r="434" spans="1:20" x14ac:dyDescent="0.25">
      <c r="A434">
        <v>71.19</v>
      </c>
      <c r="B434">
        <v>-49.83</v>
      </c>
      <c r="C434">
        <v>657497</v>
      </c>
      <c r="D434">
        <v>4477969</v>
      </c>
      <c r="E434">
        <v>42</v>
      </c>
      <c r="F434" t="s">
        <v>12</v>
      </c>
      <c r="G434" t="s">
        <v>371</v>
      </c>
      <c r="H434">
        <f>COS(B434*PI()/180)*40075000</f>
        <v>25850686.389700167</v>
      </c>
      <c r="I434">
        <f>(MOD(A434,6)-3)*H434/360+500000</f>
        <v>657258.34220400918</v>
      </c>
      <c r="J434">
        <f>Table1[[#This Row],[rlat]]</f>
        <v>-49.83</v>
      </c>
      <c r="K434" s="1">
        <f>I434-C434</f>
        <v>-238.65779599081725</v>
      </c>
      <c r="L434" s="1">
        <f>B434*40075000/360+IF(Table1[[#This Row],[h]]="N",0,10000000)</f>
        <v>4452952.083333333</v>
      </c>
      <c r="M434" s="1">
        <f>MOD(J434,6)</f>
        <v>4.1700000000000017</v>
      </c>
      <c r="N434" s="1">
        <f>Table1[[#This Row],[lng Er]]</f>
        <v>-238.65779599081725</v>
      </c>
      <c r="O434" s="1">
        <f>Table1[[#This Row],[Lat2]]</f>
        <v>-49.83</v>
      </c>
      <c r="P434" s="1">
        <f>L434-D434</f>
        <v>-25016.916666666977</v>
      </c>
      <c r="Q434" s="1">
        <f>Table1[[#This Row],[lat3]]</f>
        <v>-49.83</v>
      </c>
      <c r="R434" s="1">
        <f>Table1[[#This Row],[Dev2]]-$AA$1*SIN(Table1[[#This Row],[lat4]]*PI()/90)-$Y$1*Table1[[#This Row],[lat4]]</f>
        <v>1967.9670396765814</v>
      </c>
      <c r="S434" s="1">
        <f>MOD(Table1[[#This Row],[rlng]],6)-3</f>
        <v>2.1899999999999977</v>
      </c>
      <c r="T434" s="1">
        <f>Table1[[#This Row],[Dev2]]</f>
        <v>-25016.916666666977</v>
      </c>
    </row>
    <row r="435" spans="1:20" x14ac:dyDescent="0.25">
      <c r="A435">
        <v>-90.81</v>
      </c>
      <c r="B435">
        <v>-8.2200000000000006</v>
      </c>
      <c r="C435">
        <v>741261</v>
      </c>
      <c r="D435">
        <v>9090721</v>
      </c>
      <c r="E435">
        <v>15</v>
      </c>
      <c r="F435" t="s">
        <v>12</v>
      </c>
      <c r="G435" t="s">
        <v>114</v>
      </c>
      <c r="H435">
        <f>COS(B435*PI()/180)*40075000</f>
        <v>39663284.827504821</v>
      </c>
      <c r="I435">
        <f>(MOD(A435,6)-3)*H435/360+500000</f>
        <v>741284.98270065407</v>
      </c>
      <c r="J435">
        <f>Table1[[#This Row],[rlat]]</f>
        <v>-8.2200000000000006</v>
      </c>
      <c r="K435" s="1">
        <f>I435-C435</f>
        <v>23.982700654072687</v>
      </c>
      <c r="L435" s="1">
        <f>B435*40075000/360+IF(Table1[[#This Row],[h]]="N",0,10000000)</f>
        <v>9084954.166666666</v>
      </c>
      <c r="M435" s="1">
        <f>MOD(J435,6)</f>
        <v>3.7799999999999994</v>
      </c>
      <c r="N435" s="1">
        <f>Table1[[#This Row],[lng Er]]</f>
        <v>23.982700654072687</v>
      </c>
      <c r="O435" s="1">
        <f>Table1[[#This Row],[Lat2]]</f>
        <v>-8.2200000000000006</v>
      </c>
      <c r="P435" s="1">
        <f>L435-D435</f>
        <v>-5766.8333333339542</v>
      </c>
      <c r="Q435" s="1">
        <f>Table1[[#This Row],[lat3]]</f>
        <v>-8.2200000000000006</v>
      </c>
      <c r="R435" s="1">
        <f>Table1[[#This Row],[Dev2]]-$AA$1*SIN(Table1[[#This Row],[lat4]]*PI()/90)-$Y$1*Table1[[#This Row],[lat4]]</f>
        <v>610.84451434956941</v>
      </c>
      <c r="S435" s="1">
        <f>MOD(Table1[[#This Row],[rlng]],6)-3</f>
        <v>2.1899999999999977</v>
      </c>
      <c r="T435" s="1">
        <f>Table1[[#This Row],[Dev2]]</f>
        <v>-5766.8333333339542</v>
      </c>
    </row>
    <row r="436" spans="1:20" x14ac:dyDescent="0.25">
      <c r="A436">
        <v>-24.8</v>
      </c>
      <c r="B436">
        <v>42.36</v>
      </c>
      <c r="C436">
        <v>681172</v>
      </c>
      <c r="D436">
        <v>4692092</v>
      </c>
      <c r="E436">
        <v>26</v>
      </c>
      <c r="F436" t="s">
        <v>7</v>
      </c>
      <c r="G436" t="s">
        <v>201</v>
      </c>
      <c r="H436">
        <f>COS(B436*PI()/180)*40075000</f>
        <v>29612455.943568092</v>
      </c>
      <c r="I436">
        <f>(MOD(A436,6)-3)*H436/360+500000</f>
        <v>680965.00854402711</v>
      </c>
      <c r="J436">
        <f>Table1[[#This Row],[rlat]]</f>
        <v>42.36</v>
      </c>
      <c r="K436" s="1">
        <f>I436-C436</f>
        <v>-206.99145597289316</v>
      </c>
      <c r="L436" s="1">
        <f>B436*40075000/360+IF(Table1[[#This Row],[h]]="N",0,10000000)</f>
        <v>4715491.666666667</v>
      </c>
      <c r="M436" s="1">
        <f>MOD(J436,6)</f>
        <v>0.35999999999999943</v>
      </c>
      <c r="N436" s="1">
        <f>Table1[[#This Row],[lng Er]]</f>
        <v>-206.99145597289316</v>
      </c>
      <c r="O436" s="1">
        <f>Table1[[#This Row],[Lat2]]</f>
        <v>42.36</v>
      </c>
      <c r="P436" s="1">
        <f>L436-D436</f>
        <v>23399.666666666977</v>
      </c>
      <c r="Q436" s="1">
        <f>Table1[[#This Row],[lat3]]</f>
        <v>42.36</v>
      </c>
      <c r="R436" s="1">
        <f>Table1[[#This Row],[Dev2]]-$AA$1*SIN(Table1[[#This Row],[lat4]]*PI()/90)-$Y$1*Table1[[#This Row],[lat4]]</f>
        <v>-2063.4434283501305</v>
      </c>
      <c r="S436" s="1">
        <f>MOD(Table1[[#This Row],[rlng]],6)-3</f>
        <v>2.1999999999999993</v>
      </c>
      <c r="T436" s="1">
        <f>Table1[[#This Row],[Dev2]]</f>
        <v>23399.666666666977</v>
      </c>
    </row>
    <row r="437" spans="1:20" x14ac:dyDescent="0.25">
      <c r="A437">
        <v>101.25</v>
      </c>
      <c r="B437">
        <v>18.13</v>
      </c>
      <c r="C437">
        <v>738065</v>
      </c>
      <c r="D437">
        <v>2006023</v>
      </c>
      <c r="E437">
        <v>47</v>
      </c>
      <c r="F437" t="s">
        <v>7</v>
      </c>
      <c r="G437" t="s">
        <v>475</v>
      </c>
      <c r="H437">
        <f>COS(B437*PI()/180)*40075000</f>
        <v>38085393.731562294</v>
      </c>
      <c r="I437">
        <f>(MOD(A437,6)-3)*H437/360+500000</f>
        <v>738033.71082226431</v>
      </c>
      <c r="J437">
        <f>Table1[[#This Row],[rlat]]</f>
        <v>18.13</v>
      </c>
      <c r="K437" s="1">
        <f>I437-C437</f>
        <v>-31.289177735685371</v>
      </c>
      <c r="L437" s="1">
        <f>B437*40075000/360+IF(Table1[[#This Row],[h]]="N",0,10000000)</f>
        <v>2018221.5277777778</v>
      </c>
      <c r="M437" s="1">
        <f>MOD(J437,6)</f>
        <v>0.12999999999999901</v>
      </c>
      <c r="N437" s="1">
        <f>Table1[[#This Row],[lng Er]]</f>
        <v>-31.289177735685371</v>
      </c>
      <c r="O437" s="1">
        <f>Table1[[#This Row],[Lat2]]</f>
        <v>18.13</v>
      </c>
      <c r="P437" s="1">
        <f>L437-D437</f>
        <v>12198.527777777752</v>
      </c>
      <c r="Q437" s="1">
        <f>Table1[[#This Row],[lat3]]</f>
        <v>18.13</v>
      </c>
      <c r="R437" s="1">
        <f>Table1[[#This Row],[Dev2]]-$AA$1*SIN(Table1[[#This Row],[lat4]]*PI()/90)-$Y$1*Table1[[#This Row],[lat4]]</f>
        <v>-1343.9284701022625</v>
      </c>
      <c r="S437" s="1">
        <f>MOD(Table1[[#This Row],[rlng]],6)-3</f>
        <v>2.25</v>
      </c>
      <c r="T437" s="1">
        <f>Table1[[#This Row],[Dev2]]</f>
        <v>12198.527777777752</v>
      </c>
    </row>
    <row r="438" spans="1:20" x14ac:dyDescent="0.25">
      <c r="A438">
        <v>47.27</v>
      </c>
      <c r="B438">
        <v>33.700000000000003</v>
      </c>
      <c r="C438">
        <v>710384</v>
      </c>
      <c r="D438">
        <v>3731206</v>
      </c>
      <c r="E438">
        <v>38</v>
      </c>
      <c r="F438" t="s">
        <v>7</v>
      </c>
      <c r="G438" t="s">
        <v>493</v>
      </c>
      <c r="H438">
        <f>COS(B438*PI()/180)*40075000</f>
        <v>33340561.444379084</v>
      </c>
      <c r="I438">
        <f>(MOD(A438,6)-3)*H438/360+500000</f>
        <v>710230.76244094619</v>
      </c>
      <c r="J438">
        <f>Table1[[#This Row],[rlat]]</f>
        <v>33.700000000000003</v>
      </c>
      <c r="K438" s="1">
        <f>I438-C438</f>
        <v>-153.23755905381404</v>
      </c>
      <c r="L438" s="1">
        <f>B438*40075000/360+IF(Table1[[#This Row],[h]]="N",0,10000000)</f>
        <v>3751465.277777778</v>
      </c>
      <c r="M438" s="1">
        <f>MOD(J438,6)</f>
        <v>3.7000000000000028</v>
      </c>
      <c r="N438" s="1">
        <f>Table1[[#This Row],[lng Er]]</f>
        <v>-153.23755905381404</v>
      </c>
      <c r="O438" s="1">
        <f>Table1[[#This Row],[Lat2]]</f>
        <v>33.700000000000003</v>
      </c>
      <c r="P438" s="1">
        <f>L438-D438</f>
        <v>20259.277777777985</v>
      </c>
      <c r="Q438" s="1">
        <f>Table1[[#This Row],[lat3]]</f>
        <v>33.700000000000003</v>
      </c>
      <c r="R438" s="1">
        <f>Table1[[#This Row],[Dev2]]-$AA$1*SIN(Table1[[#This Row],[lat4]]*PI()/90)-$Y$1*Table1[[#This Row],[lat4]]</f>
        <v>-2094.5856960297106</v>
      </c>
      <c r="S438" s="1">
        <f>MOD(Table1[[#This Row],[rlng]],6)-3</f>
        <v>2.2700000000000031</v>
      </c>
      <c r="T438" s="1">
        <f>Table1[[#This Row],[Dev2]]</f>
        <v>20259.277777777985</v>
      </c>
    </row>
    <row r="439" spans="1:20" x14ac:dyDescent="0.25">
      <c r="A439">
        <v>17.28</v>
      </c>
      <c r="B439">
        <v>54.14</v>
      </c>
      <c r="C439">
        <v>648938</v>
      </c>
      <c r="D439">
        <v>6001500</v>
      </c>
      <c r="E439">
        <v>33</v>
      </c>
      <c r="F439" t="s">
        <v>7</v>
      </c>
      <c r="G439" t="s">
        <v>334</v>
      </c>
      <c r="H439">
        <f>COS(B439*PI()/180)*40075000</f>
        <v>23476203.427887715</v>
      </c>
      <c r="I439">
        <f>(MOD(A439,6)-3)*H439/360+500000</f>
        <v>648682.62170995562</v>
      </c>
      <c r="J439">
        <f>Table1[[#This Row],[rlat]]</f>
        <v>54.14</v>
      </c>
      <c r="K439" s="1">
        <f>I439-C439</f>
        <v>-255.37829004437663</v>
      </c>
      <c r="L439" s="1">
        <f>B439*40075000/360+IF(Table1[[#This Row],[h]]="N",0,10000000)</f>
        <v>6026834.722222222</v>
      </c>
      <c r="M439" s="1">
        <f>MOD(J439,6)</f>
        <v>0.14000000000000057</v>
      </c>
      <c r="N439" s="1">
        <f>Table1[[#This Row],[lng Er]]</f>
        <v>-255.37829004437663</v>
      </c>
      <c r="O439" s="1">
        <f>Table1[[#This Row],[Lat2]]</f>
        <v>54.14</v>
      </c>
      <c r="P439" s="1">
        <f>L439-D439</f>
        <v>25334.722222222015</v>
      </c>
      <c r="Q439" s="1">
        <f>Table1[[#This Row],[lat3]]</f>
        <v>54.14</v>
      </c>
      <c r="R439" s="1">
        <f>Table1[[#This Row],[Dev2]]-$AA$1*SIN(Table1[[#This Row],[lat4]]*PI()/90)-$Y$1*Table1[[#This Row],[lat4]]</f>
        <v>-2039.338159234494</v>
      </c>
      <c r="S439" s="1">
        <f>MOD(Table1[[#This Row],[rlng]],6)-3</f>
        <v>2.2800000000000011</v>
      </c>
      <c r="T439" s="1">
        <f>Table1[[#This Row],[Dev2]]</f>
        <v>25334.722222222015</v>
      </c>
    </row>
    <row r="440" spans="1:20" x14ac:dyDescent="0.25">
      <c r="A440">
        <v>-18.71</v>
      </c>
      <c r="B440">
        <v>-72.31</v>
      </c>
      <c r="C440">
        <v>577650</v>
      </c>
      <c r="D440">
        <v>1975010</v>
      </c>
      <c r="E440">
        <v>27</v>
      </c>
      <c r="F440" t="s">
        <v>12</v>
      </c>
      <c r="G440" t="s">
        <v>73</v>
      </c>
      <c r="H440">
        <f>COS(B440*PI()/180)*40075000</f>
        <v>12177461.428936467</v>
      </c>
      <c r="I440">
        <f>(MOD(A440,6)-3)*H440/360+500000</f>
        <v>577462.18520073476</v>
      </c>
      <c r="J440">
        <f>Table1[[#This Row],[rlat]]</f>
        <v>-72.31</v>
      </c>
      <c r="K440" s="1">
        <f>I440-C440</f>
        <v>-187.81479926523753</v>
      </c>
      <c r="L440" s="1">
        <f>B440*40075000/360+IF(Table1[[#This Row],[h]]="N",0,10000000)</f>
        <v>1950490.972222222</v>
      </c>
      <c r="M440" s="1">
        <f>MOD(J440,6)</f>
        <v>5.6899999999999977</v>
      </c>
      <c r="N440" s="1">
        <f>Table1[[#This Row],[lng Er]]</f>
        <v>-187.81479926523753</v>
      </c>
      <c r="O440" s="1">
        <f>Table1[[#This Row],[Lat2]]</f>
        <v>-72.31</v>
      </c>
      <c r="P440" s="1">
        <f>L440-D440</f>
        <v>-24519.027777777985</v>
      </c>
      <c r="Q440" s="1">
        <f>Table1[[#This Row],[lat3]]</f>
        <v>-72.31</v>
      </c>
      <c r="R440" s="1">
        <f>Table1[[#This Row],[Dev2]]-$AA$1*SIN(Table1[[#This Row],[lat4]]*PI()/90)-$Y$1*Table1[[#This Row],[lat4]]</f>
        <v>1014.6678826929019</v>
      </c>
      <c r="S440" s="1">
        <f>MOD(Table1[[#This Row],[rlng]],6)-3</f>
        <v>2.2899999999999991</v>
      </c>
      <c r="T440" s="1">
        <f>Table1[[#This Row],[Dev2]]</f>
        <v>-24519.027777777985</v>
      </c>
    </row>
    <row r="441" spans="1:20" x14ac:dyDescent="0.25">
      <c r="A441">
        <v>125.29</v>
      </c>
      <c r="B441">
        <v>-21.49</v>
      </c>
      <c r="C441">
        <v>737258</v>
      </c>
      <c r="D441">
        <v>7621883</v>
      </c>
      <c r="E441">
        <v>51</v>
      </c>
      <c r="F441" t="s">
        <v>12</v>
      </c>
      <c r="G441" t="s">
        <v>383</v>
      </c>
      <c r="H441">
        <f>COS(B441*PI()/180)*40075000</f>
        <v>37289046.927698411</v>
      </c>
      <c r="I441">
        <f>(MOD(A441,6)-3)*H441/360+500000</f>
        <v>737199.77073452668</v>
      </c>
      <c r="J441">
        <f>Table1[[#This Row],[rlat]]</f>
        <v>-21.49</v>
      </c>
      <c r="K441" s="1">
        <f>I441-C441</f>
        <v>-58.229265473317355</v>
      </c>
      <c r="L441" s="1">
        <f>B441*40075000/360+IF(Table1[[#This Row],[h]]="N",0,10000000)</f>
        <v>7607745.138888889</v>
      </c>
      <c r="M441" s="1">
        <f>MOD(J441,6)</f>
        <v>2.5100000000000016</v>
      </c>
      <c r="N441" s="1">
        <f>Table1[[#This Row],[lng Er]]</f>
        <v>-58.229265473317355</v>
      </c>
      <c r="O441" s="1">
        <f>Table1[[#This Row],[Lat2]]</f>
        <v>-21.49</v>
      </c>
      <c r="P441" s="1">
        <f>L441-D441</f>
        <v>-14137.861111111008</v>
      </c>
      <c r="Q441" s="1">
        <f>Table1[[#This Row],[lat3]]</f>
        <v>-21.49</v>
      </c>
      <c r="R441" s="1">
        <f>Table1[[#This Row],[Dev2]]-$AA$1*SIN(Table1[[#This Row],[lat4]]*PI()/90)-$Y$1*Table1[[#This Row],[lat4]]</f>
        <v>1605.2773355476966</v>
      </c>
      <c r="S441" s="1">
        <f>MOD(Table1[[#This Row],[rlng]],6)-3</f>
        <v>2.2900000000000063</v>
      </c>
      <c r="T441" s="1">
        <f>Table1[[#This Row],[Dev2]]</f>
        <v>-14137.861111111008</v>
      </c>
    </row>
    <row r="442" spans="1:20" x14ac:dyDescent="0.25">
      <c r="A442">
        <v>89.29</v>
      </c>
      <c r="B442">
        <v>30.9</v>
      </c>
      <c r="C442">
        <v>718872</v>
      </c>
      <c r="D442">
        <v>3420766</v>
      </c>
      <c r="E442">
        <v>45</v>
      </c>
      <c r="F442" t="s">
        <v>7</v>
      </c>
      <c r="G442" t="s">
        <v>273</v>
      </c>
      <c r="H442">
        <f>COS(B442*PI()/180)*40075000</f>
        <v>34386951.096875057</v>
      </c>
      <c r="I442">
        <f>(MOD(A442,6)-3)*H442/360+500000</f>
        <v>718739.21669956692</v>
      </c>
      <c r="J442">
        <f>Table1[[#This Row],[rlat]]</f>
        <v>30.9</v>
      </c>
      <c r="K442" s="1">
        <f>I442-C442</f>
        <v>-132.78330043307506</v>
      </c>
      <c r="L442" s="1">
        <f>B442*40075000/360+IF(Table1[[#This Row],[h]]="N",0,10000000)</f>
        <v>3439770.8333333335</v>
      </c>
      <c r="M442" s="1">
        <f>MOD(J442,6)</f>
        <v>0.89999999999999858</v>
      </c>
      <c r="N442" s="1">
        <f>Table1[[#This Row],[lng Er]]</f>
        <v>-132.78330043307506</v>
      </c>
      <c r="O442" s="1">
        <f>Table1[[#This Row],[Lat2]]</f>
        <v>30.9</v>
      </c>
      <c r="P442" s="1">
        <f>L442-D442</f>
        <v>19004.833333333489</v>
      </c>
      <c r="Q442" s="1">
        <f>Table1[[#This Row],[lat3]]</f>
        <v>30.9</v>
      </c>
      <c r="R442" s="1">
        <f>Table1[[#This Row],[Dev2]]-$AA$1*SIN(Table1[[#This Row],[lat4]]*PI()/90)-$Y$1*Table1[[#This Row],[lat4]]</f>
        <v>-2048.5218997063857</v>
      </c>
      <c r="S442" s="1">
        <f>MOD(Table1[[#This Row],[rlng]],6)-3</f>
        <v>2.2900000000000063</v>
      </c>
      <c r="T442" s="1">
        <f>Table1[[#This Row],[Dev2]]</f>
        <v>19004.833333333489</v>
      </c>
    </row>
    <row r="443" spans="1:20" x14ac:dyDescent="0.25">
      <c r="A443">
        <v>-84.7</v>
      </c>
      <c r="B443">
        <v>77.06</v>
      </c>
      <c r="C443">
        <v>557480</v>
      </c>
      <c r="D443">
        <v>8554593</v>
      </c>
      <c r="E443">
        <v>16</v>
      </c>
      <c r="F443" t="s">
        <v>7</v>
      </c>
      <c r="G443" t="s">
        <v>270</v>
      </c>
      <c r="H443">
        <f>COS(B443*PI()/180)*40075000</f>
        <v>8974017.7226470057</v>
      </c>
      <c r="I443">
        <f>(MOD(A443,6)-3)*H443/360+500000</f>
        <v>557334.00211691135</v>
      </c>
      <c r="J443">
        <f>Table1[[#This Row],[rlat]]</f>
        <v>77.06</v>
      </c>
      <c r="K443" s="1">
        <f>I443-C443</f>
        <v>-145.99788308865391</v>
      </c>
      <c r="L443" s="1">
        <f>B443*40075000/360+IF(Table1[[#This Row],[h]]="N",0,10000000)</f>
        <v>8578276.3888888881</v>
      </c>
      <c r="M443" s="1">
        <f>MOD(J443,6)</f>
        <v>5.0600000000000023</v>
      </c>
      <c r="N443" s="1">
        <f>Table1[[#This Row],[lng Er]]</f>
        <v>-145.99788308865391</v>
      </c>
      <c r="O443" s="1">
        <f>Table1[[#This Row],[Lat2]]</f>
        <v>77.06</v>
      </c>
      <c r="P443" s="1">
        <f>L443-D443</f>
        <v>23683.388888888061</v>
      </c>
      <c r="Q443" s="1">
        <f>Table1[[#This Row],[lat3]]</f>
        <v>77.06</v>
      </c>
      <c r="R443" s="1">
        <f>Table1[[#This Row],[Dev2]]-$AA$1*SIN(Table1[[#This Row],[lat4]]*PI()/90)-$Y$1*Table1[[#This Row],[lat4]]</f>
        <v>-638.91522089591672</v>
      </c>
      <c r="S443" s="1">
        <f>MOD(Table1[[#This Row],[rlng]],6)-3</f>
        <v>2.2999999999999972</v>
      </c>
      <c r="T443" s="1">
        <f>Table1[[#This Row],[Dev2]]</f>
        <v>23683.388888888061</v>
      </c>
    </row>
    <row r="444" spans="1:20" x14ac:dyDescent="0.25">
      <c r="A444">
        <v>173.32</v>
      </c>
      <c r="B444">
        <v>-2.51000000000001</v>
      </c>
      <c r="C444">
        <v>757982</v>
      </c>
      <c r="D444">
        <v>9722338</v>
      </c>
      <c r="E444">
        <v>59</v>
      </c>
      <c r="F444" t="s">
        <v>12</v>
      </c>
      <c r="G444" t="s">
        <v>128</v>
      </c>
      <c r="H444">
        <f>COS(B444*PI()/180)*40075000</f>
        <v>40036551.778350957</v>
      </c>
      <c r="I444">
        <f>(MOD(A444,6)-3)*H444/360+500000</f>
        <v>758013.33368270542</v>
      </c>
      <c r="J444">
        <f>Table1[[#This Row],[rlat]]</f>
        <v>-2.51000000000001</v>
      </c>
      <c r="K444" s="1">
        <f>I444-C444</f>
        <v>31.333682705415413</v>
      </c>
      <c r="L444" s="1">
        <f>B444*40075000/360+IF(Table1[[#This Row],[h]]="N",0,10000000)</f>
        <v>9720588.194444444</v>
      </c>
      <c r="M444" s="1">
        <f>MOD(J444,6)</f>
        <v>3.48999999999999</v>
      </c>
      <c r="N444" s="1">
        <f>Table1[[#This Row],[lng Er]]</f>
        <v>31.333682705415413</v>
      </c>
      <c r="O444" s="1">
        <f>Table1[[#This Row],[Lat2]]</f>
        <v>-2.51000000000001</v>
      </c>
      <c r="P444" s="1">
        <f>L444-D444</f>
        <v>-1749.8055555559695</v>
      </c>
      <c r="Q444" s="1">
        <f>Table1[[#This Row],[lat3]]</f>
        <v>-2.51000000000001</v>
      </c>
      <c r="R444" s="1">
        <f>Table1[[#This Row],[Dev2]]-$AA$1*SIN(Table1[[#This Row],[lat4]]*PI()/90)-$Y$1*Table1[[#This Row],[lat4]]</f>
        <v>215.00004412751309</v>
      </c>
      <c r="S444" s="1">
        <f>MOD(Table1[[#This Row],[rlng]],6)-3</f>
        <v>2.3199999999999932</v>
      </c>
      <c r="T444" s="1">
        <f>Table1[[#This Row],[Dev2]]</f>
        <v>-1749.8055555559695</v>
      </c>
    </row>
    <row r="445" spans="1:20" x14ac:dyDescent="0.25">
      <c r="A445">
        <v>173.32</v>
      </c>
      <c r="B445">
        <v>63.32</v>
      </c>
      <c r="C445">
        <v>616206</v>
      </c>
      <c r="D445">
        <v>7023346</v>
      </c>
      <c r="E445">
        <v>59</v>
      </c>
      <c r="F445" t="s">
        <v>7</v>
      </c>
      <c r="G445" t="s">
        <v>403</v>
      </c>
      <c r="H445">
        <f>COS(B445*PI()/180)*40075000</f>
        <v>17993960.566625848</v>
      </c>
      <c r="I445">
        <f>(MOD(A445,6)-3)*H445/360+500000</f>
        <v>615961.07920714398</v>
      </c>
      <c r="J445">
        <f>Table1[[#This Row],[rlat]]</f>
        <v>63.32</v>
      </c>
      <c r="K445" s="1">
        <f>I445-C445</f>
        <v>-244.92079285602085</v>
      </c>
      <c r="L445" s="1">
        <f>B445*40075000/360+IF(Table1[[#This Row],[h]]="N",0,10000000)</f>
        <v>7048747.222222222</v>
      </c>
      <c r="M445" s="1">
        <f>MOD(J445,6)</f>
        <v>3.3200000000000003</v>
      </c>
      <c r="N445" s="1">
        <f>Table1[[#This Row],[lng Er]]</f>
        <v>-244.92079285602085</v>
      </c>
      <c r="O445" s="1">
        <f>Table1[[#This Row],[Lat2]]</f>
        <v>63.32</v>
      </c>
      <c r="P445" s="1">
        <f>L445-D445</f>
        <v>25401.222222222015</v>
      </c>
      <c r="Q445" s="1">
        <f>Table1[[#This Row],[lat3]]</f>
        <v>63.32</v>
      </c>
      <c r="R445" s="1">
        <f>Table1[[#This Row],[Dev2]]-$AA$1*SIN(Table1[[#This Row],[lat4]]*PI()/90)-$Y$1*Table1[[#This Row],[lat4]]</f>
        <v>-1684.1943553326491</v>
      </c>
      <c r="S445" s="1">
        <f>MOD(Table1[[#This Row],[rlng]],6)-3</f>
        <v>2.3199999999999932</v>
      </c>
      <c r="T445" s="1">
        <f>Table1[[#This Row],[Dev2]]</f>
        <v>25401.222222222015</v>
      </c>
    </row>
    <row r="446" spans="1:20" x14ac:dyDescent="0.25">
      <c r="A446">
        <v>-30.68</v>
      </c>
      <c r="B446">
        <v>-26.48</v>
      </c>
      <c r="C446">
        <v>731266</v>
      </c>
      <c r="D446">
        <v>7069068</v>
      </c>
      <c r="E446">
        <v>25</v>
      </c>
      <c r="F446" t="s">
        <v>12</v>
      </c>
      <c r="G446" t="s">
        <v>86</v>
      </c>
      <c r="H446">
        <f>COS(B446*PI()/180)*40075000</f>
        <v>35870734.134279065</v>
      </c>
      <c r="I446">
        <f>(MOD(A446,6)-3)*H446/360+500000</f>
        <v>731166.95330979838</v>
      </c>
      <c r="J446">
        <f>Table1[[#This Row],[rlat]]</f>
        <v>-26.48</v>
      </c>
      <c r="K446" s="1">
        <f>I446-C446</f>
        <v>-99.04669020161964</v>
      </c>
      <c r="L446" s="1">
        <f>B446*40075000/360+IF(Table1[[#This Row],[h]]="N",0,10000000)</f>
        <v>7052261.111111111</v>
      </c>
      <c r="M446" s="1">
        <f>MOD(J446,6)</f>
        <v>3.5199999999999996</v>
      </c>
      <c r="N446" s="1">
        <f>Table1[[#This Row],[lng Er]]</f>
        <v>-99.04669020161964</v>
      </c>
      <c r="O446" s="1">
        <f>Table1[[#This Row],[Lat2]]</f>
        <v>-26.48</v>
      </c>
      <c r="P446" s="1">
        <f>L446-D446</f>
        <v>-16806.888888888992</v>
      </c>
      <c r="Q446" s="1">
        <f>Table1[[#This Row],[lat3]]</f>
        <v>-26.48</v>
      </c>
      <c r="R446" s="1">
        <f>Table1[[#This Row],[Dev2]]-$AA$1*SIN(Table1[[#This Row],[lat4]]*PI()/90)-$Y$1*Table1[[#This Row],[lat4]]</f>
        <v>1922.5538201209329</v>
      </c>
      <c r="S446" s="1">
        <f>MOD(Table1[[#This Row],[rlng]],6)-3</f>
        <v>2.3200000000000003</v>
      </c>
      <c r="T446" s="1">
        <f>Table1[[#This Row],[Dev2]]</f>
        <v>-16806.888888888992</v>
      </c>
    </row>
    <row r="447" spans="1:20" x14ac:dyDescent="0.25">
      <c r="A447">
        <v>-132.66999999999999</v>
      </c>
      <c r="B447">
        <v>2.4300000000000099</v>
      </c>
      <c r="C447">
        <v>759110</v>
      </c>
      <c r="D447">
        <v>268813</v>
      </c>
      <c r="E447">
        <v>8</v>
      </c>
      <c r="F447" t="s">
        <v>7</v>
      </c>
      <c r="G447" t="s">
        <v>358</v>
      </c>
      <c r="H447">
        <f>COS(B447*PI()/180)*40075000</f>
        <v>40038963.241582394</v>
      </c>
      <c r="I447">
        <f>(MOD(A447,6)-3)*H447/360+500000</f>
        <v>759141.06764690974</v>
      </c>
      <c r="J447">
        <f>Table1[[#This Row],[rlat]]</f>
        <v>2.4300000000000099</v>
      </c>
      <c r="K447" s="1">
        <f>I447-C447</f>
        <v>31.06764690973796</v>
      </c>
      <c r="L447" s="1">
        <f>B447*40075000/360+IF(Table1[[#This Row],[h]]="N",0,10000000)</f>
        <v>270506.25000000111</v>
      </c>
      <c r="M447" s="1">
        <f>MOD(J447,6)</f>
        <v>2.4300000000000099</v>
      </c>
      <c r="N447" s="1">
        <f>Table1[[#This Row],[lng Er]]</f>
        <v>31.06764690973796</v>
      </c>
      <c r="O447" s="1">
        <f>Table1[[#This Row],[Lat2]]</f>
        <v>2.4300000000000099</v>
      </c>
      <c r="P447" s="1">
        <f>L447-D447</f>
        <v>1693.2500000011059</v>
      </c>
      <c r="Q447" s="1">
        <f>Table1[[#This Row],[lat3]]</f>
        <v>2.4300000000000099</v>
      </c>
      <c r="R447" s="1">
        <f>Table1[[#This Row],[Dev2]]-$AA$1*SIN(Table1[[#This Row],[lat4]]*PI()/90)-$Y$1*Table1[[#This Row],[lat4]]</f>
        <v>-209.04115427207694</v>
      </c>
      <c r="S447" s="1">
        <f>MOD(Table1[[#This Row],[rlng]],6)-3</f>
        <v>2.3300000000000125</v>
      </c>
      <c r="T447" s="1">
        <f>Table1[[#This Row],[Dev2]]</f>
        <v>1693.2500000011059</v>
      </c>
    </row>
    <row r="448" spans="1:20" x14ac:dyDescent="0.25">
      <c r="A448">
        <v>-168.66</v>
      </c>
      <c r="B448">
        <v>-58.61</v>
      </c>
      <c r="C448">
        <v>635938</v>
      </c>
      <c r="D448">
        <v>3501003</v>
      </c>
      <c r="E448">
        <v>2</v>
      </c>
      <c r="F448" t="s">
        <v>12</v>
      </c>
      <c r="G448" t="s">
        <v>39</v>
      </c>
      <c r="H448">
        <f>COS(B448*PI()/180)*40075000</f>
        <v>20873490.59637703</v>
      </c>
      <c r="I448">
        <f>(MOD(A448,6)-3)*H448/360+500000</f>
        <v>635677.68887645088</v>
      </c>
      <c r="J448">
        <f>Table1[[#This Row],[rlat]]</f>
        <v>-58.61</v>
      </c>
      <c r="K448" s="1">
        <f>I448-C448</f>
        <v>-260.31112354912329</v>
      </c>
      <c r="L448" s="1">
        <f>B448*40075000/360+IF(Table1[[#This Row],[h]]="N",0,10000000)</f>
        <v>3475567.361111111</v>
      </c>
      <c r="M448" s="1">
        <f>MOD(J448,6)</f>
        <v>1.3900000000000006</v>
      </c>
      <c r="N448" s="1">
        <f>Table1[[#This Row],[lng Er]]</f>
        <v>-260.31112354912329</v>
      </c>
      <c r="O448" s="1">
        <f>Table1[[#This Row],[Lat2]]</f>
        <v>-58.61</v>
      </c>
      <c r="P448" s="1">
        <f>L448-D448</f>
        <v>-25435.638888888992</v>
      </c>
      <c r="Q448" s="1">
        <f>Table1[[#This Row],[lat3]]</f>
        <v>-58.61</v>
      </c>
      <c r="R448" s="1">
        <f>Table1[[#This Row],[Dev2]]-$AA$1*SIN(Table1[[#This Row],[lat4]]*PI()/90)-$Y$1*Table1[[#This Row],[lat4]]</f>
        <v>1979.7193004161254</v>
      </c>
      <c r="S448" s="1">
        <f>MOD(Table1[[#This Row],[rlng]],6)-3</f>
        <v>2.3400000000000034</v>
      </c>
      <c r="T448" s="1">
        <f>Table1[[#This Row],[Dev2]]</f>
        <v>-25435.638888888992</v>
      </c>
    </row>
    <row r="449" spans="1:20" x14ac:dyDescent="0.25">
      <c r="A449">
        <v>107.35</v>
      </c>
      <c r="B449">
        <v>9.1300000000000008</v>
      </c>
      <c r="C449">
        <v>758274</v>
      </c>
      <c r="D449">
        <v>1010065</v>
      </c>
      <c r="E449">
        <v>48</v>
      </c>
      <c r="F449" t="s">
        <v>7</v>
      </c>
      <c r="G449" t="s">
        <v>212</v>
      </c>
      <c r="H449">
        <f>COS(B449*PI()/180)*40075000</f>
        <v>39567284.215773672</v>
      </c>
      <c r="I449">
        <f>(MOD(A449,6)-3)*H449/360+500000</f>
        <v>758286.43863074423</v>
      </c>
      <c r="J449">
        <f>Table1[[#This Row],[rlat]]</f>
        <v>9.1300000000000008</v>
      </c>
      <c r="K449" s="1">
        <f>I449-C449</f>
        <v>12.438630744232796</v>
      </c>
      <c r="L449" s="1">
        <f>B449*40075000/360+IF(Table1[[#This Row],[h]]="N",0,10000000)</f>
        <v>1016346.527777778</v>
      </c>
      <c r="M449" s="1">
        <f>MOD(J449,6)</f>
        <v>3.1300000000000008</v>
      </c>
      <c r="N449" s="1">
        <f>Table1[[#This Row],[lng Er]]</f>
        <v>12.438630744232796</v>
      </c>
      <c r="O449" s="1">
        <f>Table1[[#This Row],[Lat2]]</f>
        <v>9.1300000000000008</v>
      </c>
      <c r="P449" s="1">
        <f>L449-D449</f>
        <v>6281.5277777779847</v>
      </c>
      <c r="Q449" s="1">
        <f>Table1[[#This Row],[lat3]]</f>
        <v>9.1300000000000008</v>
      </c>
      <c r="R449" s="1">
        <f>Table1[[#This Row],[Dev2]]-$AA$1*SIN(Table1[[#This Row],[lat4]]*PI()/90)-$Y$1*Table1[[#This Row],[lat4]]</f>
        <v>-785.9951098973097</v>
      </c>
      <c r="S449" s="1">
        <f>MOD(Table1[[#This Row],[rlng]],6)-3</f>
        <v>2.3499999999999943</v>
      </c>
      <c r="T449" s="1">
        <f>Table1[[#This Row],[Dev2]]</f>
        <v>6281.5277777779847</v>
      </c>
    </row>
    <row r="450" spans="1:20" x14ac:dyDescent="0.25">
      <c r="A450">
        <v>77.41</v>
      </c>
      <c r="B450">
        <v>-31.64</v>
      </c>
      <c r="C450">
        <v>728552</v>
      </c>
      <c r="D450">
        <v>6496944</v>
      </c>
      <c r="E450">
        <v>43</v>
      </c>
      <c r="F450" t="s">
        <v>12</v>
      </c>
      <c r="G450" t="s">
        <v>340</v>
      </c>
      <c r="H450">
        <f>COS(B450*PI()/180)*40075000</f>
        <v>34118288.686272174</v>
      </c>
      <c r="I450">
        <f>(MOD(A450,6)-3)*H450/360+500000</f>
        <v>728402.98814976611</v>
      </c>
      <c r="J450">
        <f>Table1[[#This Row],[rlat]]</f>
        <v>-31.64</v>
      </c>
      <c r="K450" s="1">
        <f>I450-C450</f>
        <v>-149.01185023388825</v>
      </c>
      <c r="L450" s="1">
        <f>B450*40075000/360+IF(Table1[[#This Row],[h]]="N",0,10000000)</f>
        <v>6477852.777777778</v>
      </c>
      <c r="M450" s="1">
        <f>MOD(J450,6)</f>
        <v>4.3599999999999994</v>
      </c>
      <c r="N450" s="1">
        <f>Table1[[#This Row],[lng Er]]</f>
        <v>-149.01185023388825</v>
      </c>
      <c r="O450" s="1">
        <f>Table1[[#This Row],[Lat2]]</f>
        <v>-31.64</v>
      </c>
      <c r="P450" s="1">
        <f>L450-D450</f>
        <v>-19091.222222222015</v>
      </c>
      <c r="Q450" s="1">
        <f>Table1[[#This Row],[lat3]]</f>
        <v>-31.64</v>
      </c>
      <c r="R450" s="1">
        <f>Table1[[#This Row],[Dev2]]-$AA$1*SIN(Table1[[#This Row],[lat4]]*PI()/90)-$Y$1*Table1[[#This Row],[lat4]]</f>
        <v>2319.20964954396</v>
      </c>
      <c r="S450" s="1">
        <f>MOD(Table1[[#This Row],[rlng]],6)-3</f>
        <v>2.4099999999999966</v>
      </c>
      <c r="T450" s="1">
        <f>Table1[[#This Row],[Dev2]]</f>
        <v>-19091.222222222015</v>
      </c>
    </row>
    <row r="451" spans="1:20" x14ac:dyDescent="0.25">
      <c r="A451">
        <v>-162.58000000000001</v>
      </c>
      <c r="B451">
        <v>20.03</v>
      </c>
      <c r="C451">
        <v>753154</v>
      </c>
      <c r="D451">
        <v>2216633</v>
      </c>
      <c r="E451">
        <v>3</v>
      </c>
      <c r="F451" t="s">
        <v>7</v>
      </c>
      <c r="G451" t="s">
        <v>384</v>
      </c>
      <c r="H451">
        <f>COS(B451*PI()/180)*40075000</f>
        <v>37650999.931990512</v>
      </c>
      <c r="I451">
        <f>(MOD(A451,6)-3)*H451/360+500000</f>
        <v>753098.38843171275</v>
      </c>
      <c r="J451">
        <f>Table1[[#This Row],[rlat]]</f>
        <v>20.03</v>
      </c>
      <c r="K451" s="1">
        <f>I451-C451</f>
        <v>-55.611568287247792</v>
      </c>
      <c r="L451" s="1">
        <f>B451*40075000/360+IF(Table1[[#This Row],[h]]="N",0,10000000)</f>
        <v>2229728.472222222</v>
      </c>
      <c r="M451" s="1">
        <f>MOD(J451,6)</f>
        <v>2.0300000000000011</v>
      </c>
      <c r="N451" s="1">
        <f>Table1[[#This Row],[lng Er]]</f>
        <v>-55.611568287247792</v>
      </c>
      <c r="O451" s="1">
        <f>Table1[[#This Row],[Lat2]]</f>
        <v>20.03</v>
      </c>
      <c r="P451" s="1">
        <f>L451-D451</f>
        <v>13095.472222222015</v>
      </c>
      <c r="Q451" s="1">
        <f>Table1[[#This Row],[lat3]]</f>
        <v>20.03</v>
      </c>
      <c r="R451" s="1">
        <f>Table1[[#This Row],[Dev2]]-$AA$1*SIN(Table1[[#This Row],[lat4]]*PI()/90)-$Y$1*Table1[[#This Row],[lat4]]</f>
        <v>-1708.7090890923755</v>
      </c>
      <c r="S451" s="1">
        <f>MOD(Table1[[#This Row],[rlng]],6)-3</f>
        <v>2.4199999999999875</v>
      </c>
      <c r="T451" s="1">
        <f>Table1[[#This Row],[Dev2]]</f>
        <v>13095.472222222015</v>
      </c>
    </row>
    <row r="452" spans="1:20" x14ac:dyDescent="0.25">
      <c r="A452">
        <v>-126.56</v>
      </c>
      <c r="B452">
        <v>-48.86</v>
      </c>
      <c r="C452">
        <v>678960</v>
      </c>
      <c r="D452">
        <v>4585236</v>
      </c>
      <c r="E452">
        <v>9</v>
      </c>
      <c r="F452" t="s">
        <v>12</v>
      </c>
      <c r="G452" t="s">
        <v>306</v>
      </c>
      <c r="H452">
        <f>COS(B452*PI()/180)*40075000</f>
        <v>26365389.469732754</v>
      </c>
      <c r="I452">
        <f>(MOD(A452,6)-3)*H452/360+500000</f>
        <v>678698.75085041067</v>
      </c>
      <c r="J452">
        <f>Table1[[#This Row],[rlat]]</f>
        <v>-48.86</v>
      </c>
      <c r="K452" s="1">
        <f>I452-C452</f>
        <v>-261.24914958933368</v>
      </c>
      <c r="L452" s="1">
        <f>B452*40075000/360+IF(Table1[[#This Row],[h]]="N",0,10000000)</f>
        <v>4560931.944444444</v>
      </c>
      <c r="M452" s="1">
        <f>MOD(J452,6)</f>
        <v>5.1400000000000006</v>
      </c>
      <c r="N452" s="1">
        <f>Table1[[#This Row],[lng Er]]</f>
        <v>-261.24914958933368</v>
      </c>
      <c r="O452" s="1">
        <f>Table1[[#This Row],[Lat2]]</f>
        <v>-48.86</v>
      </c>
      <c r="P452" s="1">
        <f>L452-D452</f>
        <v>-24304.055555555969</v>
      </c>
      <c r="Q452" s="1">
        <f>Table1[[#This Row],[lat3]]</f>
        <v>-48.86</v>
      </c>
      <c r="R452" s="1">
        <f>Table1[[#This Row],[Dev2]]-$AA$1*SIN(Table1[[#This Row],[lat4]]*PI()/90)-$Y$1*Table1[[#This Row],[lat4]]</f>
        <v>2544.426353882156</v>
      </c>
      <c r="S452" s="1">
        <f>MOD(Table1[[#This Row],[rlng]],6)-3</f>
        <v>2.4399999999999977</v>
      </c>
      <c r="T452" s="1">
        <f>Table1[[#This Row],[Dev2]]</f>
        <v>-24304.055555555969</v>
      </c>
    </row>
    <row r="453" spans="1:20" x14ac:dyDescent="0.25">
      <c r="A453">
        <v>-114.56</v>
      </c>
      <c r="B453">
        <v>-35</v>
      </c>
      <c r="C453">
        <v>722677</v>
      </c>
      <c r="D453">
        <v>6124236</v>
      </c>
      <c r="E453">
        <v>11</v>
      </c>
      <c r="F453" t="s">
        <v>12</v>
      </c>
      <c r="G453" t="s">
        <v>149</v>
      </c>
      <c r="H453">
        <f>COS(B453*PI()/180)*40075000</f>
        <v>32827518.174881347</v>
      </c>
      <c r="I453">
        <f>(MOD(A453,6)-3)*H453/360+500000</f>
        <v>722497.62318530667</v>
      </c>
      <c r="J453">
        <f>Table1[[#This Row],[rlat]]</f>
        <v>-35</v>
      </c>
      <c r="K453" s="1">
        <f>I453-C453</f>
        <v>-179.37681469332892</v>
      </c>
      <c r="L453" s="1">
        <f>B453*40075000/360+IF(Table1[[#This Row],[h]]="N",0,10000000)</f>
        <v>6103819.444444444</v>
      </c>
      <c r="M453" s="1">
        <f>MOD(J453,6)</f>
        <v>1</v>
      </c>
      <c r="N453" s="1">
        <f>Table1[[#This Row],[lng Er]]</f>
        <v>-179.37681469332892</v>
      </c>
      <c r="O453" s="1">
        <f>Table1[[#This Row],[Lat2]]</f>
        <v>-35</v>
      </c>
      <c r="P453" s="1">
        <f>L453-D453</f>
        <v>-20416.555555555969</v>
      </c>
      <c r="Q453" s="1">
        <f>Table1[[#This Row],[lat3]]</f>
        <v>-35</v>
      </c>
      <c r="R453" s="1">
        <f>Table1[[#This Row],[Dev2]]-$AA$1*SIN(Table1[[#This Row],[lat4]]*PI()/90)-$Y$1*Table1[[#This Row],[lat4]]</f>
        <v>2493.5263770185629</v>
      </c>
      <c r="S453" s="1">
        <f>MOD(Table1[[#This Row],[rlng]],6)-3</f>
        <v>2.4399999999999977</v>
      </c>
      <c r="T453" s="1">
        <f>Table1[[#This Row],[Dev2]]</f>
        <v>-20416.555555555969</v>
      </c>
    </row>
    <row r="454" spans="1:20" x14ac:dyDescent="0.25">
      <c r="A454">
        <v>-48.54</v>
      </c>
      <c r="B454">
        <v>50.35</v>
      </c>
      <c r="C454">
        <v>675007</v>
      </c>
      <c r="D454">
        <v>5580440</v>
      </c>
      <c r="E454">
        <v>22</v>
      </c>
      <c r="F454" t="s">
        <v>7</v>
      </c>
      <c r="G454" t="s">
        <v>377</v>
      </c>
      <c r="H454">
        <f>COS(B454*PI()/180)*40075000</f>
        <v>25571703.075040307</v>
      </c>
      <c r="I454">
        <f>(MOD(A454,6)-3)*H454/360+500000</f>
        <v>674739.97101277555</v>
      </c>
      <c r="J454">
        <f>Table1[[#This Row],[rlat]]</f>
        <v>50.35</v>
      </c>
      <c r="K454" s="1">
        <f>I454-C454</f>
        <v>-267.02898722444661</v>
      </c>
      <c r="L454" s="1">
        <f>B454*40075000/360+IF(Table1[[#This Row],[h]]="N",0,10000000)</f>
        <v>5604934.027777778</v>
      </c>
      <c r="M454" s="1">
        <f>MOD(J454,6)</f>
        <v>2.3500000000000014</v>
      </c>
      <c r="N454" s="1">
        <f>Table1[[#This Row],[lng Er]]</f>
        <v>-267.02898722444661</v>
      </c>
      <c r="O454" s="1">
        <f>Table1[[#This Row],[Lat2]]</f>
        <v>50.35</v>
      </c>
      <c r="P454" s="1">
        <f>L454-D454</f>
        <v>24494.027777777985</v>
      </c>
      <c r="Q454" s="1">
        <f>Table1[[#This Row],[lat3]]</f>
        <v>50.35</v>
      </c>
      <c r="R454" s="1">
        <f>Table1[[#This Row],[Dev2]]-$AA$1*SIN(Table1[[#This Row],[lat4]]*PI()/90)-$Y$1*Table1[[#This Row],[lat4]]</f>
        <v>-2556.5269669198588</v>
      </c>
      <c r="S454" s="1">
        <f>MOD(Table1[[#This Row],[rlng]],6)-3</f>
        <v>2.4600000000000009</v>
      </c>
      <c r="T454" s="1">
        <f>Table1[[#This Row],[Dev2]]</f>
        <v>24494.027777777985</v>
      </c>
    </row>
    <row r="455" spans="1:20" x14ac:dyDescent="0.25">
      <c r="A455">
        <v>95.48</v>
      </c>
      <c r="B455">
        <v>-68.47</v>
      </c>
      <c r="C455">
        <v>601546</v>
      </c>
      <c r="D455">
        <v>2402688</v>
      </c>
      <c r="E455">
        <v>46</v>
      </c>
      <c r="F455" t="s">
        <v>12</v>
      </c>
      <c r="G455" t="s">
        <v>115</v>
      </c>
      <c r="H455">
        <f>COS(B455*PI()/180)*40075000</f>
        <v>14707057.804136494</v>
      </c>
      <c r="I455">
        <f>(MOD(A455,6)-3)*H455/360+500000</f>
        <v>601315.28709516267</v>
      </c>
      <c r="J455">
        <f>Table1[[#This Row],[rlat]]</f>
        <v>-68.47</v>
      </c>
      <c r="K455" s="1">
        <f>I455-C455</f>
        <v>-230.71290483733173</v>
      </c>
      <c r="L455" s="1">
        <f>B455*40075000/360+IF(Table1[[#This Row],[h]]="N",0,10000000)</f>
        <v>2377957.638888889</v>
      </c>
      <c r="M455" s="1">
        <f>MOD(J455,6)</f>
        <v>3.5300000000000011</v>
      </c>
      <c r="N455" s="1">
        <f>Table1[[#This Row],[lng Er]]</f>
        <v>-230.71290483733173</v>
      </c>
      <c r="O455" s="1">
        <f>Table1[[#This Row],[Lat2]]</f>
        <v>-68.47</v>
      </c>
      <c r="P455" s="1">
        <f>L455-D455</f>
        <v>-24730.361111111008</v>
      </c>
      <c r="Q455" s="1">
        <f>Table1[[#This Row],[lat3]]</f>
        <v>-68.47</v>
      </c>
      <c r="R455" s="1">
        <f>Table1[[#This Row],[Dev2]]-$AA$1*SIN(Table1[[#This Row],[lat4]]*PI()/90)-$Y$1*Table1[[#This Row],[lat4]]</f>
        <v>1599.6106133770409</v>
      </c>
      <c r="S455" s="1">
        <f>MOD(Table1[[#This Row],[rlng]],6)-3</f>
        <v>2.480000000000004</v>
      </c>
      <c r="T455" s="1">
        <f>Table1[[#This Row],[Dev2]]</f>
        <v>-24730.361111111008</v>
      </c>
    </row>
    <row r="456" spans="1:20" x14ac:dyDescent="0.25">
      <c r="A456">
        <v>-126.51</v>
      </c>
      <c r="B456">
        <v>-76.569999999999993</v>
      </c>
      <c r="C456">
        <v>564539</v>
      </c>
      <c r="D456">
        <v>1499846</v>
      </c>
      <c r="E456">
        <v>9</v>
      </c>
      <c r="F456" t="s">
        <v>12</v>
      </c>
      <c r="G456" t="s">
        <v>402</v>
      </c>
      <c r="H456">
        <f>COS(B456*PI()/180)*40075000</f>
        <v>9307707.9296829663</v>
      </c>
      <c r="I456">
        <f>(MOD(A456,6)-3)*H456/360+500000</f>
        <v>564378.31318030704</v>
      </c>
      <c r="J456">
        <f>Table1[[#This Row],[rlat]]</f>
        <v>-76.569999999999993</v>
      </c>
      <c r="K456" s="1">
        <f>I456-C456</f>
        <v>-160.68681969295722</v>
      </c>
      <c r="L456" s="1">
        <f>B456*40075000/360+IF(Table1[[#This Row],[h]]="N",0,10000000)</f>
        <v>1476270.1388888899</v>
      </c>
      <c r="M456" s="1">
        <f>MOD(J456,6)</f>
        <v>1.4300000000000068</v>
      </c>
      <c r="N456" s="1">
        <f>Table1[[#This Row],[lng Er]]</f>
        <v>-160.68681969295722</v>
      </c>
      <c r="O456" s="1">
        <f>Table1[[#This Row],[Lat2]]</f>
        <v>-76.569999999999993</v>
      </c>
      <c r="P456" s="1">
        <f>L456-D456</f>
        <v>-23575.861111110076</v>
      </c>
      <c r="Q456" s="1">
        <f>Table1[[#This Row],[lat3]]</f>
        <v>-76.569999999999993</v>
      </c>
      <c r="R456" s="1">
        <f>Table1[[#This Row],[Dev2]]-$AA$1*SIN(Table1[[#This Row],[lat4]]*PI()/90)-$Y$1*Table1[[#This Row],[lat4]]</f>
        <v>881.38100058041891</v>
      </c>
      <c r="S456" s="1">
        <f>MOD(Table1[[#This Row],[rlng]],6)-3</f>
        <v>2.4899999999999949</v>
      </c>
      <c r="T456" s="1">
        <f>Table1[[#This Row],[Dev2]]</f>
        <v>-23575.861111110076</v>
      </c>
    </row>
    <row r="457" spans="1:20" x14ac:dyDescent="0.25">
      <c r="A457">
        <v>131.49</v>
      </c>
      <c r="B457">
        <v>-56.6</v>
      </c>
      <c r="C457">
        <v>652862</v>
      </c>
      <c r="D457">
        <v>3724365</v>
      </c>
      <c r="E457">
        <v>52</v>
      </c>
      <c r="F457" t="s">
        <v>12</v>
      </c>
      <c r="G457" t="s">
        <v>53</v>
      </c>
      <c r="H457">
        <f>COS(B457*PI()/180)*40075000</f>
        <v>22060515.658906199</v>
      </c>
      <c r="I457">
        <f>(MOD(A457,6)-3)*H457/360+500000</f>
        <v>652585.23330743506</v>
      </c>
      <c r="J457">
        <f>Table1[[#This Row],[rlat]]</f>
        <v>-56.6</v>
      </c>
      <c r="K457" s="1">
        <f>I457-C457</f>
        <v>-276.76669256493915</v>
      </c>
      <c r="L457" s="1">
        <f>B457*40075000/360+IF(Table1[[#This Row],[h]]="N",0,10000000)</f>
        <v>3699319.444444444</v>
      </c>
      <c r="M457" s="1">
        <f>MOD(J457,6)</f>
        <v>3.3999999999999986</v>
      </c>
      <c r="N457" s="1">
        <f>Table1[[#This Row],[lng Er]]</f>
        <v>-276.76669256493915</v>
      </c>
      <c r="O457" s="1">
        <f>Table1[[#This Row],[Lat2]]</f>
        <v>-56.6</v>
      </c>
      <c r="P457" s="1">
        <f>L457-D457</f>
        <v>-25045.555555555969</v>
      </c>
      <c r="Q457" s="1">
        <f>Table1[[#This Row],[lat3]]</f>
        <v>-56.6</v>
      </c>
      <c r="R457" s="1">
        <f>Table1[[#This Row],[Dev2]]-$AA$1*SIN(Table1[[#This Row],[lat4]]*PI()/90)-$Y$1*Table1[[#This Row],[lat4]]</f>
        <v>2395.6098725277807</v>
      </c>
      <c r="S457" s="1">
        <f>MOD(Table1[[#This Row],[rlng]],6)-3</f>
        <v>2.4900000000000091</v>
      </c>
      <c r="T457" s="1">
        <f>Table1[[#This Row],[Dev2]]</f>
        <v>-25045.555555555969</v>
      </c>
    </row>
    <row r="458" spans="1:20" x14ac:dyDescent="0.25">
      <c r="A458">
        <v>-132.49</v>
      </c>
      <c r="B458">
        <v>79.17</v>
      </c>
      <c r="C458">
        <v>552633</v>
      </c>
      <c r="D458">
        <v>8790080</v>
      </c>
      <c r="E458">
        <v>8</v>
      </c>
      <c r="F458" t="s">
        <v>7</v>
      </c>
      <c r="G458" t="s">
        <v>122</v>
      </c>
      <c r="H458">
        <f>COS(B458*PI()/180)*40075000</f>
        <v>7529916.7021225095</v>
      </c>
      <c r="I458">
        <f>(MOD(A458,6)-3)*H458/360+500000</f>
        <v>552500.25256202067</v>
      </c>
      <c r="J458">
        <f>Table1[[#This Row],[rlat]]</f>
        <v>79.17</v>
      </c>
      <c r="K458" s="1">
        <f>I458-C458</f>
        <v>-132.74743797932751</v>
      </c>
      <c r="L458" s="1">
        <f>B458*40075000/360+IF(Table1[[#This Row],[h]]="N",0,10000000)</f>
        <v>8813160.416666666</v>
      </c>
      <c r="M458" s="1">
        <f>MOD(J458,6)</f>
        <v>1.1700000000000017</v>
      </c>
      <c r="N458" s="1">
        <f>Table1[[#This Row],[lng Er]]</f>
        <v>-132.74743797932751</v>
      </c>
      <c r="O458" s="1">
        <f>Table1[[#This Row],[Lat2]]</f>
        <v>79.17</v>
      </c>
      <c r="P458" s="1">
        <f>L458-D458</f>
        <v>23080.416666666046</v>
      </c>
      <c r="Q458" s="1">
        <f>Table1[[#This Row],[lat3]]</f>
        <v>79.17</v>
      </c>
      <c r="R458" s="1">
        <f>Table1[[#This Row],[Dev2]]-$AA$1*SIN(Table1[[#This Row],[lat4]]*PI()/90)-$Y$1*Table1[[#This Row],[lat4]]</f>
        <v>-638.4014984387577</v>
      </c>
      <c r="S458" s="1">
        <f>MOD(Table1[[#This Row],[rlng]],6)-3</f>
        <v>2.5099999999999909</v>
      </c>
      <c r="T458" s="1">
        <f>Table1[[#This Row],[Dev2]]</f>
        <v>23080.416666666046</v>
      </c>
    </row>
    <row r="459" spans="1:20" x14ac:dyDescent="0.25">
      <c r="A459">
        <v>-0.49000000000000898</v>
      </c>
      <c r="B459">
        <v>45.58</v>
      </c>
      <c r="C459">
        <v>695819</v>
      </c>
      <c r="D459">
        <v>5050448</v>
      </c>
      <c r="E459">
        <v>30</v>
      </c>
      <c r="F459" t="s">
        <v>7</v>
      </c>
      <c r="G459" t="s">
        <v>265</v>
      </c>
      <c r="H459">
        <f>COS(B459*PI()/180)*40075000</f>
        <v>28049001.288027219</v>
      </c>
      <c r="I459">
        <f>(MOD(A459,6)-3)*H459/360+500000</f>
        <v>695563.87009152235</v>
      </c>
      <c r="J459">
        <f>Table1[[#This Row],[rlat]]</f>
        <v>45.58</v>
      </c>
      <c r="K459" s="1">
        <f>I459-C459</f>
        <v>-255.12990847765468</v>
      </c>
      <c r="L459" s="1">
        <f>B459*40075000/360+IF(Table1[[#This Row],[h]]="N",0,10000000)</f>
        <v>5073940.277777778</v>
      </c>
      <c r="M459" s="1">
        <f>MOD(J459,6)</f>
        <v>3.5799999999999983</v>
      </c>
      <c r="N459" s="1">
        <f>Table1[[#This Row],[lng Er]]</f>
        <v>-255.12990847765468</v>
      </c>
      <c r="O459" s="1">
        <f>Table1[[#This Row],[Lat2]]</f>
        <v>45.58</v>
      </c>
      <c r="P459" s="1">
        <f>L459-D459</f>
        <v>23492.277777777985</v>
      </c>
      <c r="Q459" s="1">
        <f>Table1[[#This Row],[lat3]]</f>
        <v>45.58</v>
      </c>
      <c r="R459" s="1">
        <f>Table1[[#This Row],[Dev2]]-$AA$1*SIN(Table1[[#This Row],[lat4]]*PI()/90)-$Y$1*Table1[[#This Row],[lat4]]</f>
        <v>-2759.9431886282546</v>
      </c>
      <c r="S459" s="1">
        <f>MOD(Table1[[#This Row],[rlng]],6)-3</f>
        <v>2.5099999999999909</v>
      </c>
      <c r="T459" s="1">
        <f>Table1[[#This Row],[Dev2]]</f>
        <v>23492.277777777985</v>
      </c>
    </row>
    <row r="460" spans="1:20" x14ac:dyDescent="0.25">
      <c r="A460">
        <v>-150.47</v>
      </c>
      <c r="B460">
        <v>-63.81</v>
      </c>
      <c r="C460">
        <v>624562</v>
      </c>
      <c r="D460">
        <v>2921689</v>
      </c>
      <c r="E460">
        <v>5</v>
      </c>
      <c r="F460" t="s">
        <v>12</v>
      </c>
      <c r="G460" t="s">
        <v>193</v>
      </c>
      <c r="H460">
        <f>COS(B460*PI()/180)*40075000</f>
        <v>17687070.990974616</v>
      </c>
      <c r="I460">
        <f>(MOD(A460,6)-3)*H460/360+500000</f>
        <v>624300.80446434941</v>
      </c>
      <c r="J460">
        <f>Table1[[#This Row],[rlat]]</f>
        <v>-63.81</v>
      </c>
      <c r="K460" s="1">
        <f>I460-C460</f>
        <v>-261.19553565059323</v>
      </c>
      <c r="L460" s="1">
        <f>B460*40075000/360+IF(Table1[[#This Row],[h]]="N",0,10000000)</f>
        <v>2896706.25</v>
      </c>
      <c r="M460" s="1">
        <f>MOD(J460,6)</f>
        <v>2.1899999999999977</v>
      </c>
      <c r="N460" s="1">
        <f>Table1[[#This Row],[lng Er]]</f>
        <v>-261.19553565059323</v>
      </c>
      <c r="O460" s="1">
        <f>Table1[[#This Row],[Lat2]]</f>
        <v>-63.81</v>
      </c>
      <c r="P460" s="1">
        <f>L460-D460</f>
        <v>-24982.75</v>
      </c>
      <c r="Q460" s="1">
        <f>Table1[[#This Row],[lat3]]</f>
        <v>-63.81</v>
      </c>
      <c r="R460" s="1">
        <f>Table1[[#This Row],[Dev2]]-$AA$1*SIN(Table1[[#This Row],[lat4]]*PI()/90)-$Y$1*Table1[[#This Row],[lat4]]</f>
        <v>2047.725827999473</v>
      </c>
      <c r="S460" s="1">
        <f>MOD(Table1[[#This Row],[rlng]],6)-3</f>
        <v>2.5300000000000011</v>
      </c>
      <c r="T460" s="1">
        <f>Table1[[#This Row],[Dev2]]</f>
        <v>-24982.75</v>
      </c>
    </row>
    <row r="461" spans="1:20" x14ac:dyDescent="0.25">
      <c r="A461">
        <v>5.5399999999999903</v>
      </c>
      <c r="B461">
        <v>-32.049999999999997</v>
      </c>
      <c r="C461">
        <v>739820</v>
      </c>
      <c r="D461">
        <v>6451200</v>
      </c>
      <c r="E461">
        <v>31</v>
      </c>
      <c r="F461" t="s">
        <v>12</v>
      </c>
      <c r="G461" t="s">
        <v>69</v>
      </c>
      <c r="H461">
        <f>COS(B461*PI()/180)*40075000</f>
        <v>33966982.160096221</v>
      </c>
      <c r="I461">
        <f>(MOD(A461,6)-3)*H461/360+500000</f>
        <v>739655.92968512245</v>
      </c>
      <c r="J461">
        <f>Table1[[#This Row],[rlat]]</f>
        <v>-32.049999999999997</v>
      </c>
      <c r="K461" s="1">
        <f>I461-C461</f>
        <v>-164.07031487755012</v>
      </c>
      <c r="L461" s="1">
        <f>B461*40075000/360+IF(Table1[[#This Row],[h]]="N",0,10000000)</f>
        <v>6432211.805555556</v>
      </c>
      <c r="M461" s="1">
        <f>MOD(J461,6)</f>
        <v>3.9500000000000028</v>
      </c>
      <c r="N461" s="1">
        <f>Table1[[#This Row],[lng Er]]</f>
        <v>-164.07031487755012</v>
      </c>
      <c r="O461" s="1">
        <f>Table1[[#This Row],[Lat2]]</f>
        <v>-32.049999999999997</v>
      </c>
      <c r="P461" s="1">
        <f>L461-D461</f>
        <v>-18988.194444444031</v>
      </c>
      <c r="Q461" s="1">
        <f>Table1[[#This Row],[lat3]]</f>
        <v>-32.049999999999997</v>
      </c>
      <c r="R461" s="1">
        <f>Table1[[#This Row],[Dev2]]-$AA$1*SIN(Table1[[#This Row],[lat4]]*PI()/90)-$Y$1*Table1[[#This Row],[lat4]]</f>
        <v>2615.9800188388535</v>
      </c>
      <c r="S461" s="1">
        <f>MOD(Table1[[#This Row],[rlng]],6)-3</f>
        <v>2.5399999999999903</v>
      </c>
      <c r="T461" s="1">
        <f>Table1[[#This Row],[Dev2]]</f>
        <v>-18988.194444444031</v>
      </c>
    </row>
    <row r="462" spans="1:20" x14ac:dyDescent="0.25">
      <c r="A462">
        <v>11.54</v>
      </c>
      <c r="B462">
        <v>-53.76</v>
      </c>
      <c r="C462">
        <v>667435</v>
      </c>
      <c r="D462">
        <v>4040186</v>
      </c>
      <c r="E462">
        <v>32</v>
      </c>
      <c r="F462" t="s">
        <v>12</v>
      </c>
      <c r="G462" t="s">
        <v>38</v>
      </c>
      <c r="H462">
        <f>COS(B462*PI()/180)*40075000</f>
        <v>23691093.195510358</v>
      </c>
      <c r="I462">
        <f>(MOD(A462,6)-3)*H462/360+500000</f>
        <v>667153.82421276742</v>
      </c>
      <c r="J462">
        <f>Table1[[#This Row],[rlat]]</f>
        <v>-53.76</v>
      </c>
      <c r="K462" s="1">
        <f>I462-C462</f>
        <v>-281.17578723258339</v>
      </c>
      <c r="L462" s="1">
        <f>B462*40075000/360+IF(Table1[[#This Row],[h]]="N",0,10000000)</f>
        <v>4015466.666666667</v>
      </c>
      <c r="M462" s="1">
        <f>MOD(J462,6)</f>
        <v>0.24000000000000199</v>
      </c>
      <c r="N462" s="1">
        <f>Table1[[#This Row],[lng Er]]</f>
        <v>-281.17578723258339</v>
      </c>
      <c r="O462" s="1">
        <f>Table1[[#This Row],[Lat2]]</f>
        <v>-53.76</v>
      </c>
      <c r="P462" s="1">
        <f>L462-D462</f>
        <v>-24719.333333333023</v>
      </c>
      <c r="Q462" s="1">
        <f>Table1[[#This Row],[lat3]]</f>
        <v>-53.76</v>
      </c>
      <c r="R462" s="1">
        <f>Table1[[#This Row],[Dev2]]-$AA$1*SIN(Table1[[#This Row],[lat4]]*PI()/90)-$Y$1*Table1[[#This Row],[lat4]]</f>
        <v>2634.4574910025931</v>
      </c>
      <c r="S462" s="1">
        <f>MOD(Table1[[#This Row],[rlng]],6)-3</f>
        <v>2.5399999999999991</v>
      </c>
      <c r="T462" s="1">
        <f>Table1[[#This Row],[Dev2]]</f>
        <v>-24719.333333333023</v>
      </c>
    </row>
    <row r="463" spans="1:20" x14ac:dyDescent="0.25">
      <c r="A463">
        <v>-48.43</v>
      </c>
      <c r="B463">
        <v>6.11</v>
      </c>
      <c r="C463">
        <v>784456</v>
      </c>
      <c r="D463">
        <v>676043</v>
      </c>
      <c r="E463">
        <v>22</v>
      </c>
      <c r="F463" t="s">
        <v>7</v>
      </c>
      <c r="G463" t="s">
        <v>221</v>
      </c>
      <c r="H463">
        <f>COS(B463*PI()/180)*40075000</f>
        <v>39847349.250058785</v>
      </c>
      <c r="I463">
        <f>(MOD(A463,6)-3)*H463/360+500000</f>
        <v>784465.79881291976</v>
      </c>
      <c r="J463">
        <f>Table1[[#This Row],[rlat]]</f>
        <v>6.11</v>
      </c>
      <c r="K463" s="1">
        <f>I463-C463</f>
        <v>9.7988129197619855</v>
      </c>
      <c r="L463" s="1">
        <f>B463*40075000/360+IF(Table1[[#This Row],[h]]="N",0,10000000)</f>
        <v>680161.8055555555</v>
      </c>
      <c r="M463" s="1">
        <f>MOD(J463,6)</f>
        <v>0.11000000000000032</v>
      </c>
      <c r="N463" s="1">
        <f>Table1[[#This Row],[lng Er]]</f>
        <v>9.7988129197619855</v>
      </c>
      <c r="O463" s="1">
        <f>Table1[[#This Row],[Lat2]]</f>
        <v>6.11</v>
      </c>
      <c r="P463" s="1">
        <f>L463-D463</f>
        <v>4118.8055555555038</v>
      </c>
      <c r="Q463" s="1">
        <f>Table1[[#This Row],[lat3]]</f>
        <v>6.11</v>
      </c>
      <c r="R463" s="1">
        <f>Table1[[#This Row],[Dev2]]-$AA$1*SIN(Table1[[#This Row],[lat4]]*PI()/90)-$Y$1*Table1[[#This Row],[lat4]]</f>
        <v>-642.59990179088936</v>
      </c>
      <c r="S463" s="1">
        <f>MOD(Table1[[#This Row],[rlng]],6)-3</f>
        <v>2.5700000000000003</v>
      </c>
      <c r="T463" s="1">
        <f>Table1[[#This Row],[Dev2]]</f>
        <v>4118.8055555555038</v>
      </c>
    </row>
    <row r="464" spans="1:20" x14ac:dyDescent="0.25">
      <c r="A464">
        <v>107.58</v>
      </c>
      <c r="B464">
        <v>-11.95</v>
      </c>
      <c r="C464">
        <v>780995</v>
      </c>
      <c r="D464">
        <v>8677664</v>
      </c>
      <c r="E464">
        <v>48</v>
      </c>
      <c r="F464" t="s">
        <v>12</v>
      </c>
      <c r="G464" t="s">
        <v>204</v>
      </c>
      <c r="H464">
        <f>COS(B464*PI()/180)*40075000</f>
        <v>39206521.267416254</v>
      </c>
      <c r="I464">
        <f>(MOD(A464,6)-3)*H464/360+500000</f>
        <v>780980.06908314966</v>
      </c>
      <c r="J464">
        <f>Table1[[#This Row],[rlat]]</f>
        <v>-11.95</v>
      </c>
      <c r="K464" s="1">
        <f>I464-C464</f>
        <v>-14.93091685033869</v>
      </c>
      <c r="L464" s="1">
        <f>B464*40075000/360+IF(Table1[[#This Row],[h]]="N",0,10000000)</f>
        <v>8669732.6388888881</v>
      </c>
      <c r="M464" s="1">
        <f>MOD(J464,6)</f>
        <v>5.0000000000000711E-2</v>
      </c>
      <c r="N464" s="1">
        <f>Table1[[#This Row],[lng Er]]</f>
        <v>-14.93091685033869</v>
      </c>
      <c r="O464" s="1">
        <f>Table1[[#This Row],[Lat2]]</f>
        <v>-11.95</v>
      </c>
      <c r="P464" s="1">
        <f>L464-D464</f>
        <v>-7931.361111111939</v>
      </c>
      <c r="Q464" s="1">
        <f>Table1[[#This Row],[lat3]]</f>
        <v>-11.95</v>
      </c>
      <c r="R464" s="1">
        <f>Table1[[#This Row],[Dev2]]-$AA$1*SIN(Table1[[#This Row],[lat4]]*PI()/90)-$Y$1*Table1[[#This Row],[lat4]]</f>
        <v>1239.6542773658612</v>
      </c>
      <c r="S464" s="1">
        <f>MOD(Table1[[#This Row],[rlng]],6)-3</f>
        <v>2.5799999999999983</v>
      </c>
      <c r="T464" s="1">
        <f>Table1[[#This Row],[Dev2]]</f>
        <v>-7931.361111111939</v>
      </c>
    </row>
    <row r="465" spans="1:20" x14ac:dyDescent="0.25">
      <c r="A465">
        <v>-144.41</v>
      </c>
      <c r="B465">
        <v>21.6</v>
      </c>
      <c r="C465">
        <v>768152</v>
      </c>
      <c r="D465">
        <v>2390785</v>
      </c>
      <c r="E465">
        <v>6</v>
      </c>
      <c r="F465" t="s">
        <v>7</v>
      </c>
      <c r="G465" t="s">
        <v>408</v>
      </c>
      <c r="H465">
        <f>COS(B465*PI()/180)*40075000</f>
        <v>37260792.671971679</v>
      </c>
      <c r="I465">
        <f>(MOD(A465,6)-3)*H465/360+500000</f>
        <v>768070.70283446321</v>
      </c>
      <c r="J465">
        <f>Table1[[#This Row],[rlat]]</f>
        <v>21.6</v>
      </c>
      <c r="K465" s="1">
        <f>I465-C465</f>
        <v>-81.297165536787361</v>
      </c>
      <c r="L465" s="1">
        <f>B465*40075000/360+IF(Table1[[#This Row],[h]]="N",0,10000000)</f>
        <v>2404500</v>
      </c>
      <c r="M465" s="1">
        <f>MOD(J465,6)</f>
        <v>3.6000000000000014</v>
      </c>
      <c r="N465" s="1">
        <f>Table1[[#This Row],[lng Er]]</f>
        <v>-81.297165536787361</v>
      </c>
      <c r="O465" s="1">
        <f>Table1[[#This Row],[Lat2]]</f>
        <v>21.6</v>
      </c>
      <c r="P465" s="1">
        <f>L465-D465</f>
        <v>13715</v>
      </c>
      <c r="Q465" s="1">
        <f>Table1[[#This Row],[lat3]]</f>
        <v>21.6</v>
      </c>
      <c r="R465" s="1">
        <f>Table1[[#This Row],[Dev2]]-$AA$1*SIN(Table1[[#This Row],[lat4]]*PI()/90)-$Y$1*Table1[[#This Row],[lat4]]</f>
        <v>-2097.7536948590187</v>
      </c>
      <c r="S465" s="1">
        <f>MOD(Table1[[#This Row],[rlng]],6)-3</f>
        <v>2.5900000000000034</v>
      </c>
      <c r="T465" s="1">
        <f>Table1[[#This Row],[Dev2]]</f>
        <v>13715</v>
      </c>
    </row>
    <row r="466" spans="1:20" x14ac:dyDescent="0.25">
      <c r="A466">
        <v>-156.41</v>
      </c>
      <c r="B466">
        <v>45.89</v>
      </c>
      <c r="C466">
        <v>700944</v>
      </c>
      <c r="D466">
        <v>5085087</v>
      </c>
      <c r="E466">
        <v>4</v>
      </c>
      <c r="F466" t="s">
        <v>7</v>
      </c>
      <c r="G466" t="s">
        <v>199</v>
      </c>
      <c r="H466">
        <f>COS(B466*PI()/180)*40075000</f>
        <v>27893727.766229931</v>
      </c>
      <c r="I466">
        <f>(MOD(A466,6)-3)*H466/360+500000</f>
        <v>700679.87476259889</v>
      </c>
      <c r="J466">
        <f>Table1[[#This Row],[rlat]]</f>
        <v>45.89</v>
      </c>
      <c r="K466" s="1">
        <f>I466-C466</f>
        <v>-264.12523740110919</v>
      </c>
      <c r="L466" s="1">
        <f>B466*40075000/360+IF(Table1[[#This Row],[h]]="N",0,10000000)</f>
        <v>5108449.305555556</v>
      </c>
      <c r="M466" s="1">
        <f>MOD(J466,6)</f>
        <v>3.8900000000000006</v>
      </c>
      <c r="N466" s="1">
        <f>Table1[[#This Row],[lng Er]]</f>
        <v>-264.12523740110919</v>
      </c>
      <c r="O466" s="1">
        <f>Table1[[#This Row],[Lat2]]</f>
        <v>45.89</v>
      </c>
      <c r="P466" s="1">
        <f>L466-D466</f>
        <v>23362.305555555969</v>
      </c>
      <c r="Q466" s="1">
        <f>Table1[[#This Row],[lat3]]</f>
        <v>45.89</v>
      </c>
      <c r="R466" s="1">
        <f>Table1[[#This Row],[Dev2]]-$AA$1*SIN(Table1[[#This Row],[lat4]]*PI()/90)-$Y$1*Table1[[#This Row],[lat4]]</f>
        <v>-2955.2238667707024</v>
      </c>
      <c r="S466" s="1">
        <f>MOD(Table1[[#This Row],[rlng]],6)-3</f>
        <v>2.5900000000000034</v>
      </c>
      <c r="T466" s="1">
        <f>Table1[[#This Row],[Dev2]]</f>
        <v>23362.305555555969</v>
      </c>
    </row>
    <row r="467" spans="1:20" x14ac:dyDescent="0.25">
      <c r="A467">
        <v>107.6</v>
      </c>
      <c r="B467">
        <v>-28.07</v>
      </c>
      <c r="C467">
        <v>755522</v>
      </c>
      <c r="D467">
        <v>6892314</v>
      </c>
      <c r="E467">
        <v>48</v>
      </c>
      <c r="F467" t="s">
        <v>12</v>
      </c>
      <c r="G467" t="s">
        <v>42</v>
      </c>
      <c r="H467">
        <f>COS(B467*PI()/180)*40075000</f>
        <v>35361112.655701041</v>
      </c>
      <c r="I467">
        <f>(MOD(A467,6)-3)*H467/360+500000</f>
        <v>755385.81362450705</v>
      </c>
      <c r="J467">
        <f>Table1[[#This Row],[rlat]]</f>
        <v>-28.07</v>
      </c>
      <c r="K467" s="1">
        <f>I467-C467</f>
        <v>-136.1863754929509</v>
      </c>
      <c r="L467" s="1">
        <f>B467*40075000/360+IF(Table1[[#This Row],[h]]="N",0,10000000)</f>
        <v>6875263.194444444</v>
      </c>
      <c r="M467" s="1">
        <f>MOD(J467,6)</f>
        <v>1.9299999999999997</v>
      </c>
      <c r="N467" s="1">
        <f>Table1[[#This Row],[lng Er]]</f>
        <v>-136.1863754929509</v>
      </c>
      <c r="O467" s="1">
        <f>Table1[[#This Row],[Lat2]]</f>
        <v>-28.07</v>
      </c>
      <c r="P467" s="1">
        <f>L467-D467</f>
        <v>-17050.805555555969</v>
      </c>
      <c r="Q467" s="1">
        <f>Table1[[#This Row],[lat3]]</f>
        <v>-28.07</v>
      </c>
      <c r="R467" s="1">
        <f>Table1[[#This Row],[Dev2]]-$AA$1*SIN(Table1[[#This Row],[lat4]]*PI()/90)-$Y$1*Table1[[#This Row],[lat4]]</f>
        <v>2551.367841825293</v>
      </c>
      <c r="S467" s="1">
        <f>MOD(Table1[[#This Row],[rlng]],6)-3</f>
        <v>2.5999999999999943</v>
      </c>
      <c r="T467" s="1">
        <f>Table1[[#This Row],[Dev2]]</f>
        <v>-17050.805555555969</v>
      </c>
    </row>
    <row r="468" spans="1:20" x14ac:dyDescent="0.25">
      <c r="A468">
        <v>-138.4</v>
      </c>
      <c r="B468">
        <v>49.63</v>
      </c>
      <c r="C468">
        <v>687750</v>
      </c>
      <c r="D468">
        <v>5500740</v>
      </c>
      <c r="E468">
        <v>7</v>
      </c>
      <c r="F468" t="s">
        <v>7</v>
      </c>
      <c r="G468" t="s">
        <v>109</v>
      </c>
      <c r="H468">
        <f>COS(B468*PI()/180)*40075000</f>
        <v>25957421.948901664</v>
      </c>
      <c r="I468">
        <f>(MOD(A468,6)-3)*H468/360+500000</f>
        <v>687470.269630956</v>
      </c>
      <c r="J468">
        <f>Table1[[#This Row],[rlat]]</f>
        <v>49.63</v>
      </c>
      <c r="K468" s="1">
        <f>I468-C468</f>
        <v>-279.73036904400215</v>
      </c>
      <c r="L468" s="1">
        <f>B468*40075000/360+IF(Table1[[#This Row],[h]]="N",0,10000000)</f>
        <v>5524784.027777778</v>
      </c>
      <c r="M468" s="1">
        <f>MOD(J468,6)</f>
        <v>1.6300000000000026</v>
      </c>
      <c r="N468" s="1">
        <f>Table1[[#This Row],[lng Er]]</f>
        <v>-279.73036904400215</v>
      </c>
      <c r="O468" s="1">
        <f>Table1[[#This Row],[Lat2]]</f>
        <v>49.63</v>
      </c>
      <c r="P468" s="1">
        <f>L468-D468</f>
        <v>24044.027777777985</v>
      </c>
      <c r="Q468" s="1">
        <f>Table1[[#This Row],[lat3]]</f>
        <v>49.63</v>
      </c>
      <c r="R468" s="1">
        <f>Table1[[#This Row],[Dev2]]-$AA$1*SIN(Table1[[#This Row],[lat4]]*PI()/90)-$Y$1*Table1[[#This Row],[lat4]]</f>
        <v>-2914.2149687401143</v>
      </c>
      <c r="S468" s="1">
        <f>MOD(Table1[[#This Row],[rlng]],6)-3</f>
        <v>2.5999999999999943</v>
      </c>
      <c r="T468" s="1">
        <f>Table1[[#This Row],[Dev2]]</f>
        <v>24044.027777777985</v>
      </c>
    </row>
    <row r="469" spans="1:20" x14ac:dyDescent="0.25">
      <c r="A469">
        <v>125.61</v>
      </c>
      <c r="B469">
        <v>-17.61</v>
      </c>
      <c r="C469">
        <v>776981</v>
      </c>
      <c r="D469">
        <v>8051052</v>
      </c>
      <c r="E469">
        <v>51</v>
      </c>
      <c r="F469" t="s">
        <v>12</v>
      </c>
      <c r="G469" t="s">
        <v>19</v>
      </c>
      <c r="H469">
        <f>COS(B469*PI()/180)*40075000</f>
        <v>38197000.531933673</v>
      </c>
      <c r="I469">
        <f>(MOD(A469,6)-3)*H469/360+500000</f>
        <v>776928.253856519</v>
      </c>
      <c r="J469">
        <f>Table1[[#This Row],[rlat]]</f>
        <v>-17.61</v>
      </c>
      <c r="K469" s="1">
        <f>I469-C469</f>
        <v>-52.74614348099567</v>
      </c>
      <c r="L469" s="1">
        <f>B469*40075000/360+IF(Table1[[#This Row],[h]]="N",0,10000000)</f>
        <v>8039664.583333333</v>
      </c>
      <c r="M469" s="1">
        <f>MOD(J469,6)</f>
        <v>0.39000000000000057</v>
      </c>
      <c r="N469" s="1">
        <f>Table1[[#This Row],[lng Er]]</f>
        <v>-52.74614348099567</v>
      </c>
      <c r="O469" s="1">
        <f>Table1[[#This Row],[Lat2]]</f>
        <v>-17.61</v>
      </c>
      <c r="P469" s="1">
        <f>L469-D469</f>
        <v>-11387.416666666977</v>
      </c>
      <c r="Q469" s="1">
        <f>Table1[[#This Row],[lat3]]</f>
        <v>-17.61</v>
      </c>
      <c r="R469" s="1">
        <f>Table1[[#This Row],[Dev2]]-$AA$1*SIN(Table1[[#This Row],[lat4]]*PI()/90)-$Y$1*Table1[[#This Row],[lat4]]</f>
        <v>1802.3136281261832</v>
      </c>
      <c r="S469" s="1">
        <f>MOD(Table1[[#This Row],[rlng]],6)-3</f>
        <v>2.6099999999999994</v>
      </c>
      <c r="T469" s="1">
        <f>Table1[[#This Row],[Dev2]]</f>
        <v>-11387.416666666977</v>
      </c>
    </row>
    <row r="470" spans="1:20" x14ac:dyDescent="0.25">
      <c r="A470">
        <v>-42.39</v>
      </c>
      <c r="B470">
        <v>-69.56</v>
      </c>
      <c r="C470">
        <v>601697</v>
      </c>
      <c r="D470">
        <v>2281022</v>
      </c>
      <c r="E470">
        <v>23</v>
      </c>
      <c r="F470" t="s">
        <v>12</v>
      </c>
      <c r="G470" t="s">
        <v>292</v>
      </c>
      <c r="H470">
        <f>COS(B470*PI()/180)*40075000</f>
        <v>13995244.316873381</v>
      </c>
      <c r="I470">
        <f>(MOD(A470,6)-3)*H470/360+500000</f>
        <v>601465.52129733202</v>
      </c>
      <c r="J470">
        <f>Table1[[#This Row],[rlat]]</f>
        <v>-69.56</v>
      </c>
      <c r="K470" s="1">
        <f>I470-C470</f>
        <v>-231.47870266798418</v>
      </c>
      <c r="L470" s="1">
        <f>B470*40075000/360+IF(Table1[[#This Row],[h]]="N",0,10000000)</f>
        <v>2256619.444444444</v>
      </c>
      <c r="M470" s="1">
        <f>MOD(J470,6)</f>
        <v>2.4399999999999977</v>
      </c>
      <c r="N470" s="1">
        <f>Table1[[#This Row],[lng Er]]</f>
        <v>-231.47870266798418</v>
      </c>
      <c r="O470" s="1">
        <f>Table1[[#This Row],[Lat2]]</f>
        <v>-69.56</v>
      </c>
      <c r="P470" s="1">
        <f>L470-D470</f>
        <v>-24402.555555555969</v>
      </c>
      <c r="Q470" s="1">
        <f>Table1[[#This Row],[lat3]]</f>
        <v>-69.56</v>
      </c>
      <c r="R470" s="1">
        <f>Table1[[#This Row],[Dev2]]-$AA$1*SIN(Table1[[#This Row],[lat4]]*PI()/90)-$Y$1*Table1[[#This Row],[lat4]]</f>
        <v>1720.0753436378691</v>
      </c>
      <c r="S470" s="1">
        <f>MOD(Table1[[#This Row],[rlng]],6)-3</f>
        <v>2.6099999999999994</v>
      </c>
      <c r="T470" s="1">
        <f>Table1[[#This Row],[Dev2]]</f>
        <v>-24402.555555555969</v>
      </c>
    </row>
    <row r="471" spans="1:20" x14ac:dyDescent="0.25">
      <c r="A471">
        <v>-84.39</v>
      </c>
      <c r="B471">
        <v>-75.400000000000006</v>
      </c>
      <c r="C471">
        <v>573416</v>
      </c>
      <c r="D471">
        <v>1630144</v>
      </c>
      <c r="E471">
        <v>16</v>
      </c>
      <c r="F471" t="s">
        <v>12</v>
      </c>
      <c r="G471" t="s">
        <v>80</v>
      </c>
      <c r="H471">
        <f>COS(B471*PI()/180)*40075000</f>
        <v>10101679.531592777</v>
      </c>
      <c r="I471">
        <f>(MOD(A471,6)-3)*H471/360+500000</f>
        <v>573237.17660404765</v>
      </c>
      <c r="J471">
        <f>Table1[[#This Row],[rlat]]</f>
        <v>-75.400000000000006</v>
      </c>
      <c r="K471" s="1">
        <f>I471-C471</f>
        <v>-178.82339595234953</v>
      </c>
      <c r="L471" s="1">
        <f>B471*40075000/360+IF(Table1[[#This Row],[h]]="N",0,10000000)</f>
        <v>1606513.8888888881</v>
      </c>
      <c r="M471" s="1">
        <f>MOD(J471,6)</f>
        <v>2.5999999999999943</v>
      </c>
      <c r="N471" s="1">
        <f>Table1[[#This Row],[lng Er]]</f>
        <v>-178.82339595234953</v>
      </c>
      <c r="O471" s="1">
        <f>Table1[[#This Row],[Lat2]]</f>
        <v>-75.400000000000006</v>
      </c>
      <c r="P471" s="1">
        <f>L471-D471</f>
        <v>-23630.111111111939</v>
      </c>
      <c r="Q471" s="1">
        <f>Table1[[#This Row],[lat3]]</f>
        <v>-75.400000000000006</v>
      </c>
      <c r="R471" s="1">
        <f>Table1[[#This Row],[Dev2]]-$AA$1*SIN(Table1[[#This Row],[lat4]]*PI()/90)-$Y$1*Table1[[#This Row],[lat4]]</f>
        <v>1140.6434351077842</v>
      </c>
      <c r="S471" s="1">
        <f>MOD(Table1[[#This Row],[rlng]],6)-3</f>
        <v>2.6099999999999994</v>
      </c>
      <c r="T471" s="1">
        <f>Table1[[#This Row],[Dev2]]</f>
        <v>-23630.111111111939</v>
      </c>
    </row>
    <row r="472" spans="1:20" x14ac:dyDescent="0.25">
      <c r="A472">
        <v>5.6100000000000101</v>
      </c>
      <c r="B472">
        <v>38.43</v>
      </c>
      <c r="C472">
        <v>727824</v>
      </c>
      <c r="D472">
        <v>4256752</v>
      </c>
      <c r="E472">
        <v>31</v>
      </c>
      <c r="F472" t="s">
        <v>7</v>
      </c>
      <c r="G472" t="s">
        <v>364</v>
      </c>
      <c r="H472">
        <f>COS(B472*PI()/180)*40075000</f>
        <v>31393477.316686362</v>
      </c>
      <c r="I472">
        <f>(MOD(A472,6)-3)*H472/360+500000</f>
        <v>727602.710545977</v>
      </c>
      <c r="J472">
        <f>Table1[[#This Row],[rlat]]</f>
        <v>38.43</v>
      </c>
      <c r="K472" s="1">
        <f>I472-C472</f>
        <v>-221.28945402300451</v>
      </c>
      <c r="L472" s="1">
        <f>B472*40075000/360+IF(Table1[[#This Row],[h]]="N",0,10000000)</f>
        <v>4278006.25</v>
      </c>
      <c r="M472" s="1">
        <f>MOD(J472,6)</f>
        <v>2.4299999999999997</v>
      </c>
      <c r="N472" s="1">
        <f>Table1[[#This Row],[lng Er]]</f>
        <v>-221.28945402300451</v>
      </c>
      <c r="O472" s="1">
        <f>Table1[[#This Row],[Lat2]]</f>
        <v>38.43</v>
      </c>
      <c r="P472" s="1">
        <f>L472-D472</f>
        <v>21254.25</v>
      </c>
      <c r="Q472" s="1">
        <f>Table1[[#This Row],[lat3]]</f>
        <v>38.43</v>
      </c>
      <c r="R472" s="1">
        <f>Table1[[#This Row],[Dev2]]-$AA$1*SIN(Table1[[#This Row],[lat4]]*PI()/90)-$Y$1*Table1[[#This Row],[lat4]]</f>
        <v>-2973.5799596340621</v>
      </c>
      <c r="S472" s="1">
        <f>MOD(Table1[[#This Row],[rlng]],6)-3</f>
        <v>2.6100000000000101</v>
      </c>
      <c r="T472" s="1">
        <f>Table1[[#This Row],[Dev2]]</f>
        <v>21254.25</v>
      </c>
    </row>
    <row r="473" spans="1:20" x14ac:dyDescent="0.25">
      <c r="A473">
        <v>-162.38999999999999</v>
      </c>
      <c r="B473">
        <v>76.819999999999993</v>
      </c>
      <c r="C473">
        <v>566411</v>
      </c>
      <c r="D473">
        <v>8528159</v>
      </c>
      <c r="E473">
        <v>3</v>
      </c>
      <c r="F473" t="s">
        <v>7</v>
      </c>
      <c r="G473" t="s">
        <v>147</v>
      </c>
      <c r="H473">
        <f>COS(B473*PI()/180)*40075000</f>
        <v>9137541.3482979536</v>
      </c>
      <c r="I473">
        <f>(MOD(A473,6)-3)*H473/360+500000</f>
        <v>566247.1747751605</v>
      </c>
      <c r="J473">
        <f>Table1[[#This Row],[rlat]]</f>
        <v>76.819999999999993</v>
      </c>
      <c r="K473" s="1">
        <f>I473-C473</f>
        <v>-163.82522483950015</v>
      </c>
      <c r="L473" s="1">
        <f>B473*40075000/360+IF(Table1[[#This Row],[h]]="N",0,10000000)</f>
        <v>8551559.7222222202</v>
      </c>
      <c r="M473" s="1">
        <f>MOD(J473,6)</f>
        <v>4.8199999999999932</v>
      </c>
      <c r="N473" s="1">
        <f>Table1[[#This Row],[lng Er]]</f>
        <v>-163.82522483950015</v>
      </c>
      <c r="O473" s="1">
        <f>Table1[[#This Row],[Lat2]]</f>
        <v>76.819999999999993</v>
      </c>
      <c r="P473" s="1">
        <f>L473-D473</f>
        <v>23400.722222220153</v>
      </c>
      <c r="Q473" s="1">
        <f>Table1[[#This Row],[lat3]]</f>
        <v>76.819999999999993</v>
      </c>
      <c r="R473" s="1">
        <f>Table1[[#This Row],[Dev2]]-$AA$1*SIN(Table1[[#This Row],[lat4]]*PI()/90)-$Y$1*Table1[[#This Row],[lat4]]</f>
        <v>-987.93371547954121</v>
      </c>
      <c r="S473" s="1">
        <f>MOD(Table1[[#This Row],[rlng]],6)-3</f>
        <v>2.6100000000000136</v>
      </c>
      <c r="T473" s="1">
        <f>Table1[[#This Row],[Dev2]]</f>
        <v>23400.722222220153</v>
      </c>
    </row>
    <row r="474" spans="1:20" x14ac:dyDescent="0.25">
      <c r="A474">
        <v>-150.38999999999999</v>
      </c>
      <c r="B474">
        <v>70.55</v>
      </c>
      <c r="C474">
        <v>596970</v>
      </c>
      <c r="D474">
        <v>7829292</v>
      </c>
      <c r="E474">
        <v>5</v>
      </c>
      <c r="F474" t="s">
        <v>7</v>
      </c>
      <c r="G474" t="s">
        <v>148</v>
      </c>
      <c r="H474">
        <f>COS(B474*PI()/180)*40075000</f>
        <v>13344338.703163609</v>
      </c>
      <c r="I474">
        <f>(MOD(A474,6)-3)*H474/360+500000</f>
        <v>596746.45559793664</v>
      </c>
      <c r="J474">
        <f>Table1[[#This Row],[rlat]]</f>
        <v>70.55</v>
      </c>
      <c r="K474" s="1">
        <f>I474-C474</f>
        <v>-223.54440206335858</v>
      </c>
      <c r="L474" s="1">
        <f>B474*40075000/360+IF(Table1[[#This Row],[h]]="N",0,10000000)</f>
        <v>7853586.805555556</v>
      </c>
      <c r="M474" s="1">
        <f>MOD(J474,6)</f>
        <v>4.5499999999999972</v>
      </c>
      <c r="N474" s="1">
        <f>Table1[[#This Row],[lng Er]]</f>
        <v>-223.54440206335858</v>
      </c>
      <c r="O474" s="1">
        <f>Table1[[#This Row],[Lat2]]</f>
        <v>70.55</v>
      </c>
      <c r="P474" s="1">
        <f>L474-D474</f>
        <v>24294.805555555969</v>
      </c>
      <c r="Q474" s="1">
        <f>Table1[[#This Row],[lat3]]</f>
        <v>70.55</v>
      </c>
      <c r="R474" s="1">
        <f>Table1[[#This Row],[Dev2]]-$AA$1*SIN(Table1[[#This Row],[lat4]]*PI()/90)-$Y$1*Table1[[#This Row],[lat4]]</f>
        <v>-1626.3533668334421</v>
      </c>
      <c r="S474" s="1">
        <f>MOD(Table1[[#This Row],[rlng]],6)-3</f>
        <v>2.6100000000000136</v>
      </c>
      <c r="T474" s="1">
        <f>Table1[[#This Row],[Dev2]]</f>
        <v>24294.805555555969</v>
      </c>
    </row>
    <row r="475" spans="1:20" x14ac:dyDescent="0.25">
      <c r="A475">
        <v>-6.3600000000000101</v>
      </c>
      <c r="B475">
        <v>24.19</v>
      </c>
      <c r="C475">
        <v>768184</v>
      </c>
      <c r="D475">
        <v>2677795</v>
      </c>
      <c r="E475">
        <v>29</v>
      </c>
      <c r="F475" t="s">
        <v>7</v>
      </c>
      <c r="G475" t="s">
        <v>464</v>
      </c>
      <c r="H475">
        <f>COS(B475*PI()/180)*40075000</f>
        <v>36556080.267380089</v>
      </c>
      <c r="I475">
        <f>(MOD(A475,6)-3)*H475/360+500000</f>
        <v>768077.92196078622</v>
      </c>
      <c r="J475">
        <f>Table1[[#This Row],[rlat]]</f>
        <v>24.19</v>
      </c>
      <c r="K475" s="1">
        <f>I475-C475</f>
        <v>-106.07803921378218</v>
      </c>
      <c r="L475" s="1">
        <f>B475*40075000/360+IF(Table1[[#This Row],[h]]="N",0,10000000)</f>
        <v>2692817.361111111</v>
      </c>
      <c r="M475" s="1">
        <f>MOD(J475,6)</f>
        <v>0.19000000000000128</v>
      </c>
      <c r="N475" s="1">
        <f>Table1[[#This Row],[lng Er]]</f>
        <v>-106.07803921378218</v>
      </c>
      <c r="O475" s="1">
        <f>Table1[[#This Row],[Lat2]]</f>
        <v>24.19</v>
      </c>
      <c r="P475" s="1">
        <f>L475-D475</f>
        <v>15022.361111111008</v>
      </c>
      <c r="Q475" s="1">
        <f>Table1[[#This Row],[lat3]]</f>
        <v>24.19</v>
      </c>
      <c r="R475" s="1">
        <f>Table1[[#This Row],[Dev2]]-$AA$1*SIN(Table1[[#This Row],[lat4]]*PI()/90)-$Y$1*Table1[[#This Row],[lat4]]</f>
        <v>-2381.4495445170269</v>
      </c>
      <c r="S475" s="1">
        <f>MOD(Table1[[#This Row],[rlng]],6)-3</f>
        <v>2.6399999999999899</v>
      </c>
      <c r="T475" s="1">
        <f>Table1[[#This Row],[Dev2]]</f>
        <v>15022.361111111008</v>
      </c>
    </row>
    <row r="476" spans="1:20" x14ac:dyDescent="0.25">
      <c r="A476">
        <v>-36.35</v>
      </c>
      <c r="B476">
        <v>-64.45</v>
      </c>
      <c r="C476">
        <v>627500</v>
      </c>
      <c r="D476">
        <v>2850178</v>
      </c>
      <c r="E476">
        <v>24</v>
      </c>
      <c r="F476" t="s">
        <v>12</v>
      </c>
      <c r="G476" t="s">
        <v>482</v>
      </c>
      <c r="H476">
        <f>COS(B476*PI()/180)*40075000</f>
        <v>17284290.875285629</v>
      </c>
      <c r="I476">
        <f>(MOD(A476,6)-3)*H476/360+500000</f>
        <v>627231.58560974139</v>
      </c>
      <c r="J476">
        <f>Table1[[#This Row],[rlat]]</f>
        <v>-64.45</v>
      </c>
      <c r="K476" s="1">
        <f>I476-C476</f>
        <v>-268.41439025860745</v>
      </c>
      <c r="L476" s="1">
        <f>B476*40075000/360+IF(Table1[[#This Row],[h]]="N",0,10000000)</f>
        <v>2825461.805555556</v>
      </c>
      <c r="M476" s="1">
        <f>MOD(J476,6)</f>
        <v>1.5499999999999972</v>
      </c>
      <c r="N476" s="1">
        <f>Table1[[#This Row],[lng Er]]</f>
        <v>-268.41439025860745</v>
      </c>
      <c r="O476" s="1">
        <f>Table1[[#This Row],[Lat2]]</f>
        <v>-64.45</v>
      </c>
      <c r="P476" s="1">
        <f>L476-D476</f>
        <v>-24716.194444444031</v>
      </c>
      <c r="Q476" s="1">
        <f>Table1[[#This Row],[lat3]]</f>
        <v>-64.45</v>
      </c>
      <c r="R476" s="1">
        <f>Table1[[#This Row],[Dev2]]-$AA$1*SIN(Table1[[#This Row],[lat4]]*PI()/90)-$Y$1*Table1[[#This Row],[lat4]]</f>
        <v>2236.9459319723064</v>
      </c>
      <c r="S476" s="1">
        <f>MOD(Table1[[#This Row],[rlng]],6)-3</f>
        <v>2.6499999999999986</v>
      </c>
      <c r="T476" s="1">
        <f>Table1[[#This Row],[Dev2]]</f>
        <v>-24716.194444444031</v>
      </c>
    </row>
    <row r="477" spans="1:20" x14ac:dyDescent="0.25">
      <c r="A477">
        <v>-84.35</v>
      </c>
      <c r="B477">
        <v>-25.34</v>
      </c>
      <c r="C477">
        <v>766730</v>
      </c>
      <c r="D477">
        <v>7194762</v>
      </c>
      <c r="E477">
        <v>16</v>
      </c>
      <c r="F477" t="s">
        <v>12</v>
      </c>
      <c r="G477" t="s">
        <v>188</v>
      </c>
      <c r="H477">
        <f>COS(B477*PI()/180)*40075000</f>
        <v>36219142.890039906</v>
      </c>
      <c r="I477">
        <f>(MOD(A477,6)-3)*H477/360+500000</f>
        <v>766613.13516279426</v>
      </c>
      <c r="J477">
        <f>Table1[[#This Row],[rlat]]</f>
        <v>-25.34</v>
      </c>
      <c r="K477" s="1">
        <f>I477-C477</f>
        <v>-116.86483720573597</v>
      </c>
      <c r="L477" s="1">
        <f>B477*40075000/360+IF(Table1[[#This Row],[h]]="N",0,10000000)</f>
        <v>7179165.277777778</v>
      </c>
      <c r="M477" s="1">
        <f>MOD(J477,6)</f>
        <v>4.66</v>
      </c>
      <c r="N477" s="1">
        <f>Table1[[#This Row],[lng Er]]</f>
        <v>-116.86483720573597</v>
      </c>
      <c r="O477" s="1">
        <f>Table1[[#This Row],[Lat2]]</f>
        <v>-25.34</v>
      </c>
      <c r="P477" s="1">
        <f>L477-D477</f>
        <v>-15596.722222222015</v>
      </c>
      <c r="Q477" s="1">
        <f>Table1[[#This Row],[lat3]]</f>
        <v>-25.34</v>
      </c>
      <c r="R477" s="1">
        <f>Table1[[#This Row],[Dev2]]-$AA$1*SIN(Table1[[#This Row],[lat4]]*PI()/90)-$Y$1*Table1[[#This Row],[lat4]]</f>
        <v>2482.6829130263832</v>
      </c>
      <c r="S477" s="1">
        <f>MOD(Table1[[#This Row],[rlng]],6)-3</f>
        <v>2.6500000000000057</v>
      </c>
      <c r="T477" s="1">
        <f>Table1[[#This Row],[Dev2]]</f>
        <v>-15596.722222222015</v>
      </c>
    </row>
    <row r="478" spans="1:20" x14ac:dyDescent="0.25">
      <c r="A478">
        <v>101.65</v>
      </c>
      <c r="B478">
        <v>37.76</v>
      </c>
      <c r="C478">
        <v>733440</v>
      </c>
      <c r="D478">
        <v>4182494</v>
      </c>
      <c r="E478">
        <v>47</v>
      </c>
      <c r="F478" t="s">
        <v>7</v>
      </c>
      <c r="G478" t="s">
        <v>77</v>
      </c>
      <c r="H478">
        <f>COS(B478*PI()/180)*40075000</f>
        <v>31682602.088372275</v>
      </c>
      <c r="I478">
        <f>(MOD(A478,6)-3)*H478/360+500000</f>
        <v>733219.1542616298</v>
      </c>
      <c r="J478">
        <f>Table1[[#This Row],[rlat]]</f>
        <v>37.76</v>
      </c>
      <c r="K478" s="1">
        <f>I478-C478</f>
        <v>-220.84573837020434</v>
      </c>
      <c r="L478" s="1">
        <f>B478*40075000/360+IF(Table1[[#This Row],[h]]="N",0,10000000)</f>
        <v>4203422.222222222</v>
      </c>
      <c r="M478" s="1">
        <f>MOD(J478,6)</f>
        <v>1.759999999999998</v>
      </c>
      <c r="N478" s="1">
        <f>Table1[[#This Row],[lng Er]]</f>
        <v>-220.84573837020434</v>
      </c>
      <c r="O478" s="1">
        <f>Table1[[#This Row],[Lat2]]</f>
        <v>37.76</v>
      </c>
      <c r="P478" s="1">
        <f>L478-D478</f>
        <v>20928.222222222015</v>
      </c>
      <c r="Q478" s="1">
        <f>Table1[[#This Row],[lat3]]</f>
        <v>37.76</v>
      </c>
      <c r="R478" s="1">
        <f>Table1[[#This Row],[Dev2]]-$AA$1*SIN(Table1[[#This Row],[lat4]]*PI()/90)-$Y$1*Table1[[#This Row],[lat4]]</f>
        <v>-3059.5374658170949</v>
      </c>
      <c r="S478" s="1">
        <f>MOD(Table1[[#This Row],[rlng]],6)-3</f>
        <v>2.6500000000000057</v>
      </c>
      <c r="T478" s="1">
        <f>Table1[[#This Row],[Dev2]]</f>
        <v>20928.222222222015</v>
      </c>
    </row>
    <row r="479" spans="1:20" x14ac:dyDescent="0.25">
      <c r="A479">
        <v>65.680000000000007</v>
      </c>
      <c r="B479">
        <v>-62.6</v>
      </c>
      <c r="C479">
        <v>637573</v>
      </c>
      <c r="D479">
        <v>3056119</v>
      </c>
      <c r="E479">
        <v>41</v>
      </c>
      <c r="F479" t="s">
        <v>12</v>
      </c>
      <c r="G479" t="s">
        <v>321</v>
      </c>
      <c r="H479">
        <f>COS(B479*PI()/180)*40075000</f>
        <v>18442506.375212856</v>
      </c>
      <c r="I479">
        <f>(MOD(A479,6)-3)*H479/360+500000</f>
        <v>637294.21412658494</v>
      </c>
      <c r="J479">
        <f>Table1[[#This Row],[rlat]]</f>
        <v>-62.6</v>
      </c>
      <c r="K479" s="1">
        <f>I479-C479</f>
        <v>-278.785873415065</v>
      </c>
      <c r="L479" s="1">
        <f>B479*40075000/360+IF(Table1[[#This Row],[h]]="N",0,10000000)</f>
        <v>3031402.777777778</v>
      </c>
      <c r="M479" s="1">
        <f>MOD(J479,6)</f>
        <v>3.3999999999999986</v>
      </c>
      <c r="N479" s="1">
        <f>Table1[[#This Row],[lng Er]]</f>
        <v>-278.785873415065</v>
      </c>
      <c r="O479" s="1">
        <f>Table1[[#This Row],[Lat2]]</f>
        <v>-62.6</v>
      </c>
      <c r="P479" s="1">
        <f>L479-D479</f>
        <v>-24716.222222222015</v>
      </c>
      <c r="Q479" s="1">
        <f>Table1[[#This Row],[lat3]]</f>
        <v>-62.6</v>
      </c>
      <c r="R479" s="1">
        <f>Table1[[#This Row],[Dev2]]-$AA$1*SIN(Table1[[#This Row],[lat4]]*PI()/90)-$Y$1*Table1[[#This Row],[lat4]]</f>
        <v>2443.0961511400419</v>
      </c>
      <c r="S479" s="1">
        <f>MOD(Table1[[#This Row],[rlng]],6)-3</f>
        <v>2.6800000000000068</v>
      </c>
      <c r="T479" s="1">
        <f>Table1[[#This Row],[Dev2]]</f>
        <v>-24716.222222222015</v>
      </c>
    </row>
    <row r="480" spans="1:20" x14ac:dyDescent="0.25">
      <c r="A480">
        <v>-156.29</v>
      </c>
      <c r="B480">
        <v>61.35</v>
      </c>
      <c r="C480">
        <v>644927</v>
      </c>
      <c r="D480">
        <v>6804781</v>
      </c>
      <c r="E480">
        <v>4</v>
      </c>
      <c r="F480" t="s">
        <v>7</v>
      </c>
      <c r="G480" t="s">
        <v>395</v>
      </c>
      <c r="H480">
        <f>COS(B480*PI()/180)*40075000</f>
        <v>19214273.749755457</v>
      </c>
      <c r="I480">
        <f>(MOD(A480,6)-3)*H480/360+500000</f>
        <v>644640.78294954845</v>
      </c>
      <c r="J480">
        <f>Table1[[#This Row],[rlat]]</f>
        <v>61.35</v>
      </c>
      <c r="K480" s="1">
        <f>I480-C480</f>
        <v>-286.2170504515525</v>
      </c>
      <c r="L480" s="1">
        <f>B480*40075000/360+IF(Table1[[#This Row],[h]]="N",0,10000000)</f>
        <v>6829447.916666667</v>
      </c>
      <c r="M480" s="1">
        <f>MOD(J480,6)</f>
        <v>1.3500000000000014</v>
      </c>
      <c r="N480" s="1">
        <f>Table1[[#This Row],[lng Er]]</f>
        <v>-286.2170504515525</v>
      </c>
      <c r="O480" s="1">
        <f>Table1[[#This Row],[Lat2]]</f>
        <v>61.35</v>
      </c>
      <c r="P480" s="1">
        <f>L480-D480</f>
        <v>24666.916666666977</v>
      </c>
      <c r="Q480" s="1">
        <f>Table1[[#This Row],[lat3]]</f>
        <v>61.35</v>
      </c>
      <c r="R480" s="1">
        <f>Table1[[#This Row],[Dev2]]-$AA$1*SIN(Table1[[#This Row],[lat4]]*PI()/90)-$Y$1*Table1[[#This Row],[lat4]]</f>
        <v>-2601.0058444579208</v>
      </c>
      <c r="S480" s="1">
        <f>MOD(Table1[[#This Row],[rlng]],6)-3</f>
        <v>2.710000000000008</v>
      </c>
      <c r="T480" s="1">
        <f>Table1[[#This Row],[Dev2]]</f>
        <v>24666.916666666977</v>
      </c>
    </row>
    <row r="481" spans="1:20" x14ac:dyDescent="0.25">
      <c r="A481">
        <v>-96.27</v>
      </c>
      <c r="B481">
        <v>61.55</v>
      </c>
      <c r="C481">
        <v>645064</v>
      </c>
      <c r="D481">
        <v>6827090</v>
      </c>
      <c r="E481">
        <v>14</v>
      </c>
      <c r="F481" t="s">
        <v>7</v>
      </c>
      <c r="G481" t="s">
        <v>472</v>
      </c>
      <c r="H481">
        <f>COS(B481*PI()/180)*40075000</f>
        <v>19091396.017411824</v>
      </c>
      <c r="I481">
        <f>(MOD(A481,6)-3)*H481/360+500000</f>
        <v>644776.41979870654</v>
      </c>
      <c r="J481">
        <f>Table1[[#This Row],[rlat]]</f>
        <v>61.55</v>
      </c>
      <c r="K481" s="1">
        <f>I481-C481</f>
        <v>-287.58020129345823</v>
      </c>
      <c r="L481" s="1">
        <f>B481*40075000/360+IF(Table1[[#This Row],[h]]="N",0,10000000)</f>
        <v>6851711.805555556</v>
      </c>
      <c r="M481" s="1">
        <f>MOD(J481,6)</f>
        <v>1.5499999999999972</v>
      </c>
      <c r="N481" s="1">
        <f>Table1[[#This Row],[lng Er]]</f>
        <v>-287.58020129345823</v>
      </c>
      <c r="O481" s="1">
        <f>Table1[[#This Row],[Lat2]]</f>
        <v>61.55</v>
      </c>
      <c r="P481" s="1">
        <f>L481-D481</f>
        <v>24621.805555555969</v>
      </c>
      <c r="Q481" s="1">
        <f>Table1[[#This Row],[lat3]]</f>
        <v>61.55</v>
      </c>
      <c r="R481" s="1">
        <f>Table1[[#This Row],[Dev2]]-$AA$1*SIN(Table1[[#This Row],[lat4]]*PI()/90)-$Y$1*Table1[[#This Row],[lat4]]</f>
        <v>-2630.443910371052</v>
      </c>
      <c r="S481" s="1">
        <f>MOD(Table1[[#This Row],[rlng]],6)-3</f>
        <v>2.730000000000004</v>
      </c>
      <c r="T481" s="1">
        <f>Table1[[#This Row],[Dev2]]</f>
        <v>24621.805555555969</v>
      </c>
    </row>
    <row r="482" spans="1:20" x14ac:dyDescent="0.25">
      <c r="A482">
        <v>-96.26</v>
      </c>
      <c r="B482">
        <v>-1.67</v>
      </c>
      <c r="C482">
        <v>804881</v>
      </c>
      <c r="D482">
        <v>9815201</v>
      </c>
      <c r="E482">
        <v>14</v>
      </c>
      <c r="F482" t="s">
        <v>12</v>
      </c>
      <c r="G482" t="s">
        <v>21</v>
      </c>
      <c r="H482">
        <f>COS(B482*PI()/180)*40075000</f>
        <v>40057978.396633334</v>
      </c>
      <c r="I482">
        <f>(MOD(A482,6)-3)*H482/360+500000</f>
        <v>804885.72446326423</v>
      </c>
      <c r="J482">
        <f>Table1[[#This Row],[rlat]]</f>
        <v>-1.67</v>
      </c>
      <c r="K482" s="1">
        <f>I482-C482</f>
        <v>4.7244632642250508</v>
      </c>
      <c r="L482" s="1">
        <f>B482*40075000/360+IF(Table1[[#This Row],[h]]="N",0,10000000)</f>
        <v>9814096.527777778</v>
      </c>
      <c r="M482" s="1">
        <f>MOD(J482,6)</f>
        <v>4.33</v>
      </c>
      <c r="N482" s="1">
        <f>Table1[[#This Row],[lng Er]]</f>
        <v>4.7244632642250508</v>
      </c>
      <c r="O482" s="1">
        <f>Table1[[#This Row],[Lat2]]</f>
        <v>-1.67</v>
      </c>
      <c r="P482" s="1">
        <f>L482-D482</f>
        <v>-1104.4722222220153</v>
      </c>
      <c r="Q482" s="1">
        <f>Table1[[#This Row],[lat3]]</f>
        <v>-1.67</v>
      </c>
      <c r="R482" s="1">
        <f>Table1[[#This Row],[Dev2]]-$AA$1*SIN(Table1[[#This Row],[lat4]]*PI()/90)-$Y$1*Table1[[#This Row],[lat4]]</f>
        <v>203.45356890370772</v>
      </c>
      <c r="S482" s="1">
        <f>MOD(Table1[[#This Row],[rlng]],6)-3</f>
        <v>2.7399999999999949</v>
      </c>
      <c r="T482" s="1">
        <f>Table1[[#This Row],[Dev2]]</f>
        <v>-1104.4722222220153</v>
      </c>
    </row>
    <row r="483" spans="1:20" x14ac:dyDescent="0.25">
      <c r="A483">
        <v>-30.25</v>
      </c>
      <c r="B483">
        <v>-37.01</v>
      </c>
      <c r="C483">
        <v>744678</v>
      </c>
      <c r="D483">
        <v>5900482</v>
      </c>
      <c r="E483">
        <v>25</v>
      </c>
      <c r="F483" t="s">
        <v>12</v>
      </c>
      <c r="G483" t="s">
        <v>449</v>
      </c>
      <c r="H483">
        <f>COS(B483*PI()/180)*40075000</f>
        <v>32001108.238500744</v>
      </c>
      <c r="I483">
        <f>(MOD(A483,6)-3)*H483/360+500000</f>
        <v>744452.91015521402</v>
      </c>
      <c r="J483">
        <f>Table1[[#This Row],[rlat]]</f>
        <v>-37.01</v>
      </c>
      <c r="K483" s="1">
        <f>I483-C483</f>
        <v>-225.08984478597995</v>
      </c>
      <c r="L483" s="1">
        <f>B483*40075000/360+IF(Table1[[#This Row],[h]]="N",0,10000000)</f>
        <v>5880067.361111111</v>
      </c>
      <c r="M483" s="1">
        <f>MOD(J483,6)</f>
        <v>4.990000000000002</v>
      </c>
      <c r="N483" s="1">
        <f>Table1[[#This Row],[lng Er]]</f>
        <v>-225.08984478597995</v>
      </c>
      <c r="O483" s="1">
        <f>Table1[[#This Row],[Lat2]]</f>
        <v>-37.01</v>
      </c>
      <c r="P483" s="1">
        <f>L483-D483</f>
        <v>-20414.638888888992</v>
      </c>
      <c r="Q483" s="1">
        <f>Table1[[#This Row],[lat3]]</f>
        <v>-37.01</v>
      </c>
      <c r="R483" s="1">
        <f>Table1[[#This Row],[Dev2]]-$AA$1*SIN(Table1[[#This Row],[lat4]]*PI()/90)-$Y$1*Table1[[#This Row],[lat4]]</f>
        <v>3294.33675848643</v>
      </c>
      <c r="S483" s="1">
        <f>MOD(Table1[[#This Row],[rlng]],6)-3</f>
        <v>2.75</v>
      </c>
      <c r="T483" s="1">
        <f>Table1[[#This Row],[Dev2]]</f>
        <v>-20414.638888888992</v>
      </c>
    </row>
    <row r="484" spans="1:20" x14ac:dyDescent="0.25">
      <c r="A484">
        <v>-78.23</v>
      </c>
      <c r="B484">
        <v>65</v>
      </c>
      <c r="C484">
        <v>630591</v>
      </c>
      <c r="D484">
        <v>7211316</v>
      </c>
      <c r="E484">
        <v>17</v>
      </c>
      <c r="F484" t="s">
        <v>7</v>
      </c>
      <c r="G484" t="s">
        <v>242</v>
      </c>
      <c r="H484">
        <f>COS(B484*PI()/180)*40075000</f>
        <v>16936426.839258529</v>
      </c>
      <c r="I484">
        <f>(MOD(A484,6)-3)*H484/360+500000</f>
        <v>630316.39540207235</v>
      </c>
      <c r="J484">
        <f>Table1[[#This Row],[rlat]]</f>
        <v>65</v>
      </c>
      <c r="K484" s="1">
        <f>I484-C484</f>
        <v>-274.60459792765323</v>
      </c>
      <c r="L484" s="1">
        <f>B484*40075000/360+IF(Table1[[#This Row],[h]]="N",0,10000000)</f>
        <v>7235763.888888889</v>
      </c>
      <c r="M484" s="1">
        <f>MOD(J484,6)</f>
        <v>5</v>
      </c>
      <c r="N484" s="1">
        <f>Table1[[#This Row],[lng Er]]</f>
        <v>-274.60459792765323</v>
      </c>
      <c r="O484" s="1">
        <f>Table1[[#This Row],[Lat2]]</f>
        <v>65</v>
      </c>
      <c r="P484" s="1">
        <f>L484-D484</f>
        <v>24447.888888888992</v>
      </c>
      <c r="Q484" s="1">
        <f>Table1[[#This Row],[lat3]]</f>
        <v>65</v>
      </c>
      <c r="R484" s="1">
        <f>Table1[[#This Row],[Dev2]]-$AA$1*SIN(Table1[[#This Row],[lat4]]*PI()/90)-$Y$1*Table1[[#This Row],[lat4]]</f>
        <v>-2433.8222010146565</v>
      </c>
      <c r="S484" s="1">
        <f>MOD(Table1[[#This Row],[rlng]],6)-3</f>
        <v>2.769999999999996</v>
      </c>
      <c r="T484" s="1">
        <f>Table1[[#This Row],[Dev2]]</f>
        <v>24447.888888888992</v>
      </c>
    </row>
    <row r="485" spans="1:20" x14ac:dyDescent="0.25">
      <c r="A485">
        <v>143.79</v>
      </c>
      <c r="B485">
        <v>71.13</v>
      </c>
      <c r="C485">
        <v>600679</v>
      </c>
      <c r="D485">
        <v>7894215</v>
      </c>
      <c r="E485">
        <v>54</v>
      </c>
      <c r="F485" t="s">
        <v>7</v>
      </c>
      <c r="G485" t="s">
        <v>427</v>
      </c>
      <c r="H485">
        <f>COS(B485*PI()/180)*40075000</f>
        <v>12961136.837686939</v>
      </c>
      <c r="I485">
        <f>(MOD(A485,6)-3)*H485/360+500000</f>
        <v>600448.81049207353</v>
      </c>
      <c r="J485">
        <f>Table1[[#This Row],[rlat]]</f>
        <v>71.13</v>
      </c>
      <c r="K485" s="1">
        <f>I485-C485</f>
        <v>-230.18950792646501</v>
      </c>
      <c r="L485" s="1">
        <f>B485*40075000/360+IF(Table1[[#This Row],[h]]="N",0,10000000)</f>
        <v>7918152.083333333</v>
      </c>
      <c r="M485" s="1">
        <f>MOD(J485,6)</f>
        <v>5.1299999999999955</v>
      </c>
      <c r="N485" s="1">
        <f>Table1[[#This Row],[lng Er]]</f>
        <v>-230.18950792646501</v>
      </c>
      <c r="O485" s="1">
        <f>Table1[[#This Row],[Lat2]]</f>
        <v>71.13</v>
      </c>
      <c r="P485" s="1">
        <f>L485-D485</f>
        <v>23937.083333333023</v>
      </c>
      <c r="Q485" s="1">
        <f>Table1[[#This Row],[lat3]]</f>
        <v>71.13</v>
      </c>
      <c r="R485" s="1">
        <f>Table1[[#This Row],[Dev2]]-$AA$1*SIN(Table1[[#This Row],[lat4]]*PI()/90)-$Y$1*Table1[[#This Row],[lat4]]</f>
        <v>-1860.4349762080565</v>
      </c>
      <c r="S485" s="1">
        <f>MOD(Table1[[#This Row],[rlng]],6)-3</f>
        <v>2.789999999999992</v>
      </c>
      <c r="T485" s="1">
        <f>Table1[[#This Row],[Dev2]]</f>
        <v>23937.083333333023</v>
      </c>
    </row>
    <row r="486" spans="1:20" x14ac:dyDescent="0.25">
      <c r="A486">
        <v>137.81</v>
      </c>
      <c r="B486">
        <v>32.85</v>
      </c>
      <c r="C486">
        <v>762985</v>
      </c>
      <c r="D486">
        <v>3638157</v>
      </c>
      <c r="E486">
        <v>53</v>
      </c>
      <c r="F486" t="s">
        <v>7</v>
      </c>
      <c r="G486" t="s">
        <v>445</v>
      </c>
      <c r="H486">
        <f>COS(B486*PI()/180)*40075000</f>
        <v>33666749.172500096</v>
      </c>
      <c r="I486">
        <f>(MOD(A486,6)-3)*H486/360+500000</f>
        <v>762787.68104090379</v>
      </c>
      <c r="J486">
        <f>Table1[[#This Row],[rlat]]</f>
        <v>32.85</v>
      </c>
      <c r="K486" s="1">
        <f>I486-C486</f>
        <v>-197.3189590962138</v>
      </c>
      <c r="L486" s="1">
        <f>B486*40075000/360+IF(Table1[[#This Row],[h]]="N",0,10000000)</f>
        <v>3656843.75</v>
      </c>
      <c r="M486" s="1">
        <f>MOD(J486,6)</f>
        <v>2.8500000000000014</v>
      </c>
      <c r="N486" s="1">
        <f>Table1[[#This Row],[lng Er]]</f>
        <v>-197.3189590962138</v>
      </c>
      <c r="O486" s="1">
        <f>Table1[[#This Row],[Lat2]]</f>
        <v>32.85</v>
      </c>
      <c r="P486" s="1">
        <f>L486-D486</f>
        <v>18686.75</v>
      </c>
      <c r="Q486" s="1">
        <f>Table1[[#This Row],[lat3]]</f>
        <v>32.85</v>
      </c>
      <c r="R486" s="1">
        <f>Table1[[#This Row],[Dev2]]-$AA$1*SIN(Table1[[#This Row],[lat4]]*PI()/90)-$Y$1*Table1[[#This Row],[lat4]]</f>
        <v>-3286.9524261671249</v>
      </c>
      <c r="S486" s="1">
        <f>MOD(Table1[[#This Row],[rlng]],6)-3</f>
        <v>2.8100000000000023</v>
      </c>
      <c r="T486" s="1">
        <f>Table1[[#This Row],[Dev2]]</f>
        <v>18686.75</v>
      </c>
    </row>
    <row r="487" spans="1:20" x14ac:dyDescent="0.25">
      <c r="A487">
        <v>-54.18</v>
      </c>
      <c r="B487">
        <v>27.5</v>
      </c>
      <c r="C487">
        <v>778603</v>
      </c>
      <c r="D487">
        <v>3044984</v>
      </c>
      <c r="E487">
        <v>21</v>
      </c>
      <c r="F487" t="s">
        <v>7</v>
      </c>
      <c r="G487" t="s">
        <v>243</v>
      </c>
      <c r="H487">
        <f>COS(B487*PI()/180)*40075000</f>
        <v>35546959.139617234</v>
      </c>
      <c r="I487">
        <f>(MOD(A487,6)-3)*H487/360+500000</f>
        <v>778451.17992700171</v>
      </c>
      <c r="J487">
        <f>Table1[[#This Row],[rlat]]</f>
        <v>27.5</v>
      </c>
      <c r="K487" s="1">
        <f>I487-C487</f>
        <v>-151.82007299829274</v>
      </c>
      <c r="L487" s="1">
        <f>B487*40075000/360+IF(Table1[[#This Row],[h]]="N",0,10000000)</f>
        <v>3061284.722222222</v>
      </c>
      <c r="M487" s="1">
        <f>MOD(J487,6)</f>
        <v>3.5</v>
      </c>
      <c r="N487" s="1">
        <f>Table1[[#This Row],[lng Er]]</f>
        <v>-151.82007299829274</v>
      </c>
      <c r="O487" s="1">
        <f>Table1[[#This Row],[Lat2]]</f>
        <v>27.5</v>
      </c>
      <c r="P487" s="1">
        <f>L487-D487</f>
        <v>16300.722222222015</v>
      </c>
      <c r="Q487" s="1">
        <f>Table1[[#This Row],[lat3]]</f>
        <v>27.5</v>
      </c>
      <c r="R487" s="1">
        <f>Table1[[#This Row],[Dev2]]-$AA$1*SIN(Table1[[#This Row],[lat4]]*PI()/90)-$Y$1*Table1[[#This Row],[lat4]]</f>
        <v>-2993.2104864018529</v>
      </c>
      <c r="S487" s="1">
        <f>MOD(Table1[[#This Row],[rlng]],6)-3</f>
        <v>2.8200000000000003</v>
      </c>
      <c r="T487" s="1">
        <f>Table1[[#This Row],[Dev2]]</f>
        <v>16300.722222222015</v>
      </c>
    </row>
    <row r="488" spans="1:20" x14ac:dyDescent="0.25">
      <c r="A488">
        <v>173.83</v>
      </c>
      <c r="B488">
        <v>-12.41</v>
      </c>
      <c r="C488">
        <v>807712</v>
      </c>
      <c r="D488">
        <v>8626474</v>
      </c>
      <c r="E488">
        <v>59</v>
      </c>
      <c r="F488" t="s">
        <v>12</v>
      </c>
      <c r="G488" t="s">
        <v>33</v>
      </c>
      <c r="H488">
        <f>COS(B488*PI()/180)*40075000</f>
        <v>39138639.011840336</v>
      </c>
      <c r="I488">
        <f>(MOD(A488,6)-3)*H488/360+500000</f>
        <v>807673.19000974623</v>
      </c>
      <c r="J488">
        <f>Table1[[#This Row],[rlat]]</f>
        <v>-12.41</v>
      </c>
      <c r="K488" s="1">
        <f>I488-C488</f>
        <v>-38.809990253765136</v>
      </c>
      <c r="L488" s="1">
        <f>B488*40075000/360+IF(Table1[[#This Row],[h]]="N",0,10000000)</f>
        <v>8618525.694444444</v>
      </c>
      <c r="M488" s="1">
        <f>MOD(J488,6)</f>
        <v>5.59</v>
      </c>
      <c r="N488" s="1">
        <f>Table1[[#This Row],[lng Er]]</f>
        <v>-38.809990253765136</v>
      </c>
      <c r="O488" s="1">
        <f>Table1[[#This Row],[Lat2]]</f>
        <v>-12.41</v>
      </c>
      <c r="P488" s="1">
        <f>L488-D488</f>
        <v>-7948.3055555559695</v>
      </c>
      <c r="Q488" s="1">
        <f>Table1[[#This Row],[lat3]]</f>
        <v>-12.41</v>
      </c>
      <c r="R488" s="1">
        <f>Table1[[#This Row],[Dev2]]-$AA$1*SIN(Table1[[#This Row],[lat4]]*PI()/90)-$Y$1*Table1[[#This Row],[lat4]]</f>
        <v>1560.2473404884649</v>
      </c>
      <c r="S488" s="1">
        <f>MOD(Table1[[#This Row],[rlng]],6)-3</f>
        <v>2.8300000000000125</v>
      </c>
      <c r="T488" s="1">
        <f>Table1[[#This Row],[Dev2]]</f>
        <v>-7948.3055555559695</v>
      </c>
    </row>
    <row r="489" spans="1:20" x14ac:dyDescent="0.25">
      <c r="A489">
        <v>-60.16</v>
      </c>
      <c r="B489">
        <v>39.42</v>
      </c>
      <c r="C489">
        <v>744479</v>
      </c>
      <c r="D489">
        <v>4367235</v>
      </c>
      <c r="E489">
        <v>20</v>
      </c>
      <c r="F489" t="s">
        <v>7</v>
      </c>
      <c r="G489" t="s">
        <v>409</v>
      </c>
      <c r="H489">
        <f>COS(B489*PI()/180)*40075000</f>
        <v>30958416.94439042</v>
      </c>
      <c r="I489">
        <f>(MOD(A489,6)-3)*H489/360+500000</f>
        <v>744227.51145019138</v>
      </c>
      <c r="J489">
        <f>Table1[[#This Row],[rlat]]</f>
        <v>39.42</v>
      </c>
      <c r="K489" s="1">
        <f>I489-C489</f>
        <v>-251.48854980862234</v>
      </c>
      <c r="L489" s="1">
        <f>B489*40075000/360+IF(Table1[[#This Row],[h]]="N",0,10000000)</f>
        <v>4388212.5</v>
      </c>
      <c r="M489" s="1">
        <f>MOD(J489,6)</f>
        <v>3.4200000000000017</v>
      </c>
      <c r="N489" s="1">
        <f>Table1[[#This Row],[lng Er]]</f>
        <v>-251.48854980862234</v>
      </c>
      <c r="O489" s="1">
        <f>Table1[[#This Row],[Lat2]]</f>
        <v>39.42</v>
      </c>
      <c r="P489" s="1">
        <f>L489-D489</f>
        <v>20977.5</v>
      </c>
      <c r="Q489" s="1">
        <f>Table1[[#This Row],[lat3]]</f>
        <v>39.42</v>
      </c>
      <c r="R489" s="1">
        <f>Table1[[#This Row],[Dev2]]-$AA$1*SIN(Table1[[#This Row],[lat4]]*PI()/90)-$Y$1*Table1[[#This Row],[lat4]]</f>
        <v>-3589.4482790933453</v>
      </c>
      <c r="S489" s="1">
        <f>MOD(Table1[[#This Row],[rlng]],6)-3</f>
        <v>2.8400000000000034</v>
      </c>
      <c r="T489" s="1">
        <f>Table1[[#This Row],[Dev2]]</f>
        <v>20977.5</v>
      </c>
    </row>
    <row r="490" spans="1:20" x14ac:dyDescent="0.25">
      <c r="A490">
        <v>-54.13</v>
      </c>
      <c r="B490">
        <v>-30.69</v>
      </c>
      <c r="C490">
        <v>774925</v>
      </c>
      <c r="D490">
        <v>6601236</v>
      </c>
      <c r="E490">
        <v>21</v>
      </c>
      <c r="F490" t="s">
        <v>12</v>
      </c>
      <c r="G490" t="s">
        <v>301</v>
      </c>
      <c r="H490">
        <f>COS(B490*PI()/180)*40075000</f>
        <v>34462150.204339683</v>
      </c>
      <c r="I490">
        <f>(MOD(A490,6)-3)*H490/360+500000</f>
        <v>774739.91968459671</v>
      </c>
      <c r="J490">
        <f>Table1[[#This Row],[rlat]]</f>
        <v>-30.69</v>
      </c>
      <c r="K490" s="1">
        <f>I490-C490</f>
        <v>-185.08031540329102</v>
      </c>
      <c r="L490" s="1">
        <f>B490*40075000/360+IF(Table1[[#This Row],[h]]="N",0,10000000)</f>
        <v>6583606.25</v>
      </c>
      <c r="M490" s="1">
        <f>MOD(J490,6)</f>
        <v>5.3099999999999987</v>
      </c>
      <c r="N490" s="1">
        <f>Table1[[#This Row],[lng Er]]</f>
        <v>-185.08031540329102</v>
      </c>
      <c r="O490" s="1">
        <f>Table1[[#This Row],[Lat2]]</f>
        <v>-30.69</v>
      </c>
      <c r="P490" s="1">
        <f>L490-D490</f>
        <v>-17629.75</v>
      </c>
      <c r="Q490" s="1">
        <f>Table1[[#This Row],[lat3]]</f>
        <v>-30.69</v>
      </c>
      <c r="R490" s="1">
        <f>Table1[[#This Row],[Dev2]]-$AA$1*SIN(Table1[[#This Row],[lat4]]*PI()/90)-$Y$1*Table1[[#This Row],[lat4]]</f>
        <v>3320.5532313779477</v>
      </c>
      <c r="S490" s="1">
        <f>MOD(Table1[[#This Row],[rlng]],6)-3</f>
        <v>2.8699999999999974</v>
      </c>
      <c r="T490" s="1">
        <f>Table1[[#This Row],[Dev2]]</f>
        <v>-17629.75</v>
      </c>
    </row>
    <row r="491" spans="1:20" x14ac:dyDescent="0.25">
      <c r="A491">
        <v>-90.1</v>
      </c>
      <c r="B491">
        <v>33.94</v>
      </c>
      <c r="C491">
        <v>768040</v>
      </c>
      <c r="D491">
        <v>3759292</v>
      </c>
      <c r="E491">
        <v>15</v>
      </c>
      <c r="F491" t="s">
        <v>7</v>
      </c>
      <c r="G491" t="s">
        <v>20</v>
      </c>
      <c r="H491">
        <f>COS(B491*PI()/180)*40075000</f>
        <v>33247129.835408792</v>
      </c>
      <c r="I491">
        <f>(MOD(A491,6)-3)*H491/360+500000</f>
        <v>767824.10145190475</v>
      </c>
      <c r="J491">
        <f>Table1[[#This Row],[rlat]]</f>
        <v>33.94</v>
      </c>
      <c r="K491" s="1">
        <f>I491-C491</f>
        <v>-215.89854809525423</v>
      </c>
      <c r="L491" s="1">
        <f>B491*40075000/360+IF(Table1[[#This Row],[h]]="N",0,10000000)</f>
        <v>3778181.9444444445</v>
      </c>
      <c r="M491" s="1">
        <f>MOD(J491,6)</f>
        <v>3.9399999999999977</v>
      </c>
      <c r="N491" s="1">
        <f>Table1[[#This Row],[lng Er]]</f>
        <v>-215.89854809525423</v>
      </c>
      <c r="O491" s="1">
        <f>Table1[[#This Row],[Lat2]]</f>
        <v>33.94</v>
      </c>
      <c r="P491" s="1">
        <f>L491-D491</f>
        <v>18889.944444444496</v>
      </c>
      <c r="Q491" s="1">
        <f>Table1[[#This Row],[lat3]]</f>
        <v>33.94</v>
      </c>
      <c r="R491" s="1">
        <f>Table1[[#This Row],[Dev2]]-$AA$1*SIN(Table1[[#This Row],[lat4]]*PI()/90)-$Y$1*Table1[[#This Row],[lat4]]</f>
        <v>-3568.9115137122908</v>
      </c>
      <c r="S491" s="1">
        <f>MOD(Table1[[#This Row],[rlng]],6)-3</f>
        <v>2.9000000000000057</v>
      </c>
      <c r="T491" s="1">
        <f>Table1[[#This Row],[Dev2]]</f>
        <v>18889.944444444496</v>
      </c>
    </row>
    <row r="492" spans="1:20" x14ac:dyDescent="0.25">
      <c r="A492">
        <v>-66.09</v>
      </c>
      <c r="B492">
        <v>12.42</v>
      </c>
      <c r="C492">
        <v>816405</v>
      </c>
      <c r="D492">
        <v>1374726</v>
      </c>
      <c r="E492">
        <v>19</v>
      </c>
      <c r="F492" t="s">
        <v>7</v>
      </c>
      <c r="G492" t="s">
        <v>220</v>
      </c>
      <c r="H492">
        <f>COS(B492*PI()/180)*40075000</f>
        <v>39137135.277207769</v>
      </c>
      <c r="I492">
        <f>(MOD(A492,6)-3)*H492/360+500000</f>
        <v>816358.51015742915</v>
      </c>
      <c r="J492">
        <f>Table1[[#This Row],[rlat]]</f>
        <v>12.42</v>
      </c>
      <c r="K492" s="1">
        <f>I492-C492</f>
        <v>-46.489842570852488</v>
      </c>
      <c r="L492" s="1">
        <f>B492*40075000/360+IF(Table1[[#This Row],[h]]="N",0,10000000)</f>
        <v>1382587.5</v>
      </c>
      <c r="M492" s="1">
        <f>MOD(J492,6)</f>
        <v>0.41999999999999993</v>
      </c>
      <c r="N492" s="1">
        <f>Table1[[#This Row],[lng Er]]</f>
        <v>-46.489842570852488</v>
      </c>
      <c r="O492" s="1">
        <f>Table1[[#This Row],[Lat2]]</f>
        <v>12.42</v>
      </c>
      <c r="P492" s="1">
        <f>L492-D492</f>
        <v>7861.5</v>
      </c>
      <c r="Q492" s="1">
        <f>Table1[[#This Row],[lat3]]</f>
        <v>12.42</v>
      </c>
      <c r="R492" s="1">
        <f>Table1[[#This Row],[Dev2]]-$AA$1*SIN(Table1[[#This Row],[lat4]]*PI()/90)-$Y$1*Table1[[#This Row],[lat4]]</f>
        <v>-1654.3716545889001</v>
      </c>
      <c r="S492" s="1">
        <f>MOD(Table1[[#This Row],[rlng]],6)-3</f>
        <v>2.9099999999999966</v>
      </c>
      <c r="T492" s="1">
        <f>Table1[[#This Row],[Dev2]]</f>
        <v>7861.5</v>
      </c>
    </row>
    <row r="493" spans="1:20" x14ac:dyDescent="0.25">
      <c r="A493">
        <v>-84.06</v>
      </c>
      <c r="B493">
        <v>-3.67</v>
      </c>
      <c r="C493">
        <v>826625</v>
      </c>
      <c r="D493">
        <v>9593812</v>
      </c>
      <c r="E493">
        <v>16</v>
      </c>
      <c r="F493" t="s">
        <v>12</v>
      </c>
      <c r="G493" t="s">
        <v>113</v>
      </c>
      <c r="H493">
        <f>COS(B493*PI()/180)*40075000</f>
        <v>39992817.015933089</v>
      </c>
      <c r="I493">
        <f>(MOD(A493,6)-3)*H493/360+500000</f>
        <v>826608.00563011994</v>
      </c>
      <c r="J493">
        <f>Table1[[#This Row],[rlat]]</f>
        <v>-3.67</v>
      </c>
      <c r="K493" s="1">
        <f>I493-C493</f>
        <v>-16.994369880063459</v>
      </c>
      <c r="L493" s="1">
        <f>B493*40075000/360+IF(Table1[[#This Row],[h]]="N",0,10000000)</f>
        <v>9591457.6388888881</v>
      </c>
      <c r="M493" s="1">
        <f>MOD(J493,6)</f>
        <v>2.33</v>
      </c>
      <c r="N493" s="1">
        <f>Table1[[#This Row],[lng Er]]</f>
        <v>-16.994369880063459</v>
      </c>
      <c r="O493" s="1">
        <f>Table1[[#This Row],[Lat2]]</f>
        <v>-3.67</v>
      </c>
      <c r="P493" s="1">
        <f>L493-D493</f>
        <v>-2354.361111111939</v>
      </c>
      <c r="Q493" s="1">
        <f>Table1[[#This Row],[lat3]]</f>
        <v>-3.67</v>
      </c>
      <c r="R493" s="1">
        <f>Table1[[#This Row],[Dev2]]-$AA$1*SIN(Table1[[#This Row],[lat4]]*PI()/90)-$Y$1*Table1[[#This Row],[lat4]]</f>
        <v>515.50169743916285</v>
      </c>
      <c r="S493" s="1">
        <f>MOD(Table1[[#This Row],[rlng]],6)-3</f>
        <v>2.9399999999999977</v>
      </c>
      <c r="T493" s="1">
        <f>Table1[[#This Row],[Dev2]]</f>
        <v>-2354.361111111939</v>
      </c>
    </row>
    <row r="494" spans="1:20" x14ac:dyDescent="0.25">
      <c r="A494">
        <v>53.94</v>
      </c>
      <c r="B494">
        <v>55.45</v>
      </c>
      <c r="C494">
        <v>685927</v>
      </c>
      <c r="D494">
        <v>6148799</v>
      </c>
      <c r="E494">
        <v>39</v>
      </c>
      <c r="F494" t="s">
        <v>7</v>
      </c>
      <c r="G494" t="s">
        <v>338</v>
      </c>
      <c r="H494">
        <f>COS(B494*PI()/180)*40075000</f>
        <v>22727542.667889062</v>
      </c>
      <c r="I494">
        <f>(MOD(A494,6)-3)*H494/360+500000</f>
        <v>685608.26512109383</v>
      </c>
      <c r="J494">
        <f>Table1[[#This Row],[rlat]]</f>
        <v>55.45</v>
      </c>
      <c r="K494" s="1">
        <f>I494-C494</f>
        <v>-318.73487890616525</v>
      </c>
      <c r="L494" s="1">
        <f>B494*40075000/360+IF(Table1[[#This Row],[h]]="N",0,10000000)</f>
        <v>6172663.194444444</v>
      </c>
      <c r="M494" s="1">
        <f>MOD(J494,6)</f>
        <v>1.4500000000000028</v>
      </c>
      <c r="N494" s="1">
        <f>Table1[[#This Row],[lng Er]]</f>
        <v>-318.73487890616525</v>
      </c>
      <c r="O494" s="1">
        <f>Table1[[#This Row],[Lat2]]</f>
        <v>55.45</v>
      </c>
      <c r="P494" s="1">
        <f>L494-D494</f>
        <v>23864.194444444031</v>
      </c>
      <c r="Q494" s="1">
        <f>Table1[[#This Row],[lat3]]</f>
        <v>55.45</v>
      </c>
      <c r="R494" s="1">
        <f>Table1[[#This Row],[Dev2]]-$AA$1*SIN(Table1[[#This Row],[lat4]]*PI()/90)-$Y$1*Table1[[#This Row],[lat4]]</f>
        <v>-3559.3271446924409</v>
      </c>
      <c r="S494" s="1">
        <f>MOD(Table1[[#This Row],[rlng]],6)-3</f>
        <v>2.9399999999999977</v>
      </c>
      <c r="T494" s="1">
        <f>Table1[[#This Row],[Dev2]]</f>
        <v>23864.194444444031</v>
      </c>
    </row>
    <row r="495" spans="1:20" x14ac:dyDescent="0.25">
      <c r="A495">
        <v>-24.03</v>
      </c>
      <c r="B495">
        <v>75.19</v>
      </c>
      <c r="C495">
        <v>584709</v>
      </c>
      <c r="D495">
        <v>8346929</v>
      </c>
      <c r="E495">
        <v>26</v>
      </c>
      <c r="F495" t="s">
        <v>7</v>
      </c>
      <c r="G495" t="s">
        <v>469</v>
      </c>
      <c r="H495">
        <f>COS(B495*PI()/180)*40075000</f>
        <v>10243750.949579362</v>
      </c>
      <c r="I495">
        <f>(MOD(A495,6)-3)*H495/360+500000</f>
        <v>584510.94533402973</v>
      </c>
      <c r="J495">
        <f>Table1[[#This Row],[rlat]]</f>
        <v>75.19</v>
      </c>
      <c r="K495" s="1">
        <f>I495-C495</f>
        <v>-198.0546659702668</v>
      </c>
      <c r="L495" s="1">
        <f>B495*40075000/360+IF(Table1[[#This Row],[h]]="N",0,10000000)</f>
        <v>8370109.027777778</v>
      </c>
      <c r="M495" s="1">
        <f>MOD(J495,6)</f>
        <v>3.1899999999999977</v>
      </c>
      <c r="N495" s="1">
        <f>Table1[[#This Row],[lng Er]]</f>
        <v>-198.0546659702668</v>
      </c>
      <c r="O495" s="1">
        <f>Table1[[#This Row],[Lat2]]</f>
        <v>75.19</v>
      </c>
      <c r="P495" s="1">
        <f>L495-D495</f>
        <v>23180.027777777985</v>
      </c>
      <c r="Q495" s="1">
        <f>Table1[[#This Row],[lat3]]</f>
        <v>75.19</v>
      </c>
      <c r="R495" s="1">
        <f>Table1[[#This Row],[Dev2]]-$AA$1*SIN(Table1[[#This Row],[lat4]]*PI()/90)-$Y$1*Table1[[#This Row],[lat4]]</f>
        <v>-1645.647781780317</v>
      </c>
      <c r="S495" s="1">
        <f>MOD(Table1[[#This Row],[rlng]],6)-3</f>
        <v>2.9699999999999989</v>
      </c>
      <c r="T495" s="1">
        <f>Table1[[#This Row],[Dev2]]</f>
        <v>23180.027777777985</v>
      </c>
    </row>
    <row r="496" spans="1:20" x14ac:dyDescent="0.25">
      <c r="A496">
        <v>173.97</v>
      </c>
      <c r="B496">
        <v>65.31</v>
      </c>
      <c r="C496">
        <v>638389</v>
      </c>
      <c r="D496">
        <v>7246264</v>
      </c>
      <c r="E496">
        <v>59</v>
      </c>
      <c r="F496" t="s">
        <v>7</v>
      </c>
      <c r="G496" t="s">
        <v>362</v>
      </c>
      <c r="H496">
        <f>COS(B496*PI()/180)*40075000</f>
        <v>16739668.251618015</v>
      </c>
      <c r="I496">
        <f>(MOD(A496,6)-3)*H496/360+500000</f>
        <v>638102.26307584858</v>
      </c>
      <c r="J496">
        <f>Table1[[#This Row],[rlat]]</f>
        <v>65.31</v>
      </c>
      <c r="K496" s="1">
        <f>I496-C496</f>
        <v>-286.73692415142432</v>
      </c>
      <c r="L496" s="1">
        <f>B496*40075000/360+IF(Table1[[#This Row],[h]]="N",0,10000000)</f>
        <v>7270272.916666667</v>
      </c>
      <c r="M496" s="1">
        <f>MOD(J496,6)</f>
        <v>5.3100000000000023</v>
      </c>
      <c r="N496" s="1">
        <f>Table1[[#This Row],[lng Er]]</f>
        <v>-286.73692415142432</v>
      </c>
      <c r="O496" s="1">
        <f>Table1[[#This Row],[Lat2]]</f>
        <v>65.31</v>
      </c>
      <c r="P496" s="1">
        <f>L496-D496</f>
        <v>24008.916666666977</v>
      </c>
      <c r="Q496" s="1">
        <f>Table1[[#This Row],[lat3]]</f>
        <v>65.31</v>
      </c>
      <c r="R496" s="1">
        <f>Table1[[#This Row],[Dev2]]-$AA$1*SIN(Table1[[#This Row],[lat4]]*PI()/90)-$Y$1*Table1[[#This Row],[lat4]]</f>
        <v>-2830.5389017566031</v>
      </c>
      <c r="S496" s="1">
        <f>MOD(Table1[[#This Row],[rlng]],6)-3</f>
        <v>2.9699999999999989</v>
      </c>
      <c r="T496" s="1">
        <f>Table1[[#This Row],[Dev2]]</f>
        <v>24008.916666666977</v>
      </c>
    </row>
    <row r="497" spans="1:20" x14ac:dyDescent="0.25">
      <c r="A497">
        <v>29.97</v>
      </c>
      <c r="B497">
        <v>44.45</v>
      </c>
      <c r="C497">
        <v>736312</v>
      </c>
      <c r="D497">
        <v>4926146</v>
      </c>
      <c r="E497">
        <v>35</v>
      </c>
      <c r="F497" t="s">
        <v>7</v>
      </c>
      <c r="G497" t="s">
        <v>426</v>
      </c>
      <c r="H497">
        <f>COS(B497*PI()/180)*40075000</f>
        <v>28608013.086192433</v>
      </c>
      <c r="I497">
        <f>(MOD(A497,6)-3)*H497/360+500000</f>
        <v>736016.10796108749</v>
      </c>
      <c r="J497">
        <f>Table1[[#This Row],[rlat]]</f>
        <v>44.45</v>
      </c>
      <c r="K497" s="1">
        <f>I497-C497</f>
        <v>-295.89203891251236</v>
      </c>
      <c r="L497" s="1">
        <f>B497*40075000/360+IF(Table1[[#This Row],[h]]="N",0,10000000)</f>
        <v>4948149.305555556</v>
      </c>
      <c r="M497" s="1">
        <f>MOD(J497,6)</f>
        <v>2.4500000000000028</v>
      </c>
      <c r="N497" s="1">
        <f>Table1[[#This Row],[lng Er]]</f>
        <v>-295.89203891251236</v>
      </c>
      <c r="O497" s="1">
        <f>Table1[[#This Row],[Lat2]]</f>
        <v>44.45</v>
      </c>
      <c r="P497" s="1">
        <f>L497-D497</f>
        <v>22003.305555555969</v>
      </c>
      <c r="Q497" s="1">
        <f>Table1[[#This Row],[lat3]]</f>
        <v>44.45</v>
      </c>
      <c r="R497" s="1">
        <f>Table1[[#This Row],[Dev2]]-$AA$1*SIN(Table1[[#This Row],[lat4]]*PI()/90)-$Y$1*Table1[[#This Row],[lat4]]</f>
        <v>-3994.9958383903377</v>
      </c>
      <c r="S497" s="1">
        <f>MOD(Table1[[#This Row],[rlng]],6)-3</f>
        <v>2.9699999999999989</v>
      </c>
      <c r="T497" s="1">
        <f>Table1[[#This Row],[Dev2]]</f>
        <v>22003.305555555969</v>
      </c>
    </row>
    <row r="498" spans="1:20" x14ac:dyDescent="0.25">
      <c r="A498">
        <v>89.99</v>
      </c>
      <c r="B498">
        <v>5.38</v>
      </c>
      <c r="C498">
        <v>831405</v>
      </c>
      <c r="D498">
        <v>595480</v>
      </c>
      <c r="E498">
        <v>45</v>
      </c>
      <c r="F498" t="s">
        <v>7</v>
      </c>
      <c r="G498" t="s">
        <v>83</v>
      </c>
      <c r="H498">
        <f>COS(B498*PI()/180)*40075000</f>
        <v>39898459.764455207</v>
      </c>
      <c r="I498">
        <f>(MOD(A498,6)-3)*H498/360+500000</f>
        <v>831378.87415478018</v>
      </c>
      <c r="J498">
        <f>Table1[[#This Row],[rlat]]</f>
        <v>5.38</v>
      </c>
      <c r="K498" s="1">
        <f>I498-C498</f>
        <v>-26.125845219823532</v>
      </c>
      <c r="L498" s="1">
        <f>B498*40075000/360+IF(Table1[[#This Row],[h]]="N",0,10000000)</f>
        <v>598898.61111111112</v>
      </c>
      <c r="M498" s="1">
        <f>MOD(J498,6)</f>
        <v>5.38</v>
      </c>
      <c r="N498" s="1">
        <f>Table1[[#This Row],[lng Er]]</f>
        <v>-26.125845219823532</v>
      </c>
      <c r="O498" s="1">
        <f>Table1[[#This Row],[Lat2]]</f>
        <v>5.38</v>
      </c>
      <c r="P498" s="1">
        <f>L498-D498</f>
        <v>3418.611111111124</v>
      </c>
      <c r="Q498" s="1">
        <f>Table1[[#This Row],[lat3]]</f>
        <v>5.38</v>
      </c>
      <c r="R498" s="1">
        <f>Table1[[#This Row],[Dev2]]-$AA$1*SIN(Table1[[#This Row],[lat4]]*PI()/90)-$Y$1*Table1[[#This Row],[lat4]]</f>
        <v>-779.01693862837874</v>
      </c>
      <c r="S498" s="1">
        <f>MOD(Table1[[#This Row],[rlng]],6)-3</f>
        <v>2.9899999999999949</v>
      </c>
      <c r="T498" s="1">
        <f>Table1[[#This Row],[Dev2]]</f>
        <v>3418.611111111124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 Harmon</cp:lastModifiedBy>
  <dcterms:created xsi:type="dcterms:W3CDTF">2019-11-30T11:15:22Z</dcterms:created>
  <dcterms:modified xsi:type="dcterms:W3CDTF">2019-11-30T13:43:49Z</dcterms:modified>
</cp:coreProperties>
</file>