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MyProjects\Artillery\Shiny_Shots\shots\"/>
    </mc:Choice>
  </mc:AlternateContent>
  <xr:revisionPtr revIDLastSave="0" documentId="13_ncr:1_{2008D40D-C835-47C7-8148-F90E4AE85AB2}" xr6:coauthVersionLast="45" xr6:coauthVersionMax="45" xr10:uidLastSave="{00000000-0000-0000-0000-000000000000}"/>
  <bookViews>
    <workbookView xWindow="-120" yWindow="-120" windowWidth="20730" windowHeight="11310" xr2:uid="{ACD2B132-6E61-4758-88E4-4B02781318D4}"/>
  </bookViews>
  <sheets>
    <sheet name="MACs" sheetId="3" r:id="rId1"/>
    <sheet name="Sheet1" sheetId="4" r:id="rId2"/>
    <sheet name="7R" sheetId="1" r:id="rId3"/>
    <sheet name="4H" sheetId="2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7" i="3" l="1"/>
  <c r="L7" i="3"/>
  <c r="G7" i="3" s="1"/>
  <c r="M7" i="3"/>
  <c r="O7" i="3"/>
  <c r="H7" i="3" s="1"/>
  <c r="J8" i="3"/>
  <c r="L8" i="3"/>
  <c r="M8" i="3"/>
  <c r="O8" i="3"/>
  <c r="H8" i="3" s="1"/>
  <c r="L9" i="3"/>
  <c r="O9" i="3"/>
  <c r="J10" i="3"/>
  <c r="L10" i="3"/>
  <c r="M10" i="3"/>
  <c r="O10" i="3"/>
  <c r="H10" i="3" s="1"/>
  <c r="L11" i="3"/>
  <c r="O11" i="3"/>
  <c r="J12" i="3"/>
  <c r="L12" i="3"/>
  <c r="M12" i="3"/>
  <c r="O12" i="3"/>
  <c r="H12" i="3" s="1"/>
  <c r="L13" i="3"/>
  <c r="O13" i="3"/>
  <c r="J14" i="3"/>
  <c r="L14" i="3"/>
  <c r="M14" i="3"/>
  <c r="O14" i="3"/>
  <c r="H14" i="3" s="1"/>
  <c r="M3" i="3"/>
  <c r="M4" i="3"/>
  <c r="M5" i="3"/>
  <c r="M6" i="3"/>
  <c r="M2" i="3"/>
  <c r="J3" i="3"/>
  <c r="J4" i="3"/>
  <c r="J5" i="3"/>
  <c r="J6" i="3"/>
  <c r="J2" i="3"/>
  <c r="L2" i="3"/>
  <c r="O3" i="3"/>
  <c r="L3" i="3"/>
  <c r="G3" i="3" s="1"/>
  <c r="O6" i="3"/>
  <c r="L6" i="3"/>
  <c r="G6" i="3" s="1"/>
  <c r="O5" i="3"/>
  <c r="L5" i="3"/>
  <c r="G5" i="3" s="1"/>
  <c r="O2" i="3"/>
  <c r="O4" i="3"/>
  <c r="L4" i="3"/>
  <c r="G14" i="3" l="1"/>
  <c r="G12" i="3"/>
  <c r="G10" i="3"/>
  <c r="G8" i="3"/>
  <c r="G4" i="3"/>
  <c r="G2" i="3"/>
  <c r="H2" i="3"/>
  <c r="H6" i="3"/>
  <c r="H3" i="3"/>
  <c r="H5" i="3"/>
  <c r="H4" i="3"/>
  <c r="B37" i="3" l="1"/>
  <c r="B39" i="3" s="1"/>
  <c r="B28" i="3"/>
  <c r="B30" i="3" s="1"/>
  <c r="B19" i="3"/>
  <c r="B21" i="3" s="1"/>
  <c r="J11" i="3" l="1"/>
  <c r="G11" i="3" s="1"/>
  <c r="M11" i="3"/>
  <c r="H11" i="3" s="1"/>
  <c r="B35" i="3"/>
  <c r="B26" i="3"/>
  <c r="B17" i="3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" i="1"/>
  <c r="J9" i="3" l="1"/>
  <c r="G9" i="3" s="1"/>
  <c r="M9" i="3"/>
  <c r="H9" i="3" s="1"/>
  <c r="J13" i="3"/>
  <c r="G13" i="3" s="1"/>
  <c r="M13" i="3"/>
  <c r="H13" i="3" s="1"/>
</calcChain>
</file>

<file path=xl/sharedStrings.xml><?xml version="1.0" encoding="utf-8"?>
<sst xmlns="http://schemas.openxmlformats.org/spreadsheetml/2006/main" count="68" uniqueCount="25">
  <si>
    <t>DFS</t>
  </si>
  <si>
    <t>DR</t>
  </si>
  <si>
    <t>M</t>
  </si>
  <si>
    <t>CW</t>
  </si>
  <si>
    <t>Mil</t>
  </si>
  <si>
    <t>Graze</t>
  </si>
  <si>
    <t>Fork</t>
  </si>
  <si>
    <t>TOF</t>
  </si>
  <si>
    <t>Drift</t>
  </si>
  <si>
    <t>Range</t>
  </si>
  <si>
    <t>Elev</t>
  </si>
  <si>
    <t>MaxOrd</t>
  </si>
  <si>
    <t>Charge</t>
  </si>
  <si>
    <t>M231 1L</t>
  </si>
  <si>
    <t>Maxord.z</t>
  </si>
  <si>
    <t>M231 2L</t>
  </si>
  <si>
    <t>M232A1 3H</t>
  </si>
  <si>
    <t>M232A1 4H</t>
  </si>
  <si>
    <t>M232A1 5H</t>
  </si>
  <si>
    <t>Site</t>
  </si>
  <si>
    <t>AOS</t>
  </si>
  <si>
    <t>csf.p</t>
  </si>
  <si>
    <t>csf.n</t>
  </si>
  <si>
    <t>QE 300 VI</t>
  </si>
  <si>
    <t>QE -300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</si>
</sst>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MACs!$B$2:$B$6</c:f>
              <c:numCache>
                <c:formatCode>General</c:formatCode>
                <c:ptCount val="5"/>
                <c:pt idx="0">
                  <c:v>2500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</c:numCache>
            </c:numRef>
          </c:xVal>
          <c:yVal>
            <c:numRef>
              <c:f>MACs!$C$2:$C$6</c:f>
              <c:numCache>
                <c:formatCode>General</c:formatCode>
                <c:ptCount val="5"/>
                <c:pt idx="0">
                  <c:v>163.69999999999999</c:v>
                </c:pt>
                <c:pt idx="1">
                  <c:v>201</c:v>
                </c:pt>
                <c:pt idx="2">
                  <c:v>282.60000000000002</c:v>
                </c:pt>
                <c:pt idx="3">
                  <c:v>378.9</c:v>
                </c:pt>
                <c:pt idx="4">
                  <c:v>505.5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DE-4B94-B39F-D713500F4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3896584"/>
        <c:axId val="453895600"/>
      </c:scatterChart>
      <c:valAx>
        <c:axId val="453896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895600"/>
        <c:crosses val="autoZero"/>
        <c:crossBetween val="midCat"/>
      </c:valAx>
      <c:valAx>
        <c:axId val="45389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896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'7R'!$B$1</c:f>
              <c:strCache>
                <c:ptCount val="1"/>
                <c:pt idx="0">
                  <c:v>Mil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'7R'!$A$2:$A$18</c:f>
              <c:numCache>
                <c:formatCode>General</c:formatCode>
                <c:ptCount val="17"/>
                <c:pt idx="0">
                  <c:v>2000</c:v>
                </c:pt>
                <c:pt idx="1">
                  <c:v>3000</c:v>
                </c:pt>
                <c:pt idx="2">
                  <c:v>4000</c:v>
                </c:pt>
                <c:pt idx="3">
                  <c:v>5000</c:v>
                </c:pt>
                <c:pt idx="4">
                  <c:v>6000</c:v>
                </c:pt>
                <c:pt idx="5">
                  <c:v>7000</c:v>
                </c:pt>
                <c:pt idx="6">
                  <c:v>8000</c:v>
                </c:pt>
                <c:pt idx="7">
                  <c:v>9000</c:v>
                </c:pt>
                <c:pt idx="8">
                  <c:v>10000</c:v>
                </c:pt>
                <c:pt idx="9">
                  <c:v>11000</c:v>
                </c:pt>
                <c:pt idx="10">
                  <c:v>12000</c:v>
                </c:pt>
                <c:pt idx="11">
                  <c:v>13000</c:v>
                </c:pt>
                <c:pt idx="12">
                  <c:v>14000</c:v>
                </c:pt>
                <c:pt idx="13">
                  <c:v>15000</c:v>
                </c:pt>
                <c:pt idx="14">
                  <c:v>16000</c:v>
                </c:pt>
                <c:pt idx="15">
                  <c:v>17000</c:v>
                </c:pt>
                <c:pt idx="16">
                  <c:v>17800</c:v>
                </c:pt>
              </c:numCache>
            </c:numRef>
          </c:xVal>
          <c:yVal>
            <c:numRef>
              <c:f>'7R'!$B$2:$B$18</c:f>
              <c:numCache>
                <c:formatCode>General</c:formatCode>
                <c:ptCount val="17"/>
                <c:pt idx="0">
                  <c:v>25.5</c:v>
                </c:pt>
                <c:pt idx="1">
                  <c:v>40.299999999999997</c:v>
                </c:pt>
                <c:pt idx="2">
                  <c:v>57</c:v>
                </c:pt>
                <c:pt idx="3">
                  <c:v>75.7</c:v>
                </c:pt>
                <c:pt idx="4">
                  <c:v>96.8</c:v>
                </c:pt>
                <c:pt idx="5">
                  <c:v>120.8</c:v>
                </c:pt>
                <c:pt idx="6">
                  <c:v>148.1</c:v>
                </c:pt>
                <c:pt idx="7">
                  <c:v>179.2</c:v>
                </c:pt>
                <c:pt idx="8">
                  <c:v>214.3</c:v>
                </c:pt>
                <c:pt idx="9">
                  <c:v>253.6</c:v>
                </c:pt>
                <c:pt idx="10">
                  <c:v>297.3</c:v>
                </c:pt>
                <c:pt idx="11">
                  <c:v>345.8</c:v>
                </c:pt>
                <c:pt idx="12">
                  <c:v>400.1</c:v>
                </c:pt>
                <c:pt idx="13">
                  <c:v>461.5</c:v>
                </c:pt>
                <c:pt idx="14">
                  <c:v>533.4</c:v>
                </c:pt>
                <c:pt idx="15">
                  <c:v>624.9</c:v>
                </c:pt>
                <c:pt idx="16">
                  <c:v>752.8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42-4C7B-93A4-244301A36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566600"/>
        <c:axId val="436564960"/>
      </c:scatterChart>
      <c:valAx>
        <c:axId val="436566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564960"/>
        <c:crosses val="autoZero"/>
        <c:crossBetween val="midCat"/>
      </c:valAx>
      <c:valAx>
        <c:axId val="43656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566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161925</xdr:rowOff>
    </xdr:from>
    <xdr:to>
      <xdr:col>19</xdr:col>
      <xdr:colOff>571835</xdr:colOff>
      <xdr:row>9</xdr:row>
      <xdr:rowOff>162164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C72D9B-FF0B-419D-8962-4AEFB9C729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77575" y="161925"/>
          <a:ext cx="2400635" cy="1714739"/>
        </a:xfrm>
        <a:prstGeom prst="rect">
          <a:avLst/>
        </a:prstGeom>
      </xdr:spPr>
    </xdr:pic>
    <xdr:clientData/>
  </xdr:twoCellAnchor>
  <xdr:twoCellAnchor>
    <xdr:from>
      <xdr:col>15</xdr:col>
      <xdr:colOff>561975</xdr:colOff>
      <xdr:row>10</xdr:row>
      <xdr:rowOff>133349</xdr:rowOff>
    </xdr:from>
    <xdr:to>
      <xdr:col>23</xdr:col>
      <xdr:colOff>304800</xdr:colOff>
      <xdr:row>20</xdr:row>
      <xdr:rowOff>52386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0ACD76-D898-4E77-931C-D6310E69A1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80962</xdr:rowOff>
    </xdr:from>
    <xdr:to>
      <xdr:col>14</xdr:col>
      <xdr:colOff>28575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63AFF0-D37E-4090-931A-87E845213E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10</xdr:col>
      <xdr:colOff>247940</xdr:colOff>
      <xdr:row>6</xdr:row>
      <xdr:rowOff>57264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7FAD12-1532-40B4-8E76-04BB297A6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762000"/>
          <a:ext cx="2076740" cy="819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1F4F-EBAC-4919-9985-D9EB2643DC57}">
  <dimension ref="A1:O41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5" x14ac:dyDescent="0.25"/>
  <cols>
    <col min="1" max="1" width="10.7109375" bestFit="1" customWidth="1"/>
    <col min="14" max="14" width="9.85546875" bestFit="1" customWidth="1"/>
  </cols>
  <sheetData>
    <row r="1" spans="1:15" x14ac:dyDescent="0.25">
      <c r="A1" t="s">
        <v>12</v>
      </c>
      <c r="B1" t="s">
        <v>9</v>
      </c>
      <c r="C1" t="s">
        <v>10</v>
      </c>
      <c r="D1" t="s">
        <v>7</v>
      </c>
      <c r="E1" t="s">
        <v>8</v>
      </c>
      <c r="F1" t="s">
        <v>14</v>
      </c>
      <c r="G1" t="s">
        <v>21</v>
      </c>
      <c r="H1" t="s">
        <v>22</v>
      </c>
      <c r="J1" t="s">
        <v>20</v>
      </c>
      <c r="K1" t="s">
        <v>23</v>
      </c>
      <c r="L1" t="s">
        <v>19</v>
      </c>
      <c r="M1" t="s">
        <v>20</v>
      </c>
      <c r="N1" t="s">
        <v>24</v>
      </c>
      <c r="O1" t="s">
        <v>19</v>
      </c>
    </row>
    <row r="2" spans="1:15" x14ac:dyDescent="0.25">
      <c r="A2" t="s">
        <v>13</v>
      </c>
      <c r="B2">
        <v>2500</v>
      </c>
      <c r="C2">
        <v>163.69999999999999</v>
      </c>
      <c r="D2">
        <v>9</v>
      </c>
      <c r="E2">
        <v>4</v>
      </c>
      <c r="F2">
        <v>105</v>
      </c>
      <c r="G2">
        <f>(L2-J2)/ABS(J2)</f>
        <v>2.5899818199726022E-2</v>
      </c>
      <c r="H2">
        <f>(O2-M2)/ABS(M2)</f>
        <v>-2.343371286751493E-2</v>
      </c>
      <c r="J2">
        <f>ATAN(300/B2)*3200/PI()</f>
        <v>121.64930511343894</v>
      </c>
      <c r="K2">
        <v>288.5</v>
      </c>
      <c r="L2">
        <f>K2-C2</f>
        <v>124.80000000000001</v>
      </c>
      <c r="M2">
        <f>ATAN(-300/B2)*3200/PI()</f>
        <v>-121.64930511343894</v>
      </c>
      <c r="N2">
        <v>39.200000000000003</v>
      </c>
      <c r="O2">
        <f>N2-C2</f>
        <v>-124.49999999999999</v>
      </c>
    </row>
    <row r="3" spans="1:15" x14ac:dyDescent="0.25">
      <c r="A3" t="s">
        <v>13</v>
      </c>
      <c r="B3">
        <v>3000</v>
      </c>
      <c r="C3">
        <v>201</v>
      </c>
      <c r="D3">
        <v>11</v>
      </c>
      <c r="E3">
        <v>5</v>
      </c>
      <c r="F3">
        <v>156</v>
      </c>
      <c r="G3">
        <f t="shared" ref="G3:G6" si="0">(L3-J3)/ABS(J3)</f>
        <v>4.1157171740528541E-2</v>
      </c>
      <c r="H3">
        <f>(O3-M3)/ABS(M3)</f>
        <v>-3.8202137194434493E-2</v>
      </c>
      <c r="J3">
        <f t="shared" ref="J3:J6" si="1">ATAN(300/B3)*3200/PI()</f>
        <v>101.52165577777143</v>
      </c>
      <c r="K3">
        <v>306.7</v>
      </c>
      <c r="L3">
        <f>K3-C3</f>
        <v>105.69999999999999</v>
      </c>
      <c r="M3">
        <f t="shared" ref="M3:M6" si="2">ATAN(-300/B3)*3200/PI()</f>
        <v>-101.52165577777143</v>
      </c>
      <c r="N3">
        <v>95.6</v>
      </c>
      <c r="O3">
        <f>N3-C3</f>
        <v>-105.4</v>
      </c>
    </row>
    <row r="4" spans="1:15" x14ac:dyDescent="0.25">
      <c r="A4" t="s">
        <v>13</v>
      </c>
      <c r="B4">
        <v>4000</v>
      </c>
      <c r="C4">
        <v>282.60000000000002</v>
      </c>
      <c r="D4">
        <v>15</v>
      </c>
      <c r="E4">
        <v>7</v>
      </c>
      <c r="F4">
        <v>301</v>
      </c>
      <c r="G4">
        <f t="shared" si="0"/>
        <v>8.9812986771225456E-2</v>
      </c>
      <c r="H4">
        <f>(O4-M4)/ABS(M4)</f>
        <v>-8.194430094616327E-2</v>
      </c>
      <c r="J4">
        <f t="shared" si="1"/>
        <v>76.25161473456032</v>
      </c>
      <c r="K4">
        <v>365.7</v>
      </c>
      <c r="L4">
        <f>K4-C4</f>
        <v>83.099999999999966</v>
      </c>
      <c r="M4">
        <f t="shared" si="2"/>
        <v>-76.25161473456032</v>
      </c>
      <c r="N4">
        <v>200.1</v>
      </c>
      <c r="O4">
        <f>N4-C4</f>
        <v>-82.500000000000028</v>
      </c>
    </row>
    <row r="5" spans="1:15" x14ac:dyDescent="0.25">
      <c r="A5" t="s">
        <v>13</v>
      </c>
      <c r="B5">
        <v>5000</v>
      </c>
      <c r="C5">
        <v>378.9</v>
      </c>
      <c r="D5">
        <v>20</v>
      </c>
      <c r="E5">
        <v>9</v>
      </c>
      <c r="F5">
        <v>522</v>
      </c>
      <c r="G5">
        <f t="shared" si="0"/>
        <v>0.18442423053876511</v>
      </c>
      <c r="H5">
        <f>(O5-M5)/ABS(M5)</f>
        <v>-0.16804215266132622</v>
      </c>
      <c r="J5">
        <f t="shared" si="1"/>
        <v>61.042317554675947</v>
      </c>
      <c r="K5">
        <v>451.2</v>
      </c>
      <c r="L5">
        <f>K5-C5</f>
        <v>72.300000000000011</v>
      </c>
      <c r="M5">
        <f t="shared" si="2"/>
        <v>-61.042317554675947</v>
      </c>
      <c r="N5">
        <v>307.60000000000002</v>
      </c>
      <c r="O5">
        <f>N5-C5</f>
        <v>-71.299999999999955</v>
      </c>
    </row>
    <row r="6" spans="1:15" x14ac:dyDescent="0.25">
      <c r="A6" t="s">
        <v>13</v>
      </c>
      <c r="B6">
        <v>6000</v>
      </c>
      <c r="C6">
        <v>505.5</v>
      </c>
      <c r="D6">
        <v>26</v>
      </c>
      <c r="E6">
        <v>13</v>
      </c>
      <c r="F6">
        <v>878</v>
      </c>
      <c r="G6">
        <f t="shared" si="0"/>
        <v>0.49153409903441925</v>
      </c>
      <c r="H6">
        <f>(O6-M6)/ABS(M6)</f>
        <v>-0.38738217907549494</v>
      </c>
      <c r="J6">
        <f t="shared" si="1"/>
        <v>50.887204019764404</v>
      </c>
      <c r="K6">
        <v>581.4</v>
      </c>
      <c r="L6">
        <f>K6-C6</f>
        <v>75.899999999999977</v>
      </c>
      <c r="M6">
        <f t="shared" si="2"/>
        <v>-50.887204019764404</v>
      </c>
      <c r="N6">
        <v>434.9</v>
      </c>
      <c r="O6">
        <f>N6-C6</f>
        <v>-70.600000000000023</v>
      </c>
    </row>
    <row r="7" spans="1:15" x14ac:dyDescent="0.25">
      <c r="A7" t="s">
        <v>15</v>
      </c>
      <c r="B7">
        <v>3000</v>
      </c>
      <c r="C7">
        <v>101.7</v>
      </c>
      <c r="D7">
        <v>8</v>
      </c>
      <c r="E7">
        <v>3</v>
      </c>
      <c r="F7">
        <v>83</v>
      </c>
      <c r="G7">
        <f t="shared" ref="G7:G14" si="3">(L7-J7)/ABS(J7)</f>
        <v>7.6667802181275115E-3</v>
      </c>
      <c r="H7">
        <f t="shared" ref="H7:H14" si="4">(O7-M7)/ABS(M7)</f>
        <v>-2.7417226413038189E-3</v>
      </c>
      <c r="J7">
        <f t="shared" ref="J7:J14" si="5">ATAN(300/B7)*3200/PI()</f>
        <v>101.52165577777143</v>
      </c>
      <c r="K7">
        <v>204</v>
      </c>
      <c r="L7">
        <f t="shared" ref="L7:L14" si="6">K7-C7</f>
        <v>102.3</v>
      </c>
      <c r="M7">
        <f t="shared" ref="M7:M14" si="7">ATAN(-300/B7)*3200/PI()</f>
        <v>-101.52165577777143</v>
      </c>
      <c r="N7">
        <v>-0.1</v>
      </c>
      <c r="O7">
        <f t="shared" ref="O7:O14" si="8">N7-C7</f>
        <v>-101.8</v>
      </c>
    </row>
    <row r="8" spans="1:15" x14ac:dyDescent="0.25">
      <c r="A8" t="s">
        <v>15</v>
      </c>
      <c r="B8">
        <v>4000</v>
      </c>
      <c r="C8">
        <v>145.1</v>
      </c>
      <c r="D8">
        <v>11</v>
      </c>
      <c r="E8">
        <v>4</v>
      </c>
      <c r="F8">
        <v>161</v>
      </c>
      <c r="G8">
        <f t="shared" si="3"/>
        <v>1.5060471433127446E-2</v>
      </c>
      <c r="H8">
        <f t="shared" si="4"/>
        <v>-9.8146808830853697E-3</v>
      </c>
      <c r="J8">
        <f t="shared" si="5"/>
        <v>76.25161473456032</v>
      </c>
      <c r="K8">
        <v>222.5</v>
      </c>
      <c r="L8">
        <f t="shared" si="6"/>
        <v>77.400000000000006</v>
      </c>
      <c r="M8">
        <f t="shared" si="7"/>
        <v>-76.25161473456032</v>
      </c>
      <c r="N8">
        <v>68.099999999999994</v>
      </c>
      <c r="O8">
        <f t="shared" si="8"/>
        <v>-77</v>
      </c>
    </row>
    <row r="9" spans="1:15" x14ac:dyDescent="0.25">
      <c r="A9" t="s">
        <v>15</v>
      </c>
      <c r="B9">
        <v>5000</v>
      </c>
      <c r="C9">
        <v>193.3</v>
      </c>
      <c r="D9">
        <v>14</v>
      </c>
      <c r="E9">
        <v>5</v>
      </c>
      <c r="F9">
        <v>274</v>
      </c>
      <c r="G9">
        <f t="shared" si="3"/>
        <v>-4.1666556537087587</v>
      </c>
      <c r="H9">
        <f t="shared" si="4"/>
        <v>-2.1666556537087591</v>
      </c>
      <c r="J9">
        <f t="shared" si="5"/>
        <v>61.042317554675947</v>
      </c>
      <c r="L9">
        <f t="shared" si="6"/>
        <v>-193.3</v>
      </c>
      <c r="M9">
        <f t="shared" si="7"/>
        <v>-61.042317554675947</v>
      </c>
      <c r="O9">
        <f t="shared" si="8"/>
        <v>-193.3</v>
      </c>
    </row>
    <row r="10" spans="1:15" x14ac:dyDescent="0.25">
      <c r="A10" t="s">
        <v>15</v>
      </c>
      <c r="B10">
        <v>6000</v>
      </c>
      <c r="G10">
        <f t="shared" si="3"/>
        <v>-1</v>
      </c>
      <c r="H10">
        <f t="shared" si="4"/>
        <v>1</v>
      </c>
      <c r="J10">
        <f t="shared" si="5"/>
        <v>50.887204019764404</v>
      </c>
      <c r="L10">
        <f t="shared" si="6"/>
        <v>0</v>
      </c>
      <c r="M10">
        <f t="shared" si="7"/>
        <v>-50.887204019764404</v>
      </c>
      <c r="O10">
        <f t="shared" si="8"/>
        <v>0</v>
      </c>
    </row>
    <row r="11" spans="1:15" x14ac:dyDescent="0.25">
      <c r="A11" t="s">
        <v>15</v>
      </c>
      <c r="B11">
        <v>7000</v>
      </c>
      <c r="G11">
        <f t="shared" si="3"/>
        <v>-1</v>
      </c>
      <c r="H11">
        <f t="shared" si="4"/>
        <v>1</v>
      </c>
      <c r="J11">
        <f t="shared" si="5"/>
        <v>43.627229769370231</v>
      </c>
      <c r="L11">
        <f t="shared" si="6"/>
        <v>0</v>
      </c>
      <c r="M11">
        <f t="shared" si="7"/>
        <v>-43.627229769370231</v>
      </c>
      <c r="O11">
        <f t="shared" si="8"/>
        <v>0</v>
      </c>
    </row>
    <row r="12" spans="1:15" x14ac:dyDescent="0.25">
      <c r="A12" t="s">
        <v>15</v>
      </c>
      <c r="B12">
        <v>8000</v>
      </c>
      <c r="G12">
        <f t="shared" si="3"/>
        <v>-1</v>
      </c>
      <c r="H12">
        <f t="shared" si="4"/>
        <v>1</v>
      </c>
      <c r="J12">
        <f t="shared" si="5"/>
        <v>38.179296503084508</v>
      </c>
      <c r="L12">
        <f t="shared" si="6"/>
        <v>0</v>
      </c>
      <c r="M12">
        <f t="shared" si="7"/>
        <v>-38.179296503084508</v>
      </c>
      <c r="O12">
        <f t="shared" si="8"/>
        <v>0</v>
      </c>
    </row>
    <row r="13" spans="1:15" x14ac:dyDescent="0.25">
      <c r="A13" t="s">
        <v>15</v>
      </c>
      <c r="B13">
        <v>9000</v>
      </c>
      <c r="G13">
        <f t="shared" si="3"/>
        <v>-1</v>
      </c>
      <c r="H13">
        <f t="shared" si="4"/>
        <v>1</v>
      </c>
      <c r="J13">
        <f t="shared" si="5"/>
        <v>33.940487697713351</v>
      </c>
      <c r="L13">
        <f t="shared" si="6"/>
        <v>0</v>
      </c>
      <c r="M13">
        <f t="shared" si="7"/>
        <v>-33.940487697713351</v>
      </c>
      <c r="O13">
        <f t="shared" si="8"/>
        <v>0</v>
      </c>
    </row>
    <row r="14" spans="1:15" x14ac:dyDescent="0.25">
      <c r="A14" t="s">
        <v>15</v>
      </c>
      <c r="B14">
        <v>10000</v>
      </c>
      <c r="G14">
        <f t="shared" si="3"/>
        <v>-1</v>
      </c>
      <c r="H14">
        <f t="shared" si="4"/>
        <v>1</v>
      </c>
      <c r="J14">
        <f t="shared" si="5"/>
        <v>30.548586696097015</v>
      </c>
      <c r="L14">
        <f t="shared" si="6"/>
        <v>0</v>
      </c>
      <c r="M14">
        <f t="shared" si="7"/>
        <v>-30.548586696097015</v>
      </c>
      <c r="O14">
        <f t="shared" si="8"/>
        <v>0</v>
      </c>
    </row>
    <row r="15" spans="1:15" x14ac:dyDescent="0.25">
      <c r="A15" t="s">
        <v>16</v>
      </c>
      <c r="B15">
        <v>3000</v>
      </c>
    </row>
    <row r="16" spans="1:15" x14ac:dyDescent="0.25">
      <c r="A16" t="s">
        <v>16</v>
      </c>
      <c r="B16">
        <v>5000</v>
      </c>
    </row>
    <row r="17" spans="1:2" x14ac:dyDescent="0.25">
      <c r="A17" t="s">
        <v>16</v>
      </c>
      <c r="B17">
        <f>ROUND(AVERAGE(B19,B15),-3)</f>
        <v>6000</v>
      </c>
    </row>
    <row r="18" spans="1:2" x14ac:dyDescent="0.25">
      <c r="A18" t="s">
        <v>16</v>
      </c>
      <c r="B18">
        <v>8000</v>
      </c>
    </row>
    <row r="19" spans="1:2" x14ac:dyDescent="0.25">
      <c r="A19" t="s">
        <v>16</v>
      </c>
      <c r="B19">
        <f>ROUND(AVERAGE(B23,B15),-3)</f>
        <v>9000</v>
      </c>
    </row>
    <row r="20" spans="1:2" x14ac:dyDescent="0.25">
      <c r="A20" t="s">
        <v>16</v>
      </c>
      <c r="B20">
        <v>10000</v>
      </c>
    </row>
    <row r="21" spans="1:2" x14ac:dyDescent="0.25">
      <c r="A21" t="s">
        <v>16</v>
      </c>
      <c r="B21">
        <f>ROUND(AVERAGE(B23,B19),-3)</f>
        <v>12000</v>
      </c>
    </row>
    <row r="22" spans="1:2" x14ac:dyDescent="0.25">
      <c r="A22" t="s">
        <v>16</v>
      </c>
      <c r="B22">
        <v>13000</v>
      </c>
    </row>
    <row r="23" spans="1:2" x14ac:dyDescent="0.25">
      <c r="A23" t="s">
        <v>16</v>
      </c>
      <c r="B23">
        <v>14000</v>
      </c>
    </row>
    <row r="24" spans="1:2" x14ac:dyDescent="0.25">
      <c r="A24" t="s">
        <v>17</v>
      </c>
      <c r="B24">
        <v>3000</v>
      </c>
    </row>
    <row r="25" spans="1:2" x14ac:dyDescent="0.25">
      <c r="A25" t="s">
        <v>17</v>
      </c>
      <c r="B25">
        <v>5000</v>
      </c>
    </row>
    <row r="26" spans="1:2" x14ac:dyDescent="0.25">
      <c r="A26" t="s">
        <v>17</v>
      </c>
      <c r="B26">
        <f>ROUND(AVERAGE(B28,B24),-3)</f>
        <v>7000</v>
      </c>
    </row>
    <row r="27" spans="1:2" x14ac:dyDescent="0.25">
      <c r="A27" t="s">
        <v>17</v>
      </c>
      <c r="B27">
        <v>9000</v>
      </c>
    </row>
    <row r="28" spans="1:2" x14ac:dyDescent="0.25">
      <c r="A28" t="s">
        <v>17</v>
      </c>
      <c r="B28">
        <f>ROUND(AVERAGE(B32,B24),-3)</f>
        <v>11000</v>
      </c>
    </row>
    <row r="29" spans="1:2" x14ac:dyDescent="0.25">
      <c r="A29" t="s">
        <v>17</v>
      </c>
      <c r="B29">
        <v>13000</v>
      </c>
    </row>
    <row r="30" spans="1:2" x14ac:dyDescent="0.25">
      <c r="A30" t="s">
        <v>17</v>
      </c>
      <c r="B30">
        <f>ROUND(AVERAGE(B32,B28),-3)</f>
        <v>15000</v>
      </c>
    </row>
    <row r="31" spans="1:2" x14ac:dyDescent="0.25">
      <c r="A31" t="s">
        <v>17</v>
      </c>
      <c r="B31">
        <v>16000</v>
      </c>
    </row>
    <row r="32" spans="1:2" x14ac:dyDescent="0.25">
      <c r="A32" t="s">
        <v>17</v>
      </c>
      <c r="B32">
        <v>18000</v>
      </c>
    </row>
    <row r="33" spans="1:2" x14ac:dyDescent="0.25">
      <c r="A33" t="s">
        <v>18</v>
      </c>
      <c r="B33">
        <v>3000</v>
      </c>
    </row>
    <row r="34" spans="1:2" x14ac:dyDescent="0.25">
      <c r="A34" t="s">
        <v>18</v>
      </c>
      <c r="B34">
        <v>6000</v>
      </c>
    </row>
    <row r="35" spans="1:2" x14ac:dyDescent="0.25">
      <c r="A35" t="s">
        <v>18</v>
      </c>
      <c r="B35">
        <f>ROUND(AVERAGE(B37,B33),-3)</f>
        <v>8000</v>
      </c>
    </row>
    <row r="36" spans="1:2" x14ac:dyDescent="0.25">
      <c r="A36" t="s">
        <v>18</v>
      </c>
      <c r="B36">
        <v>10000</v>
      </c>
    </row>
    <row r="37" spans="1:2" x14ac:dyDescent="0.25">
      <c r="A37" t="s">
        <v>18</v>
      </c>
      <c r="B37">
        <f>ROUND(AVERAGE(B41,B33),-3)</f>
        <v>12000</v>
      </c>
    </row>
    <row r="38" spans="1:2" x14ac:dyDescent="0.25">
      <c r="A38" t="s">
        <v>18</v>
      </c>
      <c r="B38">
        <v>14000</v>
      </c>
    </row>
    <row r="39" spans="1:2" x14ac:dyDescent="0.25">
      <c r="A39" t="s">
        <v>18</v>
      </c>
      <c r="B39">
        <f>ROUND(AVERAGE(B41,B37),-3)</f>
        <v>17000</v>
      </c>
    </row>
    <row r="40" spans="1:2" x14ac:dyDescent="0.25">
      <c r="A40" t="s">
        <v>18</v>
      </c>
      <c r="B40">
        <v>19000</v>
      </c>
    </row>
    <row r="41" spans="1:2" x14ac:dyDescent="0.25">
      <c r="A41" t="s">
        <v>18</v>
      </c>
      <c r="B41">
        <v>21000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200D-FCB4-4365-B586-1F17B81605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989B-35A3-421F-B767-FFBE138A6C5D}">
  <dimension ref="A1:I19"/>
  <sheetViews>
    <sheetView workbookViewId="0">
      <selection activeCell="C2" sqref="C2:C19"/>
    </sheetView>
  </sheetViews>
  <sheetFormatPr defaultRowHeight="15" x14ac:dyDescent="0.25"/>
  <cols>
    <col min="3" max="3" width="10.7109375" bestFit="1" customWidth="1"/>
  </cols>
  <sheetData>
    <row r="1" spans="1:9" x14ac:dyDescent="0.25">
      <c r="A1" t="s">
        <v>2</v>
      </c>
      <c r="B1" t="s">
        <v>4</v>
      </c>
      <c r="C1" t="s">
        <v>5</v>
      </c>
      <c r="D1" t="s">
        <v>0</v>
      </c>
      <c r="E1" t="s">
        <v>1</v>
      </c>
      <c r="F1" t="s">
        <v>6</v>
      </c>
      <c r="G1" t="s">
        <v>7</v>
      </c>
      <c r="H1" t="s">
        <v>8</v>
      </c>
      <c r="I1" t="s">
        <v>3</v>
      </c>
    </row>
    <row r="2" spans="1:9" x14ac:dyDescent="0.25">
      <c r="A2">
        <v>2000</v>
      </c>
      <c r="B2">
        <v>25.5</v>
      </c>
      <c r="C2">
        <f xml:space="preserve"> 6E-22*A2^6 - 0.00000000000000003*A2^5 + 0.0000000000006*A2^4 - 0.000000007*A2^3 + 0.00004*A2^2 - 0.0748*A2 + 78.941</f>
        <v>42.019399999999976</v>
      </c>
      <c r="D2">
        <v>0.63</v>
      </c>
      <c r="E2">
        <v>71</v>
      </c>
      <c r="F2">
        <v>1</v>
      </c>
      <c r="G2">
        <v>3.3</v>
      </c>
      <c r="H2">
        <v>0.7</v>
      </c>
      <c r="I2">
        <v>0.06</v>
      </c>
    </row>
    <row r="3" spans="1:9" x14ac:dyDescent="0.25">
      <c r="A3">
        <v>3000</v>
      </c>
      <c r="B3">
        <v>40.299999999999997</v>
      </c>
      <c r="C3">
        <f t="shared" ref="C3:C19" si="0" xml:space="preserve"> 6E-22*A3^6 - 0.00000000000000003*A3^5 + 0.0000000000006*A3^4 - 0.000000007*A3^3 + 0.00004*A3^2 - 0.0748*A3 + 78.941</f>
        <v>67.288400000000053</v>
      </c>
      <c r="D3">
        <v>0.41</v>
      </c>
      <c r="E3">
        <v>64</v>
      </c>
      <c r="F3">
        <v>1</v>
      </c>
      <c r="G3">
        <v>5.0999999999999996</v>
      </c>
      <c r="H3">
        <v>1.2</v>
      </c>
      <c r="I3">
        <v>0.1</v>
      </c>
    </row>
    <row r="4" spans="1:9" x14ac:dyDescent="0.25">
      <c r="A4">
        <v>4000</v>
      </c>
      <c r="B4">
        <v>57</v>
      </c>
      <c r="C4">
        <f t="shared" si="0"/>
        <v>97.078599999999966</v>
      </c>
      <c r="D4">
        <v>0.3</v>
      </c>
      <c r="E4">
        <v>57</v>
      </c>
      <c r="F4">
        <v>1</v>
      </c>
      <c r="G4">
        <v>7.1</v>
      </c>
      <c r="H4">
        <v>1.7</v>
      </c>
      <c r="I4">
        <v>0.14000000000000001</v>
      </c>
    </row>
    <row r="5" spans="1:9" x14ac:dyDescent="0.25">
      <c r="A5">
        <v>5000</v>
      </c>
      <c r="B5">
        <v>75.7</v>
      </c>
      <c r="C5">
        <f t="shared" si="0"/>
        <v>120.56600000000012</v>
      </c>
    </row>
    <row r="6" spans="1:9" x14ac:dyDescent="0.25">
      <c r="A6">
        <v>6000</v>
      </c>
      <c r="B6">
        <v>96.8</v>
      </c>
      <c r="C6">
        <f t="shared" si="0"/>
        <v>130.45460000000017</v>
      </c>
    </row>
    <row r="7" spans="1:9" x14ac:dyDescent="0.25">
      <c r="A7">
        <v>7000</v>
      </c>
      <c r="B7">
        <v>120.8</v>
      </c>
      <c r="C7">
        <f t="shared" si="0"/>
        <v>121.32040000000015</v>
      </c>
    </row>
    <row r="8" spans="1:9" x14ac:dyDescent="0.25">
      <c r="A8">
        <v>8000</v>
      </c>
      <c r="B8">
        <v>148.1</v>
      </c>
      <c r="C8">
        <f t="shared" si="0"/>
        <v>88.387399999999815</v>
      </c>
    </row>
    <row r="9" spans="1:9" x14ac:dyDescent="0.25">
      <c r="A9">
        <v>9000</v>
      </c>
      <c r="B9">
        <v>179.2</v>
      </c>
      <c r="C9">
        <f t="shared" si="0"/>
        <v>26.735600000000403</v>
      </c>
    </row>
    <row r="10" spans="1:9" x14ac:dyDescent="0.25">
      <c r="A10">
        <v>10000</v>
      </c>
      <c r="B10">
        <v>214.3</v>
      </c>
      <c r="C10">
        <f t="shared" si="0"/>
        <v>-69.058999999999543</v>
      </c>
    </row>
    <row r="11" spans="1:9" x14ac:dyDescent="0.25">
      <c r="A11">
        <v>11000</v>
      </c>
      <c r="B11">
        <v>253.6</v>
      </c>
      <c r="C11">
        <f t="shared" si="0"/>
        <v>-204.85239999999945</v>
      </c>
    </row>
    <row r="12" spans="1:9" x14ac:dyDescent="0.25">
      <c r="A12">
        <v>12000</v>
      </c>
      <c r="B12">
        <v>297.3</v>
      </c>
      <c r="C12">
        <f t="shared" si="0"/>
        <v>-386.42860000000053</v>
      </c>
    </row>
    <row r="13" spans="1:9" x14ac:dyDescent="0.25">
      <c r="A13">
        <v>13000</v>
      </c>
      <c r="B13">
        <v>345.8</v>
      </c>
      <c r="C13">
        <f t="shared" si="0"/>
        <v>-618.56359999999972</v>
      </c>
    </row>
    <row r="14" spans="1:9" x14ac:dyDescent="0.25">
      <c r="A14">
        <v>14000</v>
      </c>
      <c r="B14">
        <v>400.1</v>
      </c>
      <c r="C14">
        <f t="shared" si="0"/>
        <v>-903.65740000000096</v>
      </c>
    </row>
    <row r="15" spans="1:9" x14ac:dyDescent="0.25">
      <c r="A15">
        <v>15000</v>
      </c>
      <c r="B15">
        <v>461.5</v>
      </c>
      <c r="C15">
        <f t="shared" si="0"/>
        <v>-1239.934</v>
      </c>
    </row>
    <row r="16" spans="1:9" x14ac:dyDescent="0.25">
      <c r="A16">
        <v>16000</v>
      </c>
      <c r="B16">
        <v>533.4</v>
      </c>
      <c r="C16">
        <f t="shared" si="0"/>
        <v>-1619.2094000000031</v>
      </c>
    </row>
    <row r="17" spans="1:3" x14ac:dyDescent="0.25">
      <c r="A17">
        <v>17000</v>
      </c>
      <c r="B17">
        <v>624.9</v>
      </c>
      <c r="C17">
        <f t="shared" si="0"/>
        <v>-2024.2276000000081</v>
      </c>
    </row>
    <row r="18" spans="1:3" x14ac:dyDescent="0.25">
      <c r="A18">
        <v>17800</v>
      </c>
      <c r="B18">
        <v>752.8</v>
      </c>
      <c r="C18">
        <f t="shared" si="0"/>
        <v>-2347.5007774975916</v>
      </c>
    </row>
    <row r="19" spans="1:3" x14ac:dyDescent="0.25">
      <c r="C19">
        <f t="shared" si="0"/>
        <v>78.941000000000003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77B8-458F-4FD1-BC5E-7D792F8D0E8B}">
  <dimension ref="A1:E8"/>
  <sheetViews>
    <sheetView workbookViewId="0">
      <selection activeCell="E11" sqref="E11"/>
    </sheetView>
  </sheetViews>
  <sheetFormatPr defaultRowHeight="15" x14ac:dyDescent="0.25"/>
  <sheetData>
    <row r="1" spans="1:5" x14ac:dyDescent="0.25">
      <c r="A1" t="s">
        <v>9</v>
      </c>
      <c r="B1" t="s">
        <v>10</v>
      </c>
      <c r="C1" t="s">
        <v>7</v>
      </c>
      <c r="D1" t="s">
        <v>8</v>
      </c>
      <c r="E1" t="s">
        <v>11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3000</v>
      </c>
      <c r="B3">
        <v>37.5</v>
      </c>
      <c r="C3">
        <v>4</v>
      </c>
      <c r="D3">
        <v>1</v>
      </c>
      <c r="E3">
        <v>30</v>
      </c>
    </row>
    <row r="4" spans="1:5" x14ac:dyDescent="0.25">
      <c r="A4">
        <v>6000</v>
      </c>
      <c r="B4">
        <v>89.5</v>
      </c>
      <c r="C4">
        <v>11</v>
      </c>
      <c r="D4">
        <v>3</v>
      </c>
      <c r="E4">
        <v>154</v>
      </c>
    </row>
    <row r="5" spans="1:5" x14ac:dyDescent="0.25">
      <c r="A5">
        <v>9000</v>
      </c>
      <c r="B5">
        <v>165</v>
      </c>
      <c r="C5">
        <v>19</v>
      </c>
      <c r="D5">
        <v>6</v>
      </c>
      <c r="E5">
        <v>463</v>
      </c>
    </row>
    <row r="6" spans="1:5" x14ac:dyDescent="0.25">
      <c r="A6">
        <v>12000</v>
      </c>
      <c r="B6">
        <v>274</v>
      </c>
      <c r="C6">
        <v>29</v>
      </c>
      <c r="D6">
        <v>10</v>
      </c>
      <c r="E6">
        <v>1111</v>
      </c>
    </row>
    <row r="7" spans="1:5" x14ac:dyDescent="0.25">
      <c r="A7">
        <v>15000</v>
      </c>
      <c r="B7">
        <v>424.5</v>
      </c>
      <c r="C7">
        <v>42</v>
      </c>
      <c r="D7">
        <v>16</v>
      </c>
      <c r="E7">
        <v>2282</v>
      </c>
    </row>
    <row r="8" spans="1:5" x14ac:dyDescent="0.25">
      <c r="A8">
        <v>18000</v>
      </c>
      <c r="B8">
        <v>666.4</v>
      </c>
      <c r="C8">
        <v>60</v>
      </c>
      <c r="D8">
        <v>28</v>
      </c>
      <c r="E8">
        <v>4660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MACs</vt:lpstr>
      <vt:lpstr>Sheet1</vt:lpstr>
      <vt:lpstr>7R</vt:lpstr>
      <vt:lpstr>4H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Harmon</dc:creator>
  <cp:lastModifiedBy>Ken Harmon</cp:lastModifiedBy>
  <dcterms:created xsi:type="dcterms:W3CDTF">2020-05-12T22:12:31Z</dcterms:created>
  <dcterms:modified xsi:type="dcterms:W3CDTF">2020-05-22T22:18:08Z</dcterms:modified>
</cp:coreProperties>
</file>