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DevSpace\Dev\dev-2023\BI-BR\Doc-model\1.0\DEMAT-06\"/>
    </mc:Choice>
  </mc:AlternateContent>
  <bookViews>
    <workbookView xWindow="0" yWindow="0" windowWidth="23040" windowHeight="9060"/>
  </bookViews>
  <sheets>
    <sheet name="Tab10" sheetId="2" r:id="rId1"/>
  </sheets>
  <externalReferences>
    <externalReference r:id="rId2"/>
    <externalReference r:id="rId3"/>
    <externalReference r:id="rId4"/>
  </externalReferences>
  <definedNames>
    <definedName name="_Tab9">'[1]Tab3bis - PPI'!$D$2:$D$5</definedName>
    <definedName name="etatinvest">'[2]Tab3bis - PPI'!$C$2:$C$3</definedName>
    <definedName name="typeinvest">'[2]Tab3bis - PPI'!$D$2:$D$5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H50" i="2"/>
  <c r="H51" i="2" s="1"/>
  <c r="H48" i="2"/>
  <c r="H34" i="2"/>
  <c r="H15" i="2" l="1"/>
  <c r="H36" i="2"/>
  <c r="H35" i="2"/>
</calcChain>
</file>

<file path=xl/sharedStrings.xml><?xml version="1.0" encoding="utf-8"?>
<sst xmlns="http://schemas.openxmlformats.org/spreadsheetml/2006/main" count="63" uniqueCount="57">
  <si>
    <t>Niveaux initiaux</t>
  </si>
  <si>
    <t>Niveau initial du fonds de roulement</t>
  </si>
  <si>
    <t>Niveau initial du besoin en fonds de roulement</t>
  </si>
  <si>
    <t>4.a</t>
  </si>
  <si>
    <t>dont niveau initial de la trésorerie fléchée</t>
  </si>
  <si>
    <t>4.b</t>
  </si>
  <si>
    <t>dont niveau initial de la trésorerie non fléchée</t>
  </si>
  <si>
    <t>Flux de l'année</t>
  </si>
  <si>
    <t>Autorisations d'engagement</t>
  </si>
  <si>
    <t>Résultat patrimonial</t>
  </si>
  <si>
    <t>Variation du fonds de roulement</t>
  </si>
  <si>
    <t>9.a</t>
  </si>
  <si>
    <t xml:space="preserve">Opérations sur dettes financières, capitaux propres et créances immobilisées sans impact budgétaire </t>
  </si>
  <si>
    <t>Opérations du compte de résultat sans flux de trésorerie, non retraitées par la CAF</t>
  </si>
  <si>
    <t>SENS</t>
  </si>
  <si>
    <t>+ / -</t>
  </si>
  <si>
    <t>Charges sur créances irrécouvrables</t>
  </si>
  <si>
    <t>-</t>
  </si>
  <si>
    <t>Produits divers de gestion courante</t>
  </si>
  <si>
    <t>+</t>
  </si>
  <si>
    <t>9.b</t>
  </si>
  <si>
    <t>Opérations budgétaires et comptables avec différence de fait générateur de trésorerie</t>
  </si>
  <si>
    <t>Ecart entre les produits / ressources et les encaissements relatifs à des opérations sur exercices antérieurs</t>
  </si>
  <si>
    <t>Ecart entre les produits / ressources et les encaissements relatifs à des opérations de l'exercice en cours</t>
  </si>
  <si>
    <t>Ecart entre les charges / immobilisations et les décaissements relatifs à des opérations sur exercices antérieurs</t>
  </si>
  <si>
    <t>Ecart entre les charges / immobilisations et les décaissements relatifs à des opérations de l'exercice en cours</t>
  </si>
  <si>
    <t>Solde budgétaire = 8 - 9 - 10 - 11</t>
  </si>
  <si>
    <t>9.c</t>
  </si>
  <si>
    <t>Décalage de flux de trésorerie liés aux opérations de trésorerie non budgétaires</t>
  </si>
  <si>
    <t>Variation de la trésorerie = 12 - 13</t>
  </si>
  <si>
    <t>14.a</t>
  </si>
  <si>
    <t>dont variation de la trésorerie fléchée</t>
  </si>
  <si>
    <t>14.b</t>
  </si>
  <si>
    <t>dont variation de la trésorerie non fléchée</t>
  </si>
  <si>
    <t>Variation du besoin en fonds de roulement = 9 + 10 + 11 + 13</t>
  </si>
  <si>
    <t>Variation des restes à payer</t>
  </si>
  <si>
    <t>Niveaux finaux</t>
  </si>
  <si>
    <t>Niveau final de restes à payer</t>
  </si>
  <si>
    <t>Niveau final du fonds de roulement</t>
  </si>
  <si>
    <t>Niveau final du besoin en fonds de roulement</t>
  </si>
  <si>
    <t>Niveau final de la trésorerie</t>
  </si>
  <si>
    <t>20.a</t>
  </si>
  <si>
    <t>dont niveau final de la trésorerie fléchée</t>
  </si>
  <si>
    <t>20.b</t>
  </si>
  <si>
    <t>dont niveau final de la trésorerie non fléchée</t>
  </si>
  <si>
    <t>Comptabilité budgétaire</t>
  </si>
  <si>
    <t>Comptabilité générale</t>
  </si>
  <si>
    <t>Niveau initial de la trésorie</t>
  </si>
  <si>
    <t>Capacité d'autofinancement (CAF)</t>
  </si>
  <si>
    <t>Variation des stocks</t>
  </si>
  <si>
    <t>12.a</t>
  </si>
  <si>
    <t>Recettes budgétaires</t>
  </si>
  <si>
    <t>12.b</t>
  </si>
  <si>
    <t>Crédits de paiement ouverts</t>
  </si>
  <si>
    <t>Niveau initial de restes à payer</t>
  </si>
  <si>
    <t>BI n</t>
  </si>
  <si>
    <t>POUR INFORMATION DE L'ORGANE DÉLIBÉRANT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</si>
</sst>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b/>
      <i/>
      <sz val="18"/>
      <name val="Arial"/>
      <family val="2"/>
    </font>
    <font>
      <b/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166" fontId="11" fillId="0" borderId="0"/>
    <xf numFmtId="167" fontId="1" fillId="0" borderId="0" applyFont="0" applyFill="0" applyBorder="0" applyAlignment="0" applyProtection="0"/>
    <xf numFmtId="168" fontId="11" fillId="0" borderId="0"/>
    <xf numFmtId="169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3" fillId="0" borderId="0"/>
    <xf numFmtId="171" fontId="13" fillId="0" borderId="0"/>
    <xf numFmtId="0" fontId="14" fillId="0" borderId="0"/>
  </cellStyleXfs>
  <cellXfs count="51">
    <xf numFmtId="0" fontId="0" fillId="0" borderId="0" xfId="0"/>
    <xf numFmtId="0" fontId="1" fillId="0" borderId="0" xfId="0" applyFont="1" applyBorder="1"/>
    <xf numFmtId="0" fontId="10" fillId="5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6" fillId="0" borderId="7" xfId="0" applyFont="1" applyBorder="1" applyAlignment="1">
      <alignment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vertical="center" wrapText="1"/>
    </xf>
    <xf numFmtId="4" fontId="5" fillId="4" borderId="6" xfId="2" applyNumberFormat="1" applyFont="1" applyFill="1" applyBorder="1" applyAlignment="1">
      <alignment horizontal="center" vertical="top" wrapText="1"/>
    </xf>
    <xf numFmtId="4" fontId="5" fillId="4" borderId="6" xfId="2" applyNumberFormat="1" applyFont="1" applyFill="1" applyBorder="1" applyAlignment="1">
      <alignment horizontal="right" vertical="top" wrapText="1"/>
    </xf>
    <xf numFmtId="4" fontId="2" fillId="0" borderId="0" xfId="2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left"/>
    </xf>
    <xf numFmtId="0" fontId="5" fillId="0" borderId="2" xfId="0" applyFont="1" applyFill="1" applyBorder="1" applyAlignment="1">
      <alignment horizontal="left" vertical="center" wrapText="1"/>
    </xf>
    <xf numFmtId="0" fontId="0" fillId="8" borderId="0" xfId="0" applyFill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/>
    </xf>
    <xf numFmtId="0" fontId="15" fillId="0" borderId="0" xfId="1" applyFont="1" applyFill="1" applyBorder="1" applyAlignment="1"/>
    <xf numFmtId="4" fontId="16" fillId="0" borderId="0" xfId="2" applyNumberFormat="1" applyFont="1" applyFill="1" applyBorder="1" applyAlignment="1">
      <alignment horizontal="right"/>
    </xf>
    <xf numFmtId="3" fontId="16" fillId="0" borderId="0" xfId="2" applyNumberFormat="1" applyFont="1" applyFill="1" applyBorder="1" applyAlignment="1">
      <alignment horizontal="right"/>
    </xf>
  </cellXfs>
  <cellStyles count="29">
    <cellStyle name="Euro" xfId="4"/>
    <cellStyle name="Euro 2" xfId="5"/>
    <cellStyle name="Excel Built-in Currency" xfId="6"/>
    <cellStyle name="Excel Built-in Percent" xfId="7"/>
    <cellStyle name="Heading" xfId="8"/>
    <cellStyle name="Heading1" xfId="9"/>
    <cellStyle name="Milliers 2" xfId="11"/>
    <cellStyle name="Milliers 2 2" xfId="12"/>
    <cellStyle name="Milliers 2 3" xfId="13"/>
    <cellStyle name="Milliers 3" xfId="14"/>
    <cellStyle name="Milliers 4" xfId="2"/>
    <cellStyle name="Milliers 4 2" xfId="15"/>
    <cellStyle name="Milliers 5" xfId="16"/>
    <cellStyle name="Milliers 6" xfId="17"/>
    <cellStyle name="Milliers 7" xfId="10"/>
    <cellStyle name="Monétaire 2" xfId="18"/>
    <cellStyle name="Monétaire 2 2" xfId="19"/>
    <cellStyle name="Monétaire 3" xfId="20"/>
    <cellStyle name="Normal" xfId="0" builtinId="0"/>
    <cellStyle name="Normal 2" xfId="1"/>
    <cellStyle name="Normal 2 2" xfId="21"/>
    <cellStyle name="Normal 2_Compte_financier_2016_vJC" xfId="22"/>
    <cellStyle name="Normal 3" xfId="23"/>
    <cellStyle name="Normal 3 2" xfId="24"/>
    <cellStyle name="Normal 4" xfId="25"/>
    <cellStyle name="Normal 5" xfId="3"/>
    <cellStyle name="Result" xfId="26"/>
    <cellStyle name="Result2" xfId="27"/>
    <cellStyle name="TableStyleLight1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cf.fr\Public\Secr&#233;tariat%20g&#233;n&#233;ral\Comptabilit&#233;\Service\FINANCES\2022\Budget_Initial_2022\Tableau_BI_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ecr&#233;tariat%20g&#233;n&#233;ral\Comptabilit&#233;\Partage%20S&#233;curis&#233;\2023\Compte%20financier%202022\3_Tableau%20CF%20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ur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ôles de cohérence"/>
      <sheetName val="Tab1 - emplois"/>
      <sheetName val="Tab2 - autorisa. bud."/>
      <sheetName val="Tab3 - destination &amp; origine"/>
      <sheetName val="Tab3bis - PPI"/>
      <sheetName val="Tab4 - equi. financier"/>
      <sheetName val="Tab5 - compte de tiers"/>
      <sheetName val="Tab6 - CR TF"/>
      <sheetName val="Tab7 - plan de trésorerie"/>
      <sheetName val="tab9 CR et TF agrégés"/>
      <sheetName val="Tab8 - recettes fléchées"/>
      <sheetName val="Tab9 - opé. pluri. nat. prev."/>
      <sheetName val="Tab9 - opé. pluri. nat. exe."/>
      <sheetName val="Tab9_opé. pluri. nat. prev."/>
      <sheetName val="Tab10 - synthèse"/>
      <sheetName val="Détails tab10"/>
      <sheetName val="op_pluriannuelles IL"/>
    </sheetNames>
    <sheetDataSet>
      <sheetData sheetId="0"/>
      <sheetData sheetId="1"/>
      <sheetData sheetId="2"/>
      <sheetData sheetId="3"/>
      <sheetData sheetId="4">
        <row r="2">
          <cell r="D2" t="str">
            <v>courant</v>
          </cell>
        </row>
        <row r="3">
          <cell r="D3" t="str">
            <v>spécifique</v>
          </cell>
        </row>
        <row r="4">
          <cell r="D4" t="str">
            <v>travaux MH</v>
          </cell>
        </row>
        <row r="5">
          <cell r="D5" t="str">
            <v>acquisition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 - emplois"/>
      <sheetName val="Tab2 - autorisa. bud."/>
      <sheetName val="Tab3 - destination &amp; origine"/>
      <sheetName val="Tab3bis - PPI"/>
      <sheetName val="Tab1 - emplois (2)"/>
      <sheetName val="Tab1 - emplois "/>
      <sheetName val="Tab2_autorisa_bud"/>
      <sheetName val="Tab3_destination_origine"/>
      <sheetName val="Tab4 - equi. financier"/>
      <sheetName val="Tab5 - compte de tiers"/>
      <sheetName val="Tab6 - CR TF"/>
      <sheetName val="tab9 CR et TF agrégés"/>
      <sheetName val="tab7_plan_de_trésorerie_réel"/>
      <sheetName val="tab7_E (2)"/>
      <sheetName val="Tab8 - recettes fléchées"/>
      <sheetName val="Tab9 - opé. pluri. nat. prev."/>
      <sheetName val="Tab9 - opé. pluri. nat. exe"/>
      <sheetName val="Tab9 - opé. pluri. nat. exe."/>
      <sheetName val="Tab9_opé. pluri. nat. prev. "/>
      <sheetName val="Tab10 - synthèse (2)"/>
      <sheetName val="Détails tab10"/>
      <sheetName val="op_pluriannuelles IL"/>
    </sheetNames>
    <sheetDataSet>
      <sheetData sheetId="0"/>
      <sheetData sheetId="1"/>
      <sheetData sheetId="2"/>
      <sheetData sheetId="3">
        <row r="2">
          <cell r="C2" t="str">
            <v>déjà engagé</v>
          </cell>
          <cell r="D2" t="str">
            <v>courant</v>
          </cell>
        </row>
        <row r="3">
          <cell r="C3" t="str">
            <v>à engager</v>
          </cell>
          <cell r="D3" t="str">
            <v>spécifique</v>
          </cell>
        </row>
        <row r="4">
          <cell r="D4" t="str">
            <v>travaux MH</v>
          </cell>
        </row>
        <row r="5">
          <cell r="D5" t="str">
            <v>acquisition</v>
          </cell>
        </row>
      </sheetData>
      <sheetData sheetId="4"/>
      <sheetData sheetId="5"/>
      <sheetData sheetId="6">
        <row r="6">
          <cell r="I6" t="str">
            <v>CF année 2022</v>
          </cell>
        </row>
      </sheetData>
      <sheetData sheetId="7"/>
      <sheetData sheetId="8">
        <row r="13">
          <cell r="H13">
            <v>48800</v>
          </cell>
        </row>
      </sheetData>
      <sheetData sheetId="9"/>
      <sheetData sheetId="10">
        <row r="16">
          <cell r="H16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4"/>
      <sheetName val="Tab6"/>
      <sheetName val="Tab 10"/>
      <sheetName val="Feuil1"/>
    </sheetNames>
    <sheetDataSet>
      <sheetData sheetId="0">
        <row r="24">
          <cell r="B24">
            <v>1555252.4800000002</v>
          </cell>
          <cell r="C24">
            <v>1469906.12</v>
          </cell>
          <cell r="E24">
            <v>1735189.4700000002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7"/>
  <sheetViews>
    <sheetView tabSelected="1" workbookViewId="0">
      <selection activeCell="K14" sqref="K14"/>
    </sheetView>
  </sheetViews>
  <sheetFormatPr baseColWidth="10" defaultRowHeight="15" x14ac:dyDescent="0.25"/>
  <cols>
    <col min="2" max="2" width="16.7109375" customWidth="1"/>
    <col min="4" max="4" width="20" customWidth="1"/>
    <col min="5" max="5" width="25.42578125" customWidth="1"/>
    <col min="6" max="6" width="33.42578125" customWidth="1"/>
    <col min="7" max="7" width="21.140625" customWidth="1"/>
    <col min="8" max="8" width="33.140625" customWidth="1"/>
  </cols>
  <sheetData>
    <row r="4" spans="2:8" ht="23.25" x14ac:dyDescent="0.35">
      <c r="B4" s="47" t="s">
        <v>56</v>
      </c>
      <c r="C4" s="47"/>
      <c r="D4" s="47"/>
      <c r="E4" s="47"/>
      <c r="F4" s="47"/>
      <c r="G4" s="48"/>
      <c r="H4" s="49"/>
    </row>
    <row r="5" spans="2:8" ht="23.25" x14ac:dyDescent="0.35">
      <c r="B5" s="50"/>
      <c r="C5" s="50"/>
      <c r="D5" s="50"/>
      <c r="E5" s="50"/>
      <c r="F5" s="50"/>
      <c r="G5" s="50"/>
      <c r="H5" s="49"/>
    </row>
    <row r="6" spans="2:8" ht="15.75" x14ac:dyDescent="0.25">
      <c r="B6" s="1"/>
      <c r="C6" s="1"/>
      <c r="D6" s="1"/>
      <c r="E6" s="1"/>
      <c r="F6" s="1"/>
      <c r="G6" s="1"/>
      <c r="H6" s="18" t="s">
        <v>55</v>
      </c>
    </row>
    <row r="7" spans="2:8" ht="15.75" customHeight="1" x14ac:dyDescent="0.25">
      <c r="B7" s="38" t="s">
        <v>0</v>
      </c>
      <c r="C7" s="1"/>
      <c r="D7" s="34">
        <v>1</v>
      </c>
      <c r="E7" s="35"/>
      <c r="F7" s="43" t="s">
        <v>54</v>
      </c>
      <c r="G7" s="44"/>
      <c r="H7" s="19">
        <v>168173.73</v>
      </c>
    </row>
    <row r="8" spans="2:8" ht="15" customHeight="1" x14ac:dyDescent="0.25">
      <c r="B8" s="39"/>
      <c r="C8" s="1"/>
      <c r="D8" s="1"/>
      <c r="E8" s="1"/>
      <c r="F8" s="1"/>
      <c r="G8" s="1"/>
      <c r="H8" s="20"/>
    </row>
    <row r="9" spans="2:8" ht="15.75" customHeight="1" x14ac:dyDescent="0.25">
      <c r="B9" s="39"/>
      <c r="C9" s="1"/>
      <c r="D9" s="30">
        <v>2</v>
      </c>
      <c r="E9" s="31"/>
      <c r="F9" s="43" t="s">
        <v>1</v>
      </c>
      <c r="G9" s="44"/>
      <c r="H9" s="19">
        <v>1176129.5900000001</v>
      </c>
    </row>
    <row r="10" spans="2:8" ht="15.75" customHeight="1" x14ac:dyDescent="0.25">
      <c r="B10" s="39"/>
      <c r="C10" s="1"/>
      <c r="D10" s="30">
        <v>3</v>
      </c>
      <c r="E10" s="31"/>
      <c r="F10" s="43" t="s">
        <v>2</v>
      </c>
      <c r="G10" s="44"/>
      <c r="H10" s="19">
        <v>-16997.87</v>
      </c>
    </row>
    <row r="11" spans="2:8" ht="15.75" customHeight="1" x14ac:dyDescent="0.25">
      <c r="B11" s="39"/>
      <c r="C11" s="1"/>
      <c r="D11" s="30">
        <v>4</v>
      </c>
      <c r="E11" s="31"/>
      <c r="F11" s="43" t="s">
        <v>47</v>
      </c>
      <c r="G11" s="44"/>
      <c r="H11" s="19">
        <v>1193127.46</v>
      </c>
    </row>
    <row r="12" spans="2:8" ht="15.75" customHeight="1" x14ac:dyDescent="0.25">
      <c r="B12" s="39"/>
      <c r="C12" s="1"/>
      <c r="D12" s="1"/>
      <c r="E12" s="2" t="s">
        <v>3</v>
      </c>
      <c r="F12" s="45" t="s">
        <v>4</v>
      </c>
      <c r="G12" s="46"/>
      <c r="H12" s="19">
        <v>88391.5</v>
      </c>
    </row>
    <row r="13" spans="2:8" ht="15.75" customHeight="1" x14ac:dyDescent="0.25">
      <c r="B13" s="39"/>
      <c r="C13" s="1"/>
      <c r="D13" s="1"/>
      <c r="E13" s="2" t="s">
        <v>5</v>
      </c>
      <c r="F13" s="45" t="s">
        <v>6</v>
      </c>
      <c r="G13" s="46"/>
      <c r="H13" s="19">
        <v>1104735.96</v>
      </c>
    </row>
    <row r="14" spans="2:8" ht="15.75" x14ac:dyDescent="0.25">
      <c r="B14" s="1"/>
      <c r="C14" s="1"/>
      <c r="D14" s="1"/>
      <c r="E14" s="1"/>
      <c r="F14" s="1"/>
      <c r="G14" s="1"/>
      <c r="H14" s="19"/>
    </row>
    <row r="15" spans="2:8" ht="15.75" customHeight="1" x14ac:dyDescent="0.25">
      <c r="B15" s="40" t="s">
        <v>7</v>
      </c>
      <c r="C15" s="1"/>
      <c r="D15" s="34">
        <v>5</v>
      </c>
      <c r="E15" s="35"/>
      <c r="F15" s="3" t="s">
        <v>8</v>
      </c>
      <c r="G15" s="4"/>
      <c r="H15" s="19">
        <f ca="1">'[3]Tab 2'!B24</f>
        <v>1555252.4800000002</v>
      </c>
    </row>
    <row r="16" spans="2:8" ht="15.75" customHeight="1" x14ac:dyDescent="0.25">
      <c r="B16" s="41"/>
      <c r="C16" s="1"/>
      <c r="D16" s="1"/>
      <c r="E16" s="1"/>
      <c r="F16" s="1"/>
      <c r="G16" s="1"/>
      <c r="H16" s="19"/>
    </row>
    <row r="17" spans="2:9" ht="15.75" customHeight="1" x14ac:dyDescent="0.25">
      <c r="B17" s="41"/>
      <c r="C17" s="1"/>
      <c r="D17" s="30">
        <v>6</v>
      </c>
      <c r="E17" s="31"/>
      <c r="F17" s="22" t="s">
        <v>9</v>
      </c>
      <c r="G17" s="5"/>
      <c r="H17" s="19">
        <v>155582.93</v>
      </c>
    </row>
    <row r="18" spans="2:9" ht="42" customHeight="1" x14ac:dyDescent="0.25">
      <c r="B18" s="41"/>
      <c r="C18" s="1"/>
      <c r="D18" s="30">
        <v>7</v>
      </c>
      <c r="E18" s="31"/>
      <c r="F18" s="22" t="s">
        <v>48</v>
      </c>
      <c r="G18" s="5"/>
      <c r="H18" s="19">
        <v>199930.12</v>
      </c>
    </row>
    <row r="19" spans="2:9" ht="32.25" customHeight="1" x14ac:dyDescent="0.25">
      <c r="B19" s="41"/>
      <c r="C19" s="1"/>
      <c r="D19" s="30">
        <v>8</v>
      </c>
      <c r="E19" s="31"/>
      <c r="F19" s="22" t="s">
        <v>10</v>
      </c>
      <c r="G19" s="5"/>
      <c r="H19" s="19">
        <v>290573.34999999998</v>
      </c>
    </row>
    <row r="20" spans="2:9" ht="15.75" customHeight="1" x14ac:dyDescent="0.25">
      <c r="B20" s="41"/>
      <c r="C20" s="1"/>
      <c r="D20" s="1"/>
      <c r="E20" s="1"/>
      <c r="F20" s="1"/>
      <c r="G20" s="1"/>
      <c r="H20" s="19"/>
    </row>
    <row r="21" spans="2:9" ht="15.75" customHeight="1" x14ac:dyDescent="0.25">
      <c r="B21" s="41"/>
      <c r="C21" s="1"/>
      <c r="D21" s="30">
        <v>9</v>
      </c>
      <c r="E21" s="31" t="s">
        <v>11</v>
      </c>
      <c r="F21" s="36" t="s">
        <v>12</v>
      </c>
      <c r="G21" s="37"/>
      <c r="H21" s="19">
        <v>6002</v>
      </c>
      <c r="I21" s="23"/>
    </row>
    <row r="22" spans="2:9" ht="15.75" customHeight="1" x14ac:dyDescent="0.25">
      <c r="B22" s="41"/>
      <c r="C22" s="1"/>
      <c r="D22" s="1"/>
      <c r="E22" s="1"/>
      <c r="F22" s="1"/>
      <c r="G22" s="1"/>
      <c r="H22" s="19"/>
    </row>
    <row r="23" spans="2:9" ht="56.25" customHeight="1" x14ac:dyDescent="0.25">
      <c r="B23" s="41"/>
      <c r="C23" s="1"/>
      <c r="D23" s="30">
        <v>10</v>
      </c>
      <c r="E23" s="31" t="s">
        <v>11</v>
      </c>
      <c r="F23" s="3" t="s">
        <v>13</v>
      </c>
      <c r="G23" s="6" t="s">
        <v>14</v>
      </c>
      <c r="H23" s="19">
        <v>17098</v>
      </c>
    </row>
    <row r="24" spans="2:9" ht="15.75" customHeight="1" x14ac:dyDescent="0.25">
      <c r="B24" s="41"/>
      <c r="C24" s="1"/>
      <c r="D24" s="1"/>
      <c r="E24" s="7"/>
      <c r="F24" s="8" t="s">
        <v>49</v>
      </c>
      <c r="G24" s="9" t="s">
        <v>15</v>
      </c>
      <c r="H24" s="19"/>
    </row>
    <row r="25" spans="2:9" ht="30" x14ac:dyDescent="0.25">
      <c r="B25" s="41"/>
      <c r="C25" s="1"/>
      <c r="D25" s="1"/>
      <c r="E25" s="7"/>
      <c r="F25" s="10" t="s">
        <v>16</v>
      </c>
      <c r="G25" s="11" t="s">
        <v>17</v>
      </c>
      <c r="H25" s="19"/>
    </row>
    <row r="26" spans="2:9" ht="30" x14ac:dyDescent="0.25">
      <c r="B26" s="41"/>
      <c r="C26" s="1"/>
      <c r="D26" s="1"/>
      <c r="E26" s="7"/>
      <c r="F26" s="12" t="s">
        <v>18</v>
      </c>
      <c r="G26" s="13" t="s">
        <v>19</v>
      </c>
      <c r="H26" s="19">
        <v>17098</v>
      </c>
    </row>
    <row r="27" spans="2:9" ht="15.75" customHeight="1" x14ac:dyDescent="0.25">
      <c r="B27" s="41"/>
      <c r="C27" s="1"/>
      <c r="D27" s="1"/>
      <c r="E27" s="1"/>
      <c r="F27" s="1"/>
      <c r="G27" s="1"/>
      <c r="H27" s="19"/>
    </row>
    <row r="28" spans="2:9" ht="60.75" customHeight="1" x14ac:dyDescent="0.25">
      <c r="B28" s="41"/>
      <c r="C28" s="1"/>
      <c r="D28" s="30">
        <v>11</v>
      </c>
      <c r="E28" s="31" t="s">
        <v>20</v>
      </c>
      <c r="F28" s="14" t="s">
        <v>21</v>
      </c>
      <c r="G28" s="15" t="s">
        <v>14</v>
      </c>
      <c r="H28" s="19">
        <f>SUM(H29:H32)</f>
        <v>2190</v>
      </c>
      <c r="I28" s="23"/>
    </row>
    <row r="29" spans="2:9" ht="37.5" customHeight="1" x14ac:dyDescent="0.25">
      <c r="B29" s="41"/>
      <c r="C29" s="1"/>
      <c r="D29" s="1"/>
      <c r="E29" s="1"/>
      <c r="F29" s="8" t="s">
        <v>22</v>
      </c>
      <c r="G29" s="9" t="s">
        <v>15</v>
      </c>
      <c r="H29" s="19"/>
    </row>
    <row r="30" spans="2:9" ht="64.5" customHeight="1" x14ac:dyDescent="0.25">
      <c r="B30" s="41"/>
      <c r="C30" s="1"/>
      <c r="D30" s="1"/>
      <c r="E30" s="1"/>
      <c r="F30" s="10" t="s">
        <v>23</v>
      </c>
      <c r="G30" s="11" t="s">
        <v>15</v>
      </c>
      <c r="H30" s="19">
        <v>2190</v>
      </c>
    </row>
    <row r="31" spans="2:9" ht="59.25" customHeight="1" x14ac:dyDescent="0.25">
      <c r="B31" s="41"/>
      <c r="C31" s="1"/>
      <c r="D31" s="1"/>
      <c r="E31" s="1"/>
      <c r="F31" s="10" t="s">
        <v>24</v>
      </c>
      <c r="G31" s="11" t="s">
        <v>15</v>
      </c>
      <c r="H31" s="19"/>
    </row>
    <row r="32" spans="2:9" ht="47.25" customHeight="1" x14ac:dyDescent="0.25">
      <c r="B32" s="41"/>
      <c r="C32" s="1"/>
      <c r="D32" s="1"/>
      <c r="E32" s="1"/>
      <c r="F32" s="12" t="s">
        <v>25</v>
      </c>
      <c r="G32" s="16" t="s">
        <v>15</v>
      </c>
      <c r="H32" s="19"/>
      <c r="I32" s="23"/>
    </row>
    <row r="33" spans="2:8" ht="15.75" customHeight="1" x14ac:dyDescent="0.25">
      <c r="B33" s="41"/>
      <c r="C33" s="1"/>
      <c r="D33" s="1"/>
      <c r="E33" s="1"/>
      <c r="F33" s="1"/>
      <c r="G33" s="1"/>
      <c r="H33" s="19"/>
    </row>
    <row r="34" spans="2:8" ht="15.75" customHeight="1" x14ac:dyDescent="0.25">
      <c r="B34" s="41"/>
      <c r="C34" s="1"/>
      <c r="D34" s="34">
        <v>12</v>
      </c>
      <c r="E34" s="35"/>
      <c r="F34" s="36" t="s">
        <v>26</v>
      </c>
      <c r="G34" s="37"/>
      <c r="H34" s="19">
        <f ca="1">SUM(INDIRECT("H19")-INDIRECT("H21")-INDIRECT("H23")-INDIRECT("H28"))</f>
        <v>265283.34999999998</v>
      </c>
    </row>
    <row r="35" spans="2:8" ht="15.75" customHeight="1" x14ac:dyDescent="0.25">
      <c r="B35" s="41"/>
      <c r="C35" s="1"/>
      <c r="D35" s="1"/>
      <c r="E35" s="17" t="s">
        <v>50</v>
      </c>
      <c r="F35" s="28" t="s">
        <v>51</v>
      </c>
      <c r="G35" s="29"/>
      <c r="H35" s="19">
        <f ca="1">'[3]Tab 2'!E24</f>
        <v>1735189.4700000002</v>
      </c>
    </row>
    <row r="36" spans="2:8" ht="49.5" customHeight="1" x14ac:dyDescent="0.25">
      <c r="B36" s="41"/>
      <c r="C36" s="1"/>
      <c r="D36" s="1"/>
      <c r="E36" s="17" t="s">
        <v>52</v>
      </c>
      <c r="F36" s="28" t="s">
        <v>53</v>
      </c>
      <c r="G36" s="29"/>
      <c r="H36" s="19">
        <f ca="1">'[3]Tab 2'!C24</f>
        <v>1469906.12</v>
      </c>
    </row>
    <row r="37" spans="2:8" ht="15.75" customHeight="1" x14ac:dyDescent="0.25">
      <c r="B37" s="41"/>
      <c r="C37" s="1"/>
      <c r="D37" s="1"/>
      <c r="E37" s="1"/>
      <c r="F37" s="1"/>
      <c r="G37" s="1"/>
      <c r="H37" s="19"/>
    </row>
    <row r="38" spans="2:8" ht="41.25" customHeight="1" x14ac:dyDescent="0.25">
      <c r="B38" s="41"/>
      <c r="C38" s="1"/>
      <c r="D38" s="30">
        <v>13</v>
      </c>
      <c r="E38" s="31" t="s">
        <v>27</v>
      </c>
      <c r="F38" s="22" t="s">
        <v>28</v>
      </c>
      <c r="G38" s="5"/>
      <c r="H38" s="19">
        <v>-6046.47</v>
      </c>
    </row>
    <row r="39" spans="2:8" ht="15.75" customHeight="1" x14ac:dyDescent="0.25">
      <c r="B39" s="41"/>
      <c r="C39" s="1"/>
      <c r="D39" s="1"/>
      <c r="E39" s="1"/>
      <c r="F39" s="1"/>
      <c r="G39" s="1"/>
      <c r="H39" s="19"/>
    </row>
    <row r="40" spans="2:8" ht="15.75" customHeight="1" x14ac:dyDescent="0.25">
      <c r="B40" s="41"/>
      <c r="C40" s="1"/>
      <c r="D40" s="30">
        <v>14</v>
      </c>
      <c r="E40" s="31"/>
      <c r="F40" s="22" t="s">
        <v>29</v>
      </c>
      <c r="G40" s="5"/>
      <c r="H40" s="19">
        <v>271329.82</v>
      </c>
    </row>
    <row r="41" spans="2:8" ht="15.75" customHeight="1" x14ac:dyDescent="0.25">
      <c r="B41" s="41"/>
      <c r="C41" s="1"/>
      <c r="D41" s="1"/>
      <c r="E41" s="2" t="s">
        <v>30</v>
      </c>
      <c r="F41" s="32" t="s">
        <v>31</v>
      </c>
      <c r="G41" s="33"/>
      <c r="H41" s="19">
        <v>165680.12</v>
      </c>
    </row>
    <row r="42" spans="2:8" ht="25.5" customHeight="1" x14ac:dyDescent="0.25">
      <c r="B42" s="41"/>
      <c r="C42" s="1"/>
      <c r="D42" s="1"/>
      <c r="E42" s="2" t="s">
        <v>32</v>
      </c>
      <c r="F42" s="32" t="s">
        <v>33</v>
      </c>
      <c r="G42" s="33"/>
      <c r="H42" s="19">
        <v>105649.7</v>
      </c>
    </row>
    <row r="43" spans="2:8" ht="15.75" customHeight="1" x14ac:dyDescent="0.25">
      <c r="B43" s="41"/>
      <c r="C43" s="1"/>
      <c r="D43" s="1"/>
      <c r="E43" s="1"/>
      <c r="F43" s="1"/>
      <c r="G43" s="1"/>
      <c r="H43" s="19"/>
    </row>
    <row r="44" spans="2:8" ht="24.75" customHeight="1" x14ac:dyDescent="0.25">
      <c r="B44" s="41"/>
      <c r="C44" s="1"/>
      <c r="D44" s="30">
        <v>15</v>
      </c>
      <c r="E44" s="31"/>
      <c r="F44" s="22" t="s">
        <v>34</v>
      </c>
      <c r="G44" s="5"/>
      <c r="H44" s="19">
        <v>19243.53</v>
      </c>
    </row>
    <row r="45" spans="2:8" ht="15.75" customHeight="1" x14ac:dyDescent="0.25">
      <c r="B45" s="41"/>
      <c r="C45" s="1"/>
      <c r="D45" s="1"/>
      <c r="E45" s="1"/>
      <c r="F45" s="1"/>
      <c r="G45" s="1"/>
      <c r="H45" s="19"/>
    </row>
    <row r="46" spans="2:8" ht="41.25" customHeight="1" x14ac:dyDescent="0.25">
      <c r="B46" s="42"/>
      <c r="C46" s="1"/>
      <c r="D46" s="34">
        <v>16</v>
      </c>
      <c r="E46" s="35"/>
      <c r="F46" s="22" t="s">
        <v>35</v>
      </c>
      <c r="G46" s="5"/>
      <c r="H46" s="19">
        <v>85346.36</v>
      </c>
    </row>
    <row r="47" spans="2:8" ht="15.75" customHeight="1" x14ac:dyDescent="0.25">
      <c r="B47" s="1"/>
      <c r="C47" s="1"/>
      <c r="D47" s="1"/>
      <c r="E47" s="1"/>
      <c r="F47" s="1"/>
      <c r="G47" s="1"/>
      <c r="H47" s="19"/>
    </row>
    <row r="48" spans="2:8" ht="15.75" customHeight="1" x14ac:dyDescent="0.25">
      <c r="B48" s="38" t="s">
        <v>36</v>
      </c>
      <c r="C48" s="1"/>
      <c r="D48" s="34">
        <v>17</v>
      </c>
      <c r="E48" s="35"/>
      <c r="F48" s="22" t="s">
        <v>37</v>
      </c>
      <c r="G48" s="5"/>
      <c r="H48" s="19">
        <f ca="1">SUM(INDIRECT("H7")+INDIRECT("H46"))</f>
        <v>253520.09000000003</v>
      </c>
    </row>
    <row r="49" spans="2:8" ht="15.75" customHeight="1" x14ac:dyDescent="0.25">
      <c r="B49" s="39"/>
      <c r="C49" s="1"/>
      <c r="D49" s="1"/>
      <c r="E49" s="1"/>
      <c r="F49" s="1"/>
      <c r="G49" s="1"/>
      <c r="H49" s="19"/>
    </row>
    <row r="50" spans="2:8" ht="15.75" customHeight="1" x14ac:dyDescent="0.25">
      <c r="B50" s="39"/>
      <c r="C50" s="1"/>
      <c r="D50" s="30">
        <v>18</v>
      </c>
      <c r="E50" s="31"/>
      <c r="F50" s="36" t="s">
        <v>38</v>
      </c>
      <c r="G50" s="37"/>
      <c r="H50" s="19">
        <f ca="1">SUM(INDIRECT("H9")+INDIRECT("H19"))</f>
        <v>1466702.94</v>
      </c>
    </row>
    <row r="51" spans="2:8" ht="15.75" customHeight="1" x14ac:dyDescent="0.25">
      <c r="B51" s="39"/>
      <c r="C51" s="1"/>
      <c r="D51" s="30">
        <v>19</v>
      </c>
      <c r="E51" s="31"/>
      <c r="F51" s="36" t="s">
        <v>39</v>
      </c>
      <c r="G51" s="37"/>
      <c r="H51" s="19">
        <f ca="1">SUM(INDIRECT("H50")-INDIRECT("H52"))</f>
        <v>2190</v>
      </c>
    </row>
    <row r="52" spans="2:8" ht="15.75" customHeight="1" x14ac:dyDescent="0.25">
      <c r="B52" s="39"/>
      <c r="C52" s="1"/>
      <c r="D52" s="30">
        <v>20</v>
      </c>
      <c r="E52" s="31"/>
      <c r="F52" s="36" t="s">
        <v>40</v>
      </c>
      <c r="G52" s="37"/>
      <c r="H52" s="19">
        <v>1464512.94</v>
      </c>
    </row>
    <row r="53" spans="2:8" ht="15.75" customHeight="1" x14ac:dyDescent="0.25">
      <c r="B53" s="39"/>
      <c r="C53" s="1"/>
      <c r="D53" s="1"/>
      <c r="E53" s="2" t="s">
        <v>41</v>
      </c>
      <c r="F53" s="32" t="s">
        <v>42</v>
      </c>
      <c r="G53" s="33"/>
      <c r="H53" s="19">
        <v>254071.62</v>
      </c>
    </row>
    <row r="54" spans="2:8" ht="15.75" customHeight="1" x14ac:dyDescent="0.25">
      <c r="B54" s="39"/>
      <c r="C54" s="1"/>
      <c r="D54" s="1"/>
      <c r="E54" s="2" t="s">
        <v>43</v>
      </c>
      <c r="F54" s="32" t="s">
        <v>44</v>
      </c>
      <c r="G54" s="33"/>
      <c r="H54" s="19">
        <v>1210385.6599999999</v>
      </c>
    </row>
    <row r="55" spans="2:8" x14ac:dyDescent="0.25">
      <c r="B55" s="1"/>
      <c r="C55" s="1"/>
      <c r="D55" s="1"/>
      <c r="E55" s="1"/>
      <c r="F55" s="1"/>
      <c r="G55" s="7"/>
      <c r="H55" s="21"/>
    </row>
    <row r="56" spans="2:8" x14ac:dyDescent="0.25">
      <c r="B56" s="1"/>
      <c r="C56" s="1"/>
      <c r="D56" s="24"/>
      <c r="E56" s="25"/>
      <c r="F56" s="1" t="s">
        <v>45</v>
      </c>
      <c r="G56" s="1"/>
      <c r="H56" s="20"/>
    </row>
    <row r="57" spans="2:8" x14ac:dyDescent="0.25">
      <c r="B57" s="1"/>
      <c r="C57" s="1"/>
      <c r="D57" s="26"/>
      <c r="E57" s="27"/>
      <c r="F57" s="1" t="s">
        <v>46</v>
      </c>
      <c r="G57" s="1"/>
      <c r="H57" s="20"/>
    </row>
  </sheetData>
  <mergeCells count="42">
    <mergeCell ref="F11:G11"/>
    <mergeCell ref="F12:G12"/>
    <mergeCell ref="F13:G13"/>
    <mergeCell ref="F7:G7"/>
    <mergeCell ref="D9:E9"/>
    <mergeCell ref="F9:G9"/>
    <mergeCell ref="D10:E10"/>
    <mergeCell ref="F10:G10"/>
    <mergeCell ref="D18:E18"/>
    <mergeCell ref="D19:E19"/>
    <mergeCell ref="D21:E21"/>
    <mergeCell ref="B7:B13"/>
    <mergeCell ref="D7:E7"/>
    <mergeCell ref="D11:E11"/>
    <mergeCell ref="B15:B46"/>
    <mergeCell ref="D38:E38"/>
    <mergeCell ref="D44:E44"/>
    <mergeCell ref="D15:E15"/>
    <mergeCell ref="D17:E17"/>
    <mergeCell ref="B48:B54"/>
    <mergeCell ref="D51:E51"/>
    <mergeCell ref="D52:E52"/>
    <mergeCell ref="F51:G51"/>
    <mergeCell ref="F52:G52"/>
    <mergeCell ref="F50:G50"/>
    <mergeCell ref="F53:G53"/>
    <mergeCell ref="F54:G54"/>
    <mergeCell ref="F21:G21"/>
    <mergeCell ref="D23:E23"/>
    <mergeCell ref="D28:E28"/>
    <mergeCell ref="D34:E34"/>
    <mergeCell ref="F34:G34"/>
    <mergeCell ref="D56:E56"/>
    <mergeCell ref="D57:E57"/>
    <mergeCell ref="F35:G35"/>
    <mergeCell ref="F36:G36"/>
    <mergeCell ref="D40:E40"/>
    <mergeCell ref="F41:G41"/>
    <mergeCell ref="F42:G42"/>
    <mergeCell ref="D46:E46"/>
    <mergeCell ref="D48:E48"/>
    <mergeCell ref="D50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LIGIER Sylvie</dc:creator>
  <cp:lastModifiedBy>pc</cp:lastModifiedBy>
  <dcterms:created xsi:type="dcterms:W3CDTF">2023-01-23T17:20:14Z</dcterms:created>
  <dcterms:modified xsi:type="dcterms:W3CDTF">2024-02-28T13:06:11Z</dcterms:modified>
</cp:coreProperties>
</file>