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ecrétariat général\Comptabilité\Partage Sécurisé\2023\Compte financier 2022\"/>
    </mc:Choice>
  </mc:AlternateContent>
  <xr:revisionPtr revIDLastSave="0" documentId="8_{6FD0DDBD-480F-4CE5-AE8D-DCF6B12534D2}" xr6:coauthVersionLast="36" xr6:coauthVersionMax="36" xr10:uidLastSave="{00000000-0000-0000-0000-000000000000}"/>
  <bookViews>
    <workbookView xWindow="0" yWindow="0" windowWidth="23040" windowHeight="9060" xr2:uid="{BE974AE9-720B-4027-BF13-1D170E2D7317}"/>
  </bookViews>
  <sheets>
    <sheet name="Tab10 - synthèse (2)" sheetId="1" r:id="rId1"/>
  </sheets>
  <externalReferences>
    <externalReference r:id="rId2"/>
    <externalReference r:id="rId3"/>
  </externalReferences>
  <definedNames>
    <definedName name="_xlnm._FilterDatabase" localSheetId="0" hidden="1">'Tab10 - synthèse (2)'!#REF!</definedName>
    <definedName name="_Tab9">'[2]Tab3bis - PPI'!$D$2:$D$5</definedName>
    <definedName name="etatinvest">'[1]Tab3bis - PPI'!$C$2:$C$3</definedName>
    <definedName name="typeinvest">'[1]Tab3bis - PPI'!$D$2:$D$5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7" i="1" s="1"/>
  <c r="I40" i="1"/>
  <c r="I52" i="1" s="1"/>
  <c r="X38" i="1"/>
  <c r="I27" i="1"/>
  <c r="I23" i="1"/>
  <c r="I22" i="1" s="1"/>
  <c r="I18" i="1"/>
  <c r="I49" i="1" s="1"/>
  <c r="I17" i="1"/>
  <c r="I16" i="1"/>
  <c r="I14" i="1"/>
  <c r="L12" i="1"/>
  <c r="I12" i="1"/>
  <c r="M10" i="1"/>
  <c r="I9" i="1"/>
  <c r="I5" i="1"/>
  <c r="I33" i="1" l="1"/>
  <c r="J34" i="1" l="1"/>
  <c r="I37" i="1" l="1"/>
  <c r="I43" i="1" l="1"/>
  <c r="I39" i="1"/>
  <c r="I51" i="1" s="1"/>
  <c r="I50" i="1" s="1"/>
  <c r="I41" i="1" l="1"/>
  <c r="I53" i="1" s="1"/>
</calcChain>
</file>

<file path=xl/sharedStrings.xml><?xml version="1.0" encoding="utf-8"?>
<sst xmlns="http://schemas.openxmlformats.org/spreadsheetml/2006/main" count="84" uniqueCount="72">
  <si>
    <t>TABLEAU 10</t>
  </si>
  <si>
    <t>Synthèse budgétaire et comptable</t>
  </si>
  <si>
    <t>Niveaux initiaux</t>
  </si>
  <si>
    <t>Niveau initial de restes à payer</t>
  </si>
  <si>
    <t>Niveau initial du fonds de roulement</t>
  </si>
  <si>
    <t>Niveau initial du besoin en fonds de roulement</t>
  </si>
  <si>
    <t>Niveau initial de la trésorerie</t>
  </si>
  <si>
    <t>4.a</t>
  </si>
  <si>
    <t>dont niveau initial de la trésorerie fléchée</t>
  </si>
  <si>
    <t>4.b</t>
  </si>
  <si>
    <t>dont niveau initial de la trésorerie non fléchée</t>
  </si>
  <si>
    <t>Flux de l'année</t>
  </si>
  <si>
    <t>Autorisations d'engagement</t>
  </si>
  <si>
    <t>Résultat patrimonial</t>
  </si>
  <si>
    <t>Capacité ou insuffisance d'autofinancement (CAF / IAF)</t>
  </si>
  <si>
    <t>Variation du fonds de roulement</t>
  </si>
  <si>
    <t>9.a</t>
  </si>
  <si>
    <t xml:space="preserve">Opérations sur dettes financières, capitaux propres et créances immobilisées sans impact budgétaire </t>
  </si>
  <si>
    <t>Décaissements en compte de tiers</t>
  </si>
  <si>
    <t>Incidence sur la ligne de trésorerie</t>
  </si>
  <si>
    <t>Compte</t>
  </si>
  <si>
    <t>Montant</t>
  </si>
  <si>
    <t>Objet</t>
  </si>
  <si>
    <t>Opérations du compte de résultat sans flux de trésorerie, non retraitées par la CAF</t>
  </si>
  <si>
    <t>SENS</t>
  </si>
  <si>
    <t>463</t>
  </si>
  <si>
    <t>B.E: Double paiements paye à façon 4èùe trimestre - DRFIP</t>
  </si>
  <si>
    <t>opérations d'inventaire diverses hors CAF</t>
  </si>
  <si>
    <t>+ / -</t>
  </si>
  <si>
    <t>Charges sur créances irrécouvrables</t>
  </si>
  <si>
    <t>-</t>
  </si>
  <si>
    <t>Produits divers de gestion courante</t>
  </si>
  <si>
    <t>+</t>
  </si>
  <si>
    <t>Encaissements en compte de tiers</t>
  </si>
  <si>
    <t>9.b</t>
  </si>
  <si>
    <t>Opérations budgétaires et comptables avec différence de fait générateur de trésorerie</t>
  </si>
  <si>
    <t>4191</t>
  </si>
  <si>
    <t>Titré en 2021 TR 2021 / 89</t>
  </si>
  <si>
    <t>Ecart entre les produits / ressources et les encaissements relatifs à des opérations sur exercices antérieurs</t>
  </si>
  <si>
    <t>Titré en 2021 TR 2021 / 90</t>
  </si>
  <si>
    <t>Ecart entre les produits / ressources et les encaissements relatifs à des opérations de l'exercice en cours</t>
  </si>
  <si>
    <t>4663</t>
  </si>
  <si>
    <t>Bilan d'entrée 2021 (au crédit)</t>
  </si>
  <si>
    <t>Ecart entre les charges / immobilisations et les décaissements relatifs à des opérations sur exercices antérieurs</t>
  </si>
  <si>
    <t>Bilan de sortie 2021 (au crédit</t>
  </si>
  <si>
    <t>Ecart entre les charges / immobilisations et les décaissements relatifs à des opérations de l'exercice en cours</t>
  </si>
  <si>
    <t>Total</t>
  </si>
  <si>
    <t>Solde budgétaire = 8 - 9 - 10 - 11</t>
  </si>
  <si>
    <t>12.a</t>
  </si>
  <si>
    <t>Recettes budgétaires</t>
  </si>
  <si>
    <t>12.b</t>
  </si>
  <si>
    <t>Crédits de paiement ouverts</t>
  </si>
  <si>
    <t>9.c</t>
  </si>
  <si>
    <t>Décalage de flux de trésorerie liés aux opérations de trésorerie non budgétaires</t>
  </si>
  <si>
    <t>Variation de la trésorerie = 12 - 13</t>
  </si>
  <si>
    <t>14.a</t>
  </si>
  <si>
    <t>dont variation de la trésorerie fléchée</t>
  </si>
  <si>
    <t>14.b</t>
  </si>
  <si>
    <t>dont variation de la trésorerie non fléchée</t>
  </si>
  <si>
    <t>Variation du besoin en fonds de roulement = 9 + 10 + 11 + 13</t>
  </si>
  <si>
    <t>Variation des restes à payer</t>
  </si>
  <si>
    <t>Niveaux finaux</t>
  </si>
  <si>
    <t>Niveau final de restes à payer</t>
  </si>
  <si>
    <t>Niveau final du fonds de roulement</t>
  </si>
  <si>
    <t>Niveau final du besoin en fonds de roulement</t>
  </si>
  <si>
    <t>Niveau final de la trésorerie</t>
  </si>
  <si>
    <t>20.a</t>
  </si>
  <si>
    <t>dont niveau final de la trésorerie fléchée</t>
  </si>
  <si>
    <t>20.b</t>
  </si>
  <si>
    <t>dont niveau final de la trésorerie non fléchée</t>
  </si>
  <si>
    <t>Comptabilité budgétaire</t>
  </si>
  <si>
    <t>Comptabilité générale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</si>
</sst>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\ _€_-;\-* #,##0\ _€_-;_-* &quot;-&quot;\ _€_-;_-@_-"/>
    <numFmt numFmtId="43" formatCode="_-* #,##0.00\ _€_-;\-* #,##0.00\ _€_-;_-* &quot;-&quot;??\ _€_-;_-@_-"/>
    <numFmt numFmtId="164" formatCode="_-* #,##0.00\ _F_-;\-* #,##0.00\ _F_-;_-* &quot;-&quot;??\ _F_-;_-@_-"/>
    <numFmt numFmtId="165" formatCode="_-* #,##0.00\ _€_-;\-* #,##0.00\ _€_-;_-* &quot;-&quot;\ _€_-;_-@_-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color theme="4" tint="-0.49998474074526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1" applyFont="1" applyFill="1" applyBorder="1" applyAlignment="1">
      <alignment horizontal="centerContinuous" vertical="center"/>
    </xf>
    <xf numFmtId="0" fontId="3" fillId="0" borderId="0" xfId="1" applyFont="1" applyBorder="1" applyAlignment="1">
      <alignment horizontal="centerContinuous" vertical="center"/>
    </xf>
    <xf numFmtId="0" fontId="4" fillId="0" borderId="0" xfId="1" applyFont="1" applyFill="1" applyBorder="1" applyAlignment="1">
      <alignment horizontal="centerContinuous" vertical="center"/>
    </xf>
    <xf numFmtId="0" fontId="1" fillId="0" borderId="0" xfId="1" applyFont="1" applyBorder="1" applyAlignment="1">
      <alignment vertical="center"/>
    </xf>
    <xf numFmtId="0" fontId="2" fillId="0" borderId="0" xfId="1" applyFont="1" applyFill="1" applyBorder="1" applyAlignment="1">
      <alignment horizontal="centerContinuous" vertical="center" wrapText="1"/>
    </xf>
    <xf numFmtId="0" fontId="4" fillId="0" borderId="0" xfId="1" applyFont="1" applyFill="1" applyBorder="1" applyAlignment="1">
      <alignment horizontal="centerContinuous" vertical="center" wrapText="1"/>
    </xf>
    <xf numFmtId="0" fontId="1" fillId="0" borderId="0" xfId="1" applyFont="1" applyFill="1" applyAlignment="1">
      <alignment vertical="center"/>
    </xf>
    <xf numFmtId="0" fontId="5" fillId="0" borderId="0" xfId="1" applyFont="1" applyFill="1" applyBorder="1" applyAlignment="1">
      <alignment vertical="center"/>
    </xf>
    <xf numFmtId="0" fontId="1" fillId="0" borderId="0" xfId="1" applyFont="1" applyFill="1" applyBorder="1" applyAlignment="1">
      <alignment vertical="center"/>
    </xf>
    <xf numFmtId="3" fontId="6" fillId="0" borderId="0" xfId="2" applyNumberFormat="1" applyFont="1" applyFill="1" applyBorder="1" applyAlignment="1">
      <alignment horizontal="right" vertical="center"/>
    </xf>
    <xf numFmtId="0" fontId="1" fillId="0" borderId="1" xfId="1" applyFont="1" applyBorder="1" applyAlignment="1">
      <alignment vertical="center"/>
    </xf>
    <xf numFmtId="3" fontId="6" fillId="0" borderId="0" xfId="2" applyNumberFormat="1" applyFont="1" applyFill="1" applyBorder="1" applyAlignment="1">
      <alignment horizontal="center" vertical="center" wrapText="1"/>
    </xf>
    <xf numFmtId="3" fontId="6" fillId="2" borderId="2" xfId="2" applyNumberFormat="1" applyFont="1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center" wrapText="1"/>
    </xf>
    <xf numFmtId="0" fontId="8" fillId="4" borderId="4" xfId="1" applyFont="1" applyFill="1" applyBorder="1" applyAlignment="1">
      <alignment horizontal="center" vertical="center" wrapText="1"/>
    </xf>
    <xf numFmtId="0" fontId="8" fillId="4" borderId="5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6" fillId="2" borderId="5" xfId="1" applyFont="1" applyFill="1" applyBorder="1" applyAlignment="1">
      <alignment horizontal="left" vertical="center" wrapText="1"/>
    </xf>
    <xf numFmtId="41" fontId="6" fillId="0" borderId="6" xfId="2" applyNumberFormat="1" applyFont="1" applyFill="1" applyBorder="1" applyAlignment="1">
      <alignment horizontal="right" vertical="center"/>
    </xf>
    <xf numFmtId="41" fontId="6" fillId="2" borderId="7" xfId="2" applyNumberFormat="1" applyFont="1" applyFill="1" applyBorder="1" applyAlignment="1">
      <alignment horizontal="right" vertical="center"/>
    </xf>
    <xf numFmtId="0" fontId="7" fillId="3" borderId="8" xfId="1" applyFont="1" applyFill="1" applyBorder="1" applyAlignment="1">
      <alignment horizontal="center" vertical="center" wrapText="1"/>
    </xf>
    <xf numFmtId="41" fontId="6" fillId="0" borderId="0" xfId="2" applyNumberFormat="1" applyFont="1" applyFill="1" applyBorder="1" applyAlignment="1">
      <alignment horizontal="right" vertical="center"/>
    </xf>
    <xf numFmtId="41" fontId="6" fillId="0" borderId="0" xfId="2" applyNumberFormat="1" applyFont="1" applyBorder="1" applyAlignment="1">
      <alignment horizontal="right" vertical="center"/>
    </xf>
    <xf numFmtId="0" fontId="6" fillId="5" borderId="4" xfId="1" applyFont="1" applyFill="1" applyBorder="1" applyAlignment="1">
      <alignment horizontal="center" vertical="center" wrapText="1"/>
    </xf>
    <xf numFmtId="0" fontId="6" fillId="5" borderId="5" xfId="1" applyFont="1" applyFill="1" applyBorder="1" applyAlignment="1">
      <alignment horizontal="center" vertical="center" wrapText="1"/>
    </xf>
    <xf numFmtId="41" fontId="6" fillId="2" borderId="2" xfId="2" applyNumberFormat="1" applyFont="1" applyFill="1" applyBorder="1" applyAlignment="1">
      <alignment horizontal="right" vertical="center"/>
    </xf>
    <xf numFmtId="41" fontId="6" fillId="6" borderId="9" xfId="2" applyNumberFormat="1" applyFont="1" applyFill="1" applyBorder="1" applyAlignment="1">
      <alignment horizontal="right" vertical="center"/>
    </xf>
    <xf numFmtId="41" fontId="6" fillId="2" borderId="9" xfId="2" applyNumberFormat="1" applyFont="1" applyFill="1" applyBorder="1" applyAlignment="1">
      <alignment horizontal="right" vertical="center"/>
    </xf>
    <xf numFmtId="41" fontId="1" fillId="0" borderId="0" xfId="1" applyNumberFormat="1" applyFont="1" applyBorder="1" applyAlignment="1">
      <alignment vertical="center"/>
    </xf>
    <xf numFmtId="0" fontId="9" fillId="4" borderId="4" xfId="1" applyFont="1" applyFill="1" applyBorder="1" applyAlignment="1">
      <alignment vertical="center" wrapText="1"/>
    </xf>
    <xf numFmtId="0" fontId="1" fillId="2" borderId="4" xfId="1" applyFont="1" applyFill="1" applyBorder="1" applyAlignment="1">
      <alignment horizontal="left" vertical="center" wrapText="1"/>
    </xf>
    <xf numFmtId="0" fontId="1" fillId="2" borderId="5" xfId="1" applyFont="1" applyFill="1" applyBorder="1" applyAlignment="1">
      <alignment horizontal="left" vertical="center" wrapText="1"/>
    </xf>
    <xf numFmtId="41" fontId="1" fillId="0" borderId="6" xfId="2" applyNumberFormat="1" applyFont="1" applyFill="1" applyBorder="1" applyAlignment="1">
      <alignment horizontal="right" vertical="center"/>
    </xf>
    <xf numFmtId="41" fontId="1" fillId="2" borderId="9" xfId="2" applyNumberFormat="1" applyFont="1" applyFill="1" applyBorder="1" applyAlignment="1">
      <alignment horizontal="right" vertical="center"/>
    </xf>
    <xf numFmtId="0" fontId="7" fillId="3" borderId="10" xfId="1" applyFont="1" applyFill="1" applyBorder="1" applyAlignment="1">
      <alignment horizontal="center" vertical="center" wrapText="1"/>
    </xf>
    <xf numFmtId="41" fontId="1" fillId="6" borderId="7" xfId="2" applyNumberFormat="1" applyFont="1" applyFill="1" applyBorder="1" applyAlignment="1">
      <alignment horizontal="right" vertical="center"/>
    </xf>
    <xf numFmtId="0" fontId="6" fillId="7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left" vertical="center" wrapText="1"/>
    </xf>
    <xf numFmtId="0" fontId="1" fillId="0" borderId="5" xfId="1" applyFont="1" applyFill="1" applyBorder="1" applyAlignment="1">
      <alignment horizontal="center" vertical="center" wrapText="1"/>
    </xf>
    <xf numFmtId="41" fontId="6" fillId="6" borderId="11" xfId="2" applyNumberFormat="1" applyFont="1" applyFill="1" applyBorder="1" applyAlignment="1">
      <alignment horizontal="right" vertical="center"/>
    </xf>
    <xf numFmtId="0" fontId="6" fillId="7" borderId="8" xfId="1" applyFont="1" applyFill="1" applyBorder="1" applyAlignment="1">
      <alignment horizontal="center" vertical="center" wrapText="1"/>
    </xf>
    <xf numFmtId="165" fontId="6" fillId="6" borderId="2" xfId="2" applyNumberFormat="1" applyFont="1" applyFill="1" applyBorder="1" applyAlignment="1">
      <alignment horizontal="right" vertical="center"/>
    </xf>
    <xf numFmtId="165" fontId="6" fillId="6" borderId="9" xfId="2" applyNumberFormat="1" applyFont="1" applyFill="1" applyBorder="1" applyAlignment="1">
      <alignment horizontal="right" vertical="center"/>
    </xf>
    <xf numFmtId="165" fontId="6" fillId="6" borderId="7" xfId="2" applyNumberFormat="1" applyFont="1" applyFill="1" applyBorder="1" applyAlignment="1">
      <alignment horizontal="right" vertical="center"/>
    </xf>
    <xf numFmtId="0" fontId="6" fillId="0" borderId="4" xfId="1" applyFont="1" applyFill="1" applyBorder="1" applyAlignment="1">
      <alignment horizontal="left" vertical="center" wrapText="1"/>
    </xf>
    <xf numFmtId="0" fontId="6" fillId="0" borderId="5" xfId="1" applyFont="1" applyFill="1" applyBorder="1" applyAlignment="1">
      <alignment horizontal="left" vertical="center" wrapText="1"/>
    </xf>
    <xf numFmtId="0" fontId="6" fillId="0" borderId="4" xfId="1" applyFont="1" applyFill="1" applyBorder="1" applyAlignment="1">
      <alignment vertical="center" wrapText="1"/>
    </xf>
    <xf numFmtId="0" fontId="6" fillId="0" borderId="12" xfId="1" applyFont="1" applyFill="1" applyBorder="1" applyAlignment="1">
      <alignment horizontal="center" vertical="center" wrapText="1"/>
    </xf>
    <xf numFmtId="41" fontId="6" fillId="6" borderId="2" xfId="2" applyNumberFormat="1" applyFont="1" applyFill="1" applyBorder="1" applyAlignment="1">
      <alignment horizontal="right" vertical="center"/>
    </xf>
    <xf numFmtId="0" fontId="1" fillId="0" borderId="0" xfId="1" applyFont="1" applyBorder="1" applyAlignment="1">
      <alignment horizontal="left" vertical="center"/>
    </xf>
    <xf numFmtId="0" fontId="1" fillId="0" borderId="13" xfId="1" applyFont="1" applyBorder="1" applyAlignment="1">
      <alignment vertical="center" wrapText="1"/>
    </xf>
    <xf numFmtId="0" fontId="1" fillId="0" borderId="13" xfId="1" quotePrefix="1" applyFont="1" applyBorder="1" applyAlignment="1">
      <alignment horizontal="center" vertical="center" wrapText="1"/>
    </xf>
    <xf numFmtId="41" fontId="6" fillId="0" borderId="14" xfId="2" applyNumberFormat="1" applyFont="1" applyBorder="1" applyAlignment="1">
      <alignment horizontal="right" vertical="center"/>
    </xf>
    <xf numFmtId="0" fontId="1" fillId="0" borderId="15" xfId="1" applyFont="1" applyBorder="1" applyAlignment="1">
      <alignment vertical="center" wrapText="1"/>
    </xf>
    <xf numFmtId="0" fontId="1" fillId="0" borderId="15" xfId="1" applyFont="1" applyBorder="1" applyAlignment="1">
      <alignment horizontal="center" vertical="center" wrapText="1"/>
    </xf>
    <xf numFmtId="41" fontId="6" fillId="0" borderId="16" xfId="2" applyNumberFormat="1" applyFont="1" applyBorder="1" applyAlignment="1">
      <alignment horizontal="right" vertical="center"/>
    </xf>
    <xf numFmtId="43" fontId="1" fillId="0" borderId="0" xfId="1" applyNumberFormat="1" applyFont="1" applyBorder="1" applyAlignment="1">
      <alignment vertical="center"/>
    </xf>
    <xf numFmtId="0" fontId="1" fillId="0" borderId="17" xfId="1" applyFont="1" applyBorder="1" applyAlignment="1">
      <alignment vertical="center" wrapText="1"/>
    </xf>
    <xf numFmtId="0" fontId="1" fillId="0" borderId="17" xfId="1" quotePrefix="1" applyFont="1" applyBorder="1" applyAlignment="1">
      <alignment horizontal="center" vertical="center" wrapText="1"/>
    </xf>
    <xf numFmtId="41" fontId="6" fillId="0" borderId="18" xfId="2" applyNumberFormat="1" applyFont="1" applyBorder="1" applyAlignment="1">
      <alignment horizontal="right" vertical="center"/>
    </xf>
    <xf numFmtId="0" fontId="6" fillId="0" borderId="12" xfId="1" applyFont="1" applyFill="1" applyBorder="1" applyAlignment="1">
      <alignment vertical="center" wrapText="1"/>
    </xf>
    <xf numFmtId="0" fontId="6" fillId="0" borderId="5" xfId="1" applyFont="1" applyFill="1" applyBorder="1" applyAlignment="1">
      <alignment horizontal="center" vertical="center" wrapText="1"/>
    </xf>
    <xf numFmtId="165" fontId="6" fillId="0" borderId="14" xfId="2" applyNumberFormat="1" applyFont="1" applyBorder="1" applyAlignment="1">
      <alignment horizontal="right" vertical="center"/>
    </xf>
    <xf numFmtId="165" fontId="6" fillId="0" borderId="16" xfId="2" applyNumberFormat="1" applyFont="1" applyBorder="1" applyAlignment="1">
      <alignment horizontal="right" vertical="center"/>
    </xf>
    <xf numFmtId="0" fontId="1" fillId="0" borderId="17" xfId="1" applyFont="1" applyBorder="1" applyAlignment="1">
      <alignment horizontal="center" vertical="center" wrapText="1"/>
    </xf>
    <xf numFmtId="165" fontId="6" fillId="0" borderId="18" xfId="2" applyNumberFormat="1" applyFont="1" applyBorder="1" applyAlignment="1">
      <alignment horizontal="right" vertical="center"/>
    </xf>
    <xf numFmtId="41" fontId="10" fillId="0" borderId="0" xfId="2" applyNumberFormat="1" applyFont="1" applyFill="1" applyBorder="1" applyAlignment="1">
      <alignment horizontal="center" vertical="center"/>
    </xf>
    <xf numFmtId="165" fontId="6" fillId="6" borderId="11" xfId="2" applyNumberFormat="1" applyFont="1" applyFill="1" applyBorder="1" applyAlignment="1">
      <alignment horizontal="right" vertical="center"/>
    </xf>
    <xf numFmtId="0" fontId="9" fillId="8" borderId="4" xfId="1" applyFont="1" applyFill="1" applyBorder="1" applyAlignment="1">
      <alignment vertical="center" wrapText="1"/>
    </xf>
    <xf numFmtId="0" fontId="1" fillId="6" borderId="4" xfId="1" applyFont="1" applyFill="1" applyBorder="1" applyAlignment="1">
      <alignment horizontal="left" vertical="center" wrapText="1"/>
    </xf>
    <xf numFmtId="0" fontId="1" fillId="6" borderId="5" xfId="1" applyFont="1" applyFill="1" applyBorder="1" applyAlignment="1">
      <alignment horizontal="left" vertical="center" wrapText="1"/>
    </xf>
    <xf numFmtId="41" fontId="1" fillId="0" borderId="8" xfId="2" applyNumberFormat="1" applyFont="1" applyFill="1" applyBorder="1" applyAlignment="1">
      <alignment horizontal="right" vertical="center"/>
    </xf>
    <xf numFmtId="41" fontId="1" fillId="6" borderId="10" xfId="2" applyNumberFormat="1" applyFont="1" applyFill="1" applyBorder="1" applyAlignment="1">
      <alignment horizontal="right" vertical="center"/>
    </xf>
    <xf numFmtId="41" fontId="1" fillId="6" borderId="12" xfId="2" applyNumberFormat="1" applyFont="1" applyFill="1" applyBorder="1" applyAlignment="1">
      <alignment horizontal="right" vertical="center"/>
    </xf>
    <xf numFmtId="0" fontId="1" fillId="0" borderId="4" xfId="1" applyFont="1" applyFill="1" applyBorder="1" applyAlignment="1">
      <alignment horizontal="left" vertical="center" wrapText="1"/>
    </xf>
    <xf numFmtId="0" fontId="1" fillId="0" borderId="5" xfId="1" applyFont="1" applyFill="1" applyBorder="1" applyAlignment="1">
      <alignment horizontal="left" vertical="center" wrapText="1"/>
    </xf>
    <xf numFmtId="41" fontId="1" fillId="6" borderId="9" xfId="2" applyNumberFormat="1" applyFont="1" applyFill="1" applyBorder="1" applyAlignment="1">
      <alignment horizontal="right" vertical="center"/>
    </xf>
    <xf numFmtId="0" fontId="6" fillId="7" borderId="10" xfId="1" applyFont="1" applyFill="1" applyBorder="1" applyAlignment="1">
      <alignment horizontal="center" vertical="center" wrapText="1"/>
    </xf>
    <xf numFmtId="0" fontId="1" fillId="9" borderId="0" xfId="1" applyFont="1" applyFill="1" applyBorder="1" applyAlignment="1">
      <alignment vertical="center"/>
    </xf>
    <xf numFmtId="0" fontId="1" fillId="4" borderId="4" xfId="1" applyFont="1" applyFill="1" applyBorder="1" applyAlignment="1">
      <alignment horizontal="center" vertical="center"/>
    </xf>
    <xf numFmtId="0" fontId="1" fillId="4" borderId="5" xfId="1" applyFont="1" applyFill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0" fontId="1" fillId="5" borderId="5" xfId="1" applyFont="1" applyFill="1" applyBorder="1" applyAlignment="1">
      <alignment horizontal="center" vertical="center"/>
    </xf>
  </cellXfs>
  <cellStyles count="3">
    <cellStyle name="Milliers 4" xfId="2" xr:uid="{4494258F-EC68-4CF7-B6FE-E4E468715CAD}"/>
    <cellStyle name="Normal" xfId="0" builtinId="0"/>
    <cellStyle name="Normal 2" xfId="1" xr:uid="{A3932B56-B0AC-4DBB-AA5A-4654B91098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Tableau%20CF%20202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acf.fr\Public\Secr&#233;tariat%20g&#233;n&#233;ral\Comptabilit&#233;\Service\FINANCES\2022\Budget_Initial_2022\Tableau_BI_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 - emplois"/>
      <sheetName val="Tab2 - autorisa. bud."/>
      <sheetName val="Tab3 - destination &amp; origine"/>
      <sheetName val="Tab3bis - PPI"/>
      <sheetName val="Tab1 - emplois (2)"/>
      <sheetName val="Tab1 - emplois "/>
      <sheetName val="Tab2_autorisa_bud"/>
      <sheetName val="Tab3_destination_origine"/>
      <sheetName val="Tab4 - equi. financier"/>
      <sheetName val="Tab5 - compte de tiers"/>
      <sheetName val="Tab6 - CR TF"/>
      <sheetName val="tab9 CR et TF agrégés"/>
      <sheetName val="tab7_plan_de_trésorerie_réel"/>
      <sheetName val="tab7_E (2)"/>
      <sheetName val="Tab8 - recettes fléchées"/>
      <sheetName val="Tab9 - opé. pluri. nat. prev."/>
      <sheetName val="Tab9 - opé. pluri. nat. exe"/>
      <sheetName val="Tab9 - opé. pluri. nat. exe."/>
      <sheetName val="Tab9_opé. pluri. nat. prev. "/>
      <sheetName val="Tab10 - synthèse (2)"/>
      <sheetName val="Détails tab10"/>
      <sheetName val="op_pluriannuelles IL"/>
    </sheetNames>
    <sheetDataSet>
      <sheetData sheetId="0"/>
      <sheetData sheetId="1"/>
      <sheetData sheetId="2"/>
      <sheetData sheetId="3">
        <row r="2">
          <cell r="C2" t="str">
            <v>déjà engagé</v>
          </cell>
          <cell r="D2" t="str">
            <v>courant</v>
          </cell>
        </row>
        <row r="3">
          <cell r="C3" t="str">
            <v>à engager</v>
          </cell>
          <cell r="D3" t="str">
            <v>spécifique</v>
          </cell>
        </row>
        <row r="4">
          <cell r="D4" t="str">
            <v>travaux MH</v>
          </cell>
        </row>
        <row r="5">
          <cell r="D5" t="str">
            <v>acquisition</v>
          </cell>
        </row>
      </sheetData>
      <sheetData sheetId="4"/>
      <sheetData sheetId="5"/>
      <sheetData sheetId="6">
        <row r="6">
          <cell r="I6" t="str">
            <v>CF année 2022</v>
          </cell>
        </row>
        <row r="18">
          <cell r="I18">
            <v>2891163.83</v>
          </cell>
        </row>
        <row r="46">
          <cell r="J46">
            <v>239111.29999999981</v>
          </cell>
        </row>
      </sheetData>
      <sheetData sheetId="7"/>
      <sheetData sheetId="8">
        <row r="13">
          <cell r="H13">
            <v>48800</v>
          </cell>
        </row>
        <row r="14">
          <cell r="H14">
            <v>0</v>
          </cell>
        </row>
        <row r="17">
          <cell r="H17">
            <v>41678.26999999999</v>
          </cell>
        </row>
        <row r="18">
          <cell r="H18">
            <v>0</v>
          </cell>
        </row>
        <row r="26">
          <cell r="H26">
            <v>57535</v>
          </cell>
        </row>
        <row r="27">
          <cell r="H27">
            <v>-28260.699999999997</v>
          </cell>
        </row>
        <row r="30">
          <cell r="H30">
            <v>0</v>
          </cell>
        </row>
        <row r="31">
          <cell r="H31">
            <v>185887.52</v>
          </cell>
        </row>
      </sheetData>
      <sheetData sheetId="9"/>
      <sheetData sheetId="10">
        <row r="16">
          <cell r="H16">
            <v>0</v>
          </cell>
        </row>
        <row r="26">
          <cell r="H26">
            <v>262949.93999999948</v>
          </cell>
        </row>
        <row r="38">
          <cell r="H38">
            <v>-111373.76999999945</v>
          </cell>
        </row>
        <row r="47">
          <cell r="H47">
            <v>0</v>
          </cell>
        </row>
        <row r="56">
          <cell r="H56">
            <v>189652.02999999945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ôles de cohérence"/>
      <sheetName val="Tab1 - emplois"/>
      <sheetName val="Tab2 - autorisa. bud."/>
      <sheetName val="Tab3 - destination &amp; origine"/>
      <sheetName val="Tab3bis - PPI"/>
      <sheetName val="Tab4 - equi. financier"/>
      <sheetName val="Tab5 - compte de tiers"/>
      <sheetName val="Tab6 - CR TF"/>
      <sheetName val="Tab7 - plan de trésorerie"/>
      <sheetName val="tab9 CR et TF agrégés"/>
      <sheetName val="Tab8 - recettes fléchées"/>
      <sheetName val="Tab9 - opé. pluri. nat. prev."/>
      <sheetName val="Tab9 - opé. pluri. nat. exe."/>
      <sheetName val="Tab9_opé. pluri. nat. prev."/>
      <sheetName val="Tab10 - synthèse"/>
      <sheetName val="Détails tab10"/>
      <sheetName val="op_pluriannuelles IL"/>
    </sheetNames>
    <sheetDataSet>
      <sheetData sheetId="0"/>
      <sheetData sheetId="1"/>
      <sheetData sheetId="2"/>
      <sheetData sheetId="3"/>
      <sheetData sheetId="4">
        <row r="2">
          <cell r="D2" t="str">
            <v>courant</v>
          </cell>
        </row>
        <row r="3">
          <cell r="D3" t="str">
            <v>spécifique</v>
          </cell>
        </row>
        <row r="4">
          <cell r="D4" t="str">
            <v>travaux MH</v>
          </cell>
        </row>
        <row r="5">
          <cell r="D5" t="str">
            <v>acquisition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F5EB-CCC2-4431-B80C-5ED12461E95A}">
  <sheetPr>
    <pageSetUpPr fitToPage="1"/>
  </sheetPr>
  <dimension ref="B1:X57"/>
  <sheetViews>
    <sheetView showGridLines="0" tabSelected="1" view="pageBreakPreview" topLeftCell="A16" zoomScale="75" zoomScaleNormal="75" zoomScaleSheetLayoutView="75" workbookViewId="0">
      <selection activeCell="Y11" sqref="Y11"/>
    </sheetView>
  </sheetViews>
  <sheetFormatPr baseColWidth="10" defaultColWidth="11.44140625" defaultRowHeight="13.2" outlineLevelRow="1" x14ac:dyDescent="0.3"/>
  <cols>
    <col min="1" max="1" width="2.6640625" style="4" customWidth="1"/>
    <col min="2" max="2" width="11.6640625" style="4" customWidth="1"/>
    <col min="3" max="3" width="3" style="4" customWidth="1"/>
    <col min="4" max="4" width="2.88671875" style="4" customWidth="1"/>
    <col min="5" max="5" width="5.5546875" style="4" customWidth="1"/>
    <col min="6" max="6" width="81.88671875" style="4" customWidth="1"/>
    <col min="7" max="7" width="9.88671875" style="4" customWidth="1"/>
    <col min="8" max="8" width="2" style="9" customWidth="1"/>
    <col min="9" max="9" width="17.5546875" style="4" customWidth="1"/>
    <col min="10" max="20" width="0" style="4" hidden="1" customWidth="1"/>
    <col min="21" max="21" width="13.33203125" style="4" bestFit="1" customWidth="1"/>
    <col min="22" max="22" width="12.21875" style="4" bestFit="1" customWidth="1"/>
    <col min="23" max="24" width="13.33203125" style="4" bestFit="1" customWidth="1"/>
    <col min="25" max="256" width="11.44140625" style="4"/>
    <col min="257" max="257" width="2.6640625" style="4" customWidth="1"/>
    <col min="258" max="258" width="11.6640625" style="4" customWidth="1"/>
    <col min="259" max="259" width="3" style="4" customWidth="1"/>
    <col min="260" max="260" width="2.88671875" style="4" customWidth="1"/>
    <col min="261" max="261" width="5.5546875" style="4" customWidth="1"/>
    <col min="262" max="262" width="81.88671875" style="4" customWidth="1"/>
    <col min="263" max="263" width="9.88671875" style="4" customWidth="1"/>
    <col min="264" max="264" width="2" style="4" customWidth="1"/>
    <col min="265" max="265" width="17.5546875" style="4" customWidth="1"/>
    <col min="266" max="276" width="0" style="4" hidden="1" customWidth="1"/>
    <col min="277" max="277" width="13.33203125" style="4" bestFit="1" customWidth="1"/>
    <col min="278" max="278" width="12.21875" style="4" bestFit="1" customWidth="1"/>
    <col min="279" max="280" width="13.33203125" style="4" bestFit="1" customWidth="1"/>
    <col min="281" max="512" width="11.44140625" style="4"/>
    <col min="513" max="513" width="2.6640625" style="4" customWidth="1"/>
    <col min="514" max="514" width="11.6640625" style="4" customWidth="1"/>
    <col min="515" max="515" width="3" style="4" customWidth="1"/>
    <col min="516" max="516" width="2.88671875" style="4" customWidth="1"/>
    <col min="517" max="517" width="5.5546875" style="4" customWidth="1"/>
    <col min="518" max="518" width="81.88671875" style="4" customWidth="1"/>
    <col min="519" max="519" width="9.88671875" style="4" customWidth="1"/>
    <col min="520" max="520" width="2" style="4" customWidth="1"/>
    <col min="521" max="521" width="17.5546875" style="4" customWidth="1"/>
    <col min="522" max="532" width="0" style="4" hidden="1" customWidth="1"/>
    <col min="533" max="533" width="13.33203125" style="4" bestFit="1" customWidth="1"/>
    <col min="534" max="534" width="12.21875" style="4" bestFit="1" customWidth="1"/>
    <col min="535" max="536" width="13.33203125" style="4" bestFit="1" customWidth="1"/>
    <col min="537" max="768" width="11.44140625" style="4"/>
    <col min="769" max="769" width="2.6640625" style="4" customWidth="1"/>
    <col min="770" max="770" width="11.6640625" style="4" customWidth="1"/>
    <col min="771" max="771" width="3" style="4" customWidth="1"/>
    <col min="772" max="772" width="2.88671875" style="4" customWidth="1"/>
    <col min="773" max="773" width="5.5546875" style="4" customWidth="1"/>
    <col min="774" max="774" width="81.88671875" style="4" customWidth="1"/>
    <col min="775" max="775" width="9.88671875" style="4" customWidth="1"/>
    <col min="776" max="776" width="2" style="4" customWidth="1"/>
    <col min="777" max="777" width="17.5546875" style="4" customWidth="1"/>
    <col min="778" max="788" width="0" style="4" hidden="1" customWidth="1"/>
    <col min="789" max="789" width="13.33203125" style="4" bestFit="1" customWidth="1"/>
    <col min="790" max="790" width="12.21875" style="4" bestFit="1" customWidth="1"/>
    <col min="791" max="792" width="13.33203125" style="4" bestFit="1" customWidth="1"/>
    <col min="793" max="1024" width="11.44140625" style="4"/>
    <col min="1025" max="1025" width="2.6640625" style="4" customWidth="1"/>
    <col min="1026" max="1026" width="11.6640625" style="4" customWidth="1"/>
    <col min="1027" max="1027" width="3" style="4" customWidth="1"/>
    <col min="1028" max="1028" width="2.88671875" style="4" customWidth="1"/>
    <col min="1029" max="1029" width="5.5546875" style="4" customWidth="1"/>
    <col min="1030" max="1030" width="81.88671875" style="4" customWidth="1"/>
    <col min="1031" max="1031" width="9.88671875" style="4" customWidth="1"/>
    <col min="1032" max="1032" width="2" style="4" customWidth="1"/>
    <col min="1033" max="1033" width="17.5546875" style="4" customWidth="1"/>
    <col min="1034" max="1044" width="0" style="4" hidden="1" customWidth="1"/>
    <col min="1045" max="1045" width="13.33203125" style="4" bestFit="1" customWidth="1"/>
    <col min="1046" max="1046" width="12.21875" style="4" bestFit="1" customWidth="1"/>
    <col min="1047" max="1048" width="13.33203125" style="4" bestFit="1" customWidth="1"/>
    <col min="1049" max="1280" width="11.44140625" style="4"/>
    <col min="1281" max="1281" width="2.6640625" style="4" customWidth="1"/>
    <col min="1282" max="1282" width="11.6640625" style="4" customWidth="1"/>
    <col min="1283" max="1283" width="3" style="4" customWidth="1"/>
    <col min="1284" max="1284" width="2.88671875" style="4" customWidth="1"/>
    <col min="1285" max="1285" width="5.5546875" style="4" customWidth="1"/>
    <col min="1286" max="1286" width="81.88671875" style="4" customWidth="1"/>
    <col min="1287" max="1287" width="9.88671875" style="4" customWidth="1"/>
    <col min="1288" max="1288" width="2" style="4" customWidth="1"/>
    <col min="1289" max="1289" width="17.5546875" style="4" customWidth="1"/>
    <col min="1290" max="1300" width="0" style="4" hidden="1" customWidth="1"/>
    <col min="1301" max="1301" width="13.33203125" style="4" bestFit="1" customWidth="1"/>
    <col min="1302" max="1302" width="12.21875" style="4" bestFit="1" customWidth="1"/>
    <col min="1303" max="1304" width="13.33203125" style="4" bestFit="1" customWidth="1"/>
    <col min="1305" max="1536" width="11.44140625" style="4"/>
    <col min="1537" max="1537" width="2.6640625" style="4" customWidth="1"/>
    <col min="1538" max="1538" width="11.6640625" style="4" customWidth="1"/>
    <col min="1539" max="1539" width="3" style="4" customWidth="1"/>
    <col min="1540" max="1540" width="2.88671875" style="4" customWidth="1"/>
    <col min="1541" max="1541" width="5.5546875" style="4" customWidth="1"/>
    <col min="1542" max="1542" width="81.88671875" style="4" customWidth="1"/>
    <col min="1543" max="1543" width="9.88671875" style="4" customWidth="1"/>
    <col min="1544" max="1544" width="2" style="4" customWidth="1"/>
    <col min="1545" max="1545" width="17.5546875" style="4" customWidth="1"/>
    <col min="1546" max="1556" width="0" style="4" hidden="1" customWidth="1"/>
    <col min="1557" max="1557" width="13.33203125" style="4" bestFit="1" customWidth="1"/>
    <col min="1558" max="1558" width="12.21875" style="4" bestFit="1" customWidth="1"/>
    <col min="1559" max="1560" width="13.33203125" style="4" bestFit="1" customWidth="1"/>
    <col min="1561" max="1792" width="11.44140625" style="4"/>
    <col min="1793" max="1793" width="2.6640625" style="4" customWidth="1"/>
    <col min="1794" max="1794" width="11.6640625" style="4" customWidth="1"/>
    <col min="1795" max="1795" width="3" style="4" customWidth="1"/>
    <col min="1796" max="1796" width="2.88671875" style="4" customWidth="1"/>
    <col min="1797" max="1797" width="5.5546875" style="4" customWidth="1"/>
    <col min="1798" max="1798" width="81.88671875" style="4" customWidth="1"/>
    <col min="1799" max="1799" width="9.88671875" style="4" customWidth="1"/>
    <col min="1800" max="1800" width="2" style="4" customWidth="1"/>
    <col min="1801" max="1801" width="17.5546875" style="4" customWidth="1"/>
    <col min="1802" max="1812" width="0" style="4" hidden="1" customWidth="1"/>
    <col min="1813" max="1813" width="13.33203125" style="4" bestFit="1" customWidth="1"/>
    <col min="1814" max="1814" width="12.21875" style="4" bestFit="1" customWidth="1"/>
    <col min="1815" max="1816" width="13.33203125" style="4" bestFit="1" customWidth="1"/>
    <col min="1817" max="2048" width="11.44140625" style="4"/>
    <col min="2049" max="2049" width="2.6640625" style="4" customWidth="1"/>
    <col min="2050" max="2050" width="11.6640625" style="4" customWidth="1"/>
    <col min="2051" max="2051" width="3" style="4" customWidth="1"/>
    <col min="2052" max="2052" width="2.88671875" style="4" customWidth="1"/>
    <col min="2053" max="2053" width="5.5546875" style="4" customWidth="1"/>
    <col min="2054" max="2054" width="81.88671875" style="4" customWidth="1"/>
    <col min="2055" max="2055" width="9.88671875" style="4" customWidth="1"/>
    <col min="2056" max="2056" width="2" style="4" customWidth="1"/>
    <col min="2057" max="2057" width="17.5546875" style="4" customWidth="1"/>
    <col min="2058" max="2068" width="0" style="4" hidden="1" customWidth="1"/>
    <col min="2069" max="2069" width="13.33203125" style="4" bestFit="1" customWidth="1"/>
    <col min="2070" max="2070" width="12.21875" style="4" bestFit="1" customWidth="1"/>
    <col min="2071" max="2072" width="13.33203125" style="4" bestFit="1" customWidth="1"/>
    <col min="2073" max="2304" width="11.44140625" style="4"/>
    <col min="2305" max="2305" width="2.6640625" style="4" customWidth="1"/>
    <col min="2306" max="2306" width="11.6640625" style="4" customWidth="1"/>
    <col min="2307" max="2307" width="3" style="4" customWidth="1"/>
    <col min="2308" max="2308" width="2.88671875" style="4" customWidth="1"/>
    <col min="2309" max="2309" width="5.5546875" style="4" customWidth="1"/>
    <col min="2310" max="2310" width="81.88671875" style="4" customWidth="1"/>
    <col min="2311" max="2311" width="9.88671875" style="4" customWidth="1"/>
    <col min="2312" max="2312" width="2" style="4" customWidth="1"/>
    <col min="2313" max="2313" width="17.5546875" style="4" customWidth="1"/>
    <col min="2314" max="2324" width="0" style="4" hidden="1" customWidth="1"/>
    <col min="2325" max="2325" width="13.33203125" style="4" bestFit="1" customWidth="1"/>
    <col min="2326" max="2326" width="12.21875" style="4" bestFit="1" customWidth="1"/>
    <col min="2327" max="2328" width="13.33203125" style="4" bestFit="1" customWidth="1"/>
    <col min="2329" max="2560" width="11.44140625" style="4"/>
    <col min="2561" max="2561" width="2.6640625" style="4" customWidth="1"/>
    <col min="2562" max="2562" width="11.6640625" style="4" customWidth="1"/>
    <col min="2563" max="2563" width="3" style="4" customWidth="1"/>
    <col min="2564" max="2564" width="2.88671875" style="4" customWidth="1"/>
    <col min="2565" max="2565" width="5.5546875" style="4" customWidth="1"/>
    <col min="2566" max="2566" width="81.88671875" style="4" customWidth="1"/>
    <col min="2567" max="2567" width="9.88671875" style="4" customWidth="1"/>
    <col min="2568" max="2568" width="2" style="4" customWidth="1"/>
    <col min="2569" max="2569" width="17.5546875" style="4" customWidth="1"/>
    <col min="2570" max="2580" width="0" style="4" hidden="1" customWidth="1"/>
    <col min="2581" max="2581" width="13.33203125" style="4" bestFit="1" customWidth="1"/>
    <col min="2582" max="2582" width="12.21875" style="4" bestFit="1" customWidth="1"/>
    <col min="2583" max="2584" width="13.33203125" style="4" bestFit="1" customWidth="1"/>
    <col min="2585" max="2816" width="11.44140625" style="4"/>
    <col min="2817" max="2817" width="2.6640625" style="4" customWidth="1"/>
    <col min="2818" max="2818" width="11.6640625" style="4" customWidth="1"/>
    <col min="2819" max="2819" width="3" style="4" customWidth="1"/>
    <col min="2820" max="2820" width="2.88671875" style="4" customWidth="1"/>
    <col min="2821" max="2821" width="5.5546875" style="4" customWidth="1"/>
    <col min="2822" max="2822" width="81.88671875" style="4" customWidth="1"/>
    <col min="2823" max="2823" width="9.88671875" style="4" customWidth="1"/>
    <col min="2824" max="2824" width="2" style="4" customWidth="1"/>
    <col min="2825" max="2825" width="17.5546875" style="4" customWidth="1"/>
    <col min="2826" max="2836" width="0" style="4" hidden="1" customWidth="1"/>
    <col min="2837" max="2837" width="13.33203125" style="4" bestFit="1" customWidth="1"/>
    <col min="2838" max="2838" width="12.21875" style="4" bestFit="1" customWidth="1"/>
    <col min="2839" max="2840" width="13.33203125" style="4" bestFit="1" customWidth="1"/>
    <col min="2841" max="3072" width="11.44140625" style="4"/>
    <col min="3073" max="3073" width="2.6640625" style="4" customWidth="1"/>
    <col min="3074" max="3074" width="11.6640625" style="4" customWidth="1"/>
    <col min="3075" max="3075" width="3" style="4" customWidth="1"/>
    <col min="3076" max="3076" width="2.88671875" style="4" customWidth="1"/>
    <col min="3077" max="3077" width="5.5546875" style="4" customWidth="1"/>
    <col min="3078" max="3078" width="81.88671875" style="4" customWidth="1"/>
    <col min="3079" max="3079" width="9.88671875" style="4" customWidth="1"/>
    <col min="3080" max="3080" width="2" style="4" customWidth="1"/>
    <col min="3081" max="3081" width="17.5546875" style="4" customWidth="1"/>
    <col min="3082" max="3092" width="0" style="4" hidden="1" customWidth="1"/>
    <col min="3093" max="3093" width="13.33203125" style="4" bestFit="1" customWidth="1"/>
    <col min="3094" max="3094" width="12.21875" style="4" bestFit="1" customWidth="1"/>
    <col min="3095" max="3096" width="13.33203125" style="4" bestFit="1" customWidth="1"/>
    <col min="3097" max="3328" width="11.44140625" style="4"/>
    <col min="3329" max="3329" width="2.6640625" style="4" customWidth="1"/>
    <col min="3330" max="3330" width="11.6640625" style="4" customWidth="1"/>
    <col min="3331" max="3331" width="3" style="4" customWidth="1"/>
    <col min="3332" max="3332" width="2.88671875" style="4" customWidth="1"/>
    <col min="3333" max="3333" width="5.5546875" style="4" customWidth="1"/>
    <col min="3334" max="3334" width="81.88671875" style="4" customWidth="1"/>
    <col min="3335" max="3335" width="9.88671875" style="4" customWidth="1"/>
    <col min="3336" max="3336" width="2" style="4" customWidth="1"/>
    <col min="3337" max="3337" width="17.5546875" style="4" customWidth="1"/>
    <col min="3338" max="3348" width="0" style="4" hidden="1" customWidth="1"/>
    <col min="3349" max="3349" width="13.33203125" style="4" bestFit="1" customWidth="1"/>
    <col min="3350" max="3350" width="12.21875" style="4" bestFit="1" customWidth="1"/>
    <col min="3351" max="3352" width="13.33203125" style="4" bestFit="1" customWidth="1"/>
    <col min="3353" max="3584" width="11.44140625" style="4"/>
    <col min="3585" max="3585" width="2.6640625" style="4" customWidth="1"/>
    <col min="3586" max="3586" width="11.6640625" style="4" customWidth="1"/>
    <col min="3587" max="3587" width="3" style="4" customWidth="1"/>
    <col min="3588" max="3588" width="2.88671875" style="4" customWidth="1"/>
    <col min="3589" max="3589" width="5.5546875" style="4" customWidth="1"/>
    <col min="3590" max="3590" width="81.88671875" style="4" customWidth="1"/>
    <col min="3591" max="3591" width="9.88671875" style="4" customWidth="1"/>
    <col min="3592" max="3592" width="2" style="4" customWidth="1"/>
    <col min="3593" max="3593" width="17.5546875" style="4" customWidth="1"/>
    <col min="3594" max="3604" width="0" style="4" hidden="1" customWidth="1"/>
    <col min="3605" max="3605" width="13.33203125" style="4" bestFit="1" customWidth="1"/>
    <col min="3606" max="3606" width="12.21875" style="4" bestFit="1" customWidth="1"/>
    <col min="3607" max="3608" width="13.33203125" style="4" bestFit="1" customWidth="1"/>
    <col min="3609" max="3840" width="11.44140625" style="4"/>
    <col min="3841" max="3841" width="2.6640625" style="4" customWidth="1"/>
    <col min="3842" max="3842" width="11.6640625" style="4" customWidth="1"/>
    <col min="3843" max="3843" width="3" style="4" customWidth="1"/>
    <col min="3844" max="3844" width="2.88671875" style="4" customWidth="1"/>
    <col min="3845" max="3845" width="5.5546875" style="4" customWidth="1"/>
    <col min="3846" max="3846" width="81.88671875" style="4" customWidth="1"/>
    <col min="3847" max="3847" width="9.88671875" style="4" customWidth="1"/>
    <col min="3848" max="3848" width="2" style="4" customWidth="1"/>
    <col min="3849" max="3849" width="17.5546875" style="4" customWidth="1"/>
    <col min="3850" max="3860" width="0" style="4" hidden="1" customWidth="1"/>
    <col min="3861" max="3861" width="13.33203125" style="4" bestFit="1" customWidth="1"/>
    <col min="3862" max="3862" width="12.21875" style="4" bestFit="1" customWidth="1"/>
    <col min="3863" max="3864" width="13.33203125" style="4" bestFit="1" customWidth="1"/>
    <col min="3865" max="4096" width="11.44140625" style="4"/>
    <col min="4097" max="4097" width="2.6640625" style="4" customWidth="1"/>
    <col min="4098" max="4098" width="11.6640625" style="4" customWidth="1"/>
    <col min="4099" max="4099" width="3" style="4" customWidth="1"/>
    <col min="4100" max="4100" width="2.88671875" style="4" customWidth="1"/>
    <col min="4101" max="4101" width="5.5546875" style="4" customWidth="1"/>
    <col min="4102" max="4102" width="81.88671875" style="4" customWidth="1"/>
    <col min="4103" max="4103" width="9.88671875" style="4" customWidth="1"/>
    <col min="4104" max="4104" width="2" style="4" customWidth="1"/>
    <col min="4105" max="4105" width="17.5546875" style="4" customWidth="1"/>
    <col min="4106" max="4116" width="0" style="4" hidden="1" customWidth="1"/>
    <col min="4117" max="4117" width="13.33203125" style="4" bestFit="1" customWidth="1"/>
    <col min="4118" max="4118" width="12.21875" style="4" bestFit="1" customWidth="1"/>
    <col min="4119" max="4120" width="13.33203125" style="4" bestFit="1" customWidth="1"/>
    <col min="4121" max="4352" width="11.44140625" style="4"/>
    <col min="4353" max="4353" width="2.6640625" style="4" customWidth="1"/>
    <col min="4354" max="4354" width="11.6640625" style="4" customWidth="1"/>
    <col min="4355" max="4355" width="3" style="4" customWidth="1"/>
    <col min="4356" max="4356" width="2.88671875" style="4" customWidth="1"/>
    <col min="4357" max="4357" width="5.5546875" style="4" customWidth="1"/>
    <col min="4358" max="4358" width="81.88671875" style="4" customWidth="1"/>
    <col min="4359" max="4359" width="9.88671875" style="4" customWidth="1"/>
    <col min="4360" max="4360" width="2" style="4" customWidth="1"/>
    <col min="4361" max="4361" width="17.5546875" style="4" customWidth="1"/>
    <col min="4362" max="4372" width="0" style="4" hidden="1" customWidth="1"/>
    <col min="4373" max="4373" width="13.33203125" style="4" bestFit="1" customWidth="1"/>
    <col min="4374" max="4374" width="12.21875" style="4" bestFit="1" customWidth="1"/>
    <col min="4375" max="4376" width="13.33203125" style="4" bestFit="1" customWidth="1"/>
    <col min="4377" max="4608" width="11.44140625" style="4"/>
    <col min="4609" max="4609" width="2.6640625" style="4" customWidth="1"/>
    <col min="4610" max="4610" width="11.6640625" style="4" customWidth="1"/>
    <col min="4611" max="4611" width="3" style="4" customWidth="1"/>
    <col min="4612" max="4612" width="2.88671875" style="4" customWidth="1"/>
    <col min="4613" max="4613" width="5.5546875" style="4" customWidth="1"/>
    <col min="4614" max="4614" width="81.88671875" style="4" customWidth="1"/>
    <col min="4615" max="4615" width="9.88671875" style="4" customWidth="1"/>
    <col min="4616" max="4616" width="2" style="4" customWidth="1"/>
    <col min="4617" max="4617" width="17.5546875" style="4" customWidth="1"/>
    <col min="4618" max="4628" width="0" style="4" hidden="1" customWidth="1"/>
    <col min="4629" max="4629" width="13.33203125" style="4" bestFit="1" customWidth="1"/>
    <col min="4630" max="4630" width="12.21875" style="4" bestFit="1" customWidth="1"/>
    <col min="4631" max="4632" width="13.33203125" style="4" bestFit="1" customWidth="1"/>
    <col min="4633" max="4864" width="11.44140625" style="4"/>
    <col min="4865" max="4865" width="2.6640625" style="4" customWidth="1"/>
    <col min="4866" max="4866" width="11.6640625" style="4" customWidth="1"/>
    <col min="4867" max="4867" width="3" style="4" customWidth="1"/>
    <col min="4868" max="4868" width="2.88671875" style="4" customWidth="1"/>
    <col min="4869" max="4869" width="5.5546875" style="4" customWidth="1"/>
    <col min="4870" max="4870" width="81.88671875" style="4" customWidth="1"/>
    <col min="4871" max="4871" width="9.88671875" style="4" customWidth="1"/>
    <col min="4872" max="4872" width="2" style="4" customWidth="1"/>
    <col min="4873" max="4873" width="17.5546875" style="4" customWidth="1"/>
    <col min="4874" max="4884" width="0" style="4" hidden="1" customWidth="1"/>
    <col min="4885" max="4885" width="13.33203125" style="4" bestFit="1" customWidth="1"/>
    <col min="4886" max="4886" width="12.21875" style="4" bestFit="1" customWidth="1"/>
    <col min="4887" max="4888" width="13.33203125" style="4" bestFit="1" customWidth="1"/>
    <col min="4889" max="5120" width="11.44140625" style="4"/>
    <col min="5121" max="5121" width="2.6640625" style="4" customWidth="1"/>
    <col min="5122" max="5122" width="11.6640625" style="4" customWidth="1"/>
    <col min="5123" max="5123" width="3" style="4" customWidth="1"/>
    <col min="5124" max="5124" width="2.88671875" style="4" customWidth="1"/>
    <col min="5125" max="5125" width="5.5546875" style="4" customWidth="1"/>
    <col min="5126" max="5126" width="81.88671875" style="4" customWidth="1"/>
    <col min="5127" max="5127" width="9.88671875" style="4" customWidth="1"/>
    <col min="5128" max="5128" width="2" style="4" customWidth="1"/>
    <col min="5129" max="5129" width="17.5546875" style="4" customWidth="1"/>
    <col min="5130" max="5140" width="0" style="4" hidden="1" customWidth="1"/>
    <col min="5141" max="5141" width="13.33203125" style="4" bestFit="1" customWidth="1"/>
    <col min="5142" max="5142" width="12.21875" style="4" bestFit="1" customWidth="1"/>
    <col min="5143" max="5144" width="13.33203125" style="4" bestFit="1" customWidth="1"/>
    <col min="5145" max="5376" width="11.44140625" style="4"/>
    <col min="5377" max="5377" width="2.6640625" style="4" customWidth="1"/>
    <col min="5378" max="5378" width="11.6640625" style="4" customWidth="1"/>
    <col min="5379" max="5379" width="3" style="4" customWidth="1"/>
    <col min="5380" max="5380" width="2.88671875" style="4" customWidth="1"/>
    <col min="5381" max="5381" width="5.5546875" style="4" customWidth="1"/>
    <col min="5382" max="5382" width="81.88671875" style="4" customWidth="1"/>
    <col min="5383" max="5383" width="9.88671875" style="4" customWidth="1"/>
    <col min="5384" max="5384" width="2" style="4" customWidth="1"/>
    <col min="5385" max="5385" width="17.5546875" style="4" customWidth="1"/>
    <col min="5386" max="5396" width="0" style="4" hidden="1" customWidth="1"/>
    <col min="5397" max="5397" width="13.33203125" style="4" bestFit="1" customWidth="1"/>
    <col min="5398" max="5398" width="12.21875" style="4" bestFit="1" customWidth="1"/>
    <col min="5399" max="5400" width="13.33203125" style="4" bestFit="1" customWidth="1"/>
    <col min="5401" max="5632" width="11.44140625" style="4"/>
    <col min="5633" max="5633" width="2.6640625" style="4" customWidth="1"/>
    <col min="5634" max="5634" width="11.6640625" style="4" customWidth="1"/>
    <col min="5635" max="5635" width="3" style="4" customWidth="1"/>
    <col min="5636" max="5636" width="2.88671875" style="4" customWidth="1"/>
    <col min="5637" max="5637" width="5.5546875" style="4" customWidth="1"/>
    <col min="5638" max="5638" width="81.88671875" style="4" customWidth="1"/>
    <col min="5639" max="5639" width="9.88671875" style="4" customWidth="1"/>
    <col min="5640" max="5640" width="2" style="4" customWidth="1"/>
    <col min="5641" max="5641" width="17.5546875" style="4" customWidth="1"/>
    <col min="5642" max="5652" width="0" style="4" hidden="1" customWidth="1"/>
    <col min="5653" max="5653" width="13.33203125" style="4" bestFit="1" customWidth="1"/>
    <col min="5654" max="5654" width="12.21875" style="4" bestFit="1" customWidth="1"/>
    <col min="5655" max="5656" width="13.33203125" style="4" bestFit="1" customWidth="1"/>
    <col min="5657" max="5888" width="11.44140625" style="4"/>
    <col min="5889" max="5889" width="2.6640625" style="4" customWidth="1"/>
    <col min="5890" max="5890" width="11.6640625" style="4" customWidth="1"/>
    <col min="5891" max="5891" width="3" style="4" customWidth="1"/>
    <col min="5892" max="5892" width="2.88671875" style="4" customWidth="1"/>
    <col min="5893" max="5893" width="5.5546875" style="4" customWidth="1"/>
    <col min="5894" max="5894" width="81.88671875" style="4" customWidth="1"/>
    <col min="5895" max="5895" width="9.88671875" style="4" customWidth="1"/>
    <col min="5896" max="5896" width="2" style="4" customWidth="1"/>
    <col min="5897" max="5897" width="17.5546875" style="4" customWidth="1"/>
    <col min="5898" max="5908" width="0" style="4" hidden="1" customWidth="1"/>
    <col min="5909" max="5909" width="13.33203125" style="4" bestFit="1" customWidth="1"/>
    <col min="5910" max="5910" width="12.21875" style="4" bestFit="1" customWidth="1"/>
    <col min="5911" max="5912" width="13.33203125" style="4" bestFit="1" customWidth="1"/>
    <col min="5913" max="6144" width="11.44140625" style="4"/>
    <col min="6145" max="6145" width="2.6640625" style="4" customWidth="1"/>
    <col min="6146" max="6146" width="11.6640625" style="4" customWidth="1"/>
    <col min="6147" max="6147" width="3" style="4" customWidth="1"/>
    <col min="6148" max="6148" width="2.88671875" style="4" customWidth="1"/>
    <col min="6149" max="6149" width="5.5546875" style="4" customWidth="1"/>
    <col min="6150" max="6150" width="81.88671875" style="4" customWidth="1"/>
    <col min="6151" max="6151" width="9.88671875" style="4" customWidth="1"/>
    <col min="6152" max="6152" width="2" style="4" customWidth="1"/>
    <col min="6153" max="6153" width="17.5546875" style="4" customWidth="1"/>
    <col min="6154" max="6164" width="0" style="4" hidden="1" customWidth="1"/>
    <col min="6165" max="6165" width="13.33203125" style="4" bestFit="1" customWidth="1"/>
    <col min="6166" max="6166" width="12.21875" style="4" bestFit="1" customWidth="1"/>
    <col min="6167" max="6168" width="13.33203125" style="4" bestFit="1" customWidth="1"/>
    <col min="6169" max="6400" width="11.44140625" style="4"/>
    <col min="6401" max="6401" width="2.6640625" style="4" customWidth="1"/>
    <col min="6402" max="6402" width="11.6640625" style="4" customWidth="1"/>
    <col min="6403" max="6403" width="3" style="4" customWidth="1"/>
    <col min="6404" max="6404" width="2.88671875" style="4" customWidth="1"/>
    <col min="6405" max="6405" width="5.5546875" style="4" customWidth="1"/>
    <col min="6406" max="6406" width="81.88671875" style="4" customWidth="1"/>
    <col min="6407" max="6407" width="9.88671875" style="4" customWidth="1"/>
    <col min="6408" max="6408" width="2" style="4" customWidth="1"/>
    <col min="6409" max="6409" width="17.5546875" style="4" customWidth="1"/>
    <col min="6410" max="6420" width="0" style="4" hidden="1" customWidth="1"/>
    <col min="6421" max="6421" width="13.33203125" style="4" bestFit="1" customWidth="1"/>
    <col min="6422" max="6422" width="12.21875" style="4" bestFit="1" customWidth="1"/>
    <col min="6423" max="6424" width="13.33203125" style="4" bestFit="1" customWidth="1"/>
    <col min="6425" max="6656" width="11.44140625" style="4"/>
    <col min="6657" max="6657" width="2.6640625" style="4" customWidth="1"/>
    <col min="6658" max="6658" width="11.6640625" style="4" customWidth="1"/>
    <col min="6659" max="6659" width="3" style="4" customWidth="1"/>
    <col min="6660" max="6660" width="2.88671875" style="4" customWidth="1"/>
    <col min="6661" max="6661" width="5.5546875" style="4" customWidth="1"/>
    <col min="6662" max="6662" width="81.88671875" style="4" customWidth="1"/>
    <col min="6663" max="6663" width="9.88671875" style="4" customWidth="1"/>
    <col min="6664" max="6664" width="2" style="4" customWidth="1"/>
    <col min="6665" max="6665" width="17.5546875" style="4" customWidth="1"/>
    <col min="6666" max="6676" width="0" style="4" hidden="1" customWidth="1"/>
    <col min="6677" max="6677" width="13.33203125" style="4" bestFit="1" customWidth="1"/>
    <col min="6678" max="6678" width="12.21875" style="4" bestFit="1" customWidth="1"/>
    <col min="6679" max="6680" width="13.33203125" style="4" bestFit="1" customWidth="1"/>
    <col min="6681" max="6912" width="11.44140625" style="4"/>
    <col min="6913" max="6913" width="2.6640625" style="4" customWidth="1"/>
    <col min="6914" max="6914" width="11.6640625" style="4" customWidth="1"/>
    <col min="6915" max="6915" width="3" style="4" customWidth="1"/>
    <col min="6916" max="6916" width="2.88671875" style="4" customWidth="1"/>
    <col min="6917" max="6917" width="5.5546875" style="4" customWidth="1"/>
    <col min="6918" max="6918" width="81.88671875" style="4" customWidth="1"/>
    <col min="6919" max="6919" width="9.88671875" style="4" customWidth="1"/>
    <col min="6920" max="6920" width="2" style="4" customWidth="1"/>
    <col min="6921" max="6921" width="17.5546875" style="4" customWidth="1"/>
    <col min="6922" max="6932" width="0" style="4" hidden="1" customWidth="1"/>
    <col min="6933" max="6933" width="13.33203125" style="4" bestFit="1" customWidth="1"/>
    <col min="6934" max="6934" width="12.21875" style="4" bestFit="1" customWidth="1"/>
    <col min="6935" max="6936" width="13.33203125" style="4" bestFit="1" customWidth="1"/>
    <col min="6937" max="7168" width="11.44140625" style="4"/>
    <col min="7169" max="7169" width="2.6640625" style="4" customWidth="1"/>
    <col min="7170" max="7170" width="11.6640625" style="4" customWidth="1"/>
    <col min="7171" max="7171" width="3" style="4" customWidth="1"/>
    <col min="7172" max="7172" width="2.88671875" style="4" customWidth="1"/>
    <col min="7173" max="7173" width="5.5546875" style="4" customWidth="1"/>
    <col min="7174" max="7174" width="81.88671875" style="4" customWidth="1"/>
    <col min="7175" max="7175" width="9.88671875" style="4" customWidth="1"/>
    <col min="7176" max="7176" width="2" style="4" customWidth="1"/>
    <col min="7177" max="7177" width="17.5546875" style="4" customWidth="1"/>
    <col min="7178" max="7188" width="0" style="4" hidden="1" customWidth="1"/>
    <col min="7189" max="7189" width="13.33203125" style="4" bestFit="1" customWidth="1"/>
    <col min="7190" max="7190" width="12.21875" style="4" bestFit="1" customWidth="1"/>
    <col min="7191" max="7192" width="13.33203125" style="4" bestFit="1" customWidth="1"/>
    <col min="7193" max="7424" width="11.44140625" style="4"/>
    <col min="7425" max="7425" width="2.6640625" style="4" customWidth="1"/>
    <col min="7426" max="7426" width="11.6640625" style="4" customWidth="1"/>
    <col min="7427" max="7427" width="3" style="4" customWidth="1"/>
    <col min="7428" max="7428" width="2.88671875" style="4" customWidth="1"/>
    <col min="7429" max="7429" width="5.5546875" style="4" customWidth="1"/>
    <col min="7430" max="7430" width="81.88671875" style="4" customWidth="1"/>
    <col min="7431" max="7431" width="9.88671875" style="4" customWidth="1"/>
    <col min="7432" max="7432" width="2" style="4" customWidth="1"/>
    <col min="7433" max="7433" width="17.5546875" style="4" customWidth="1"/>
    <col min="7434" max="7444" width="0" style="4" hidden="1" customWidth="1"/>
    <col min="7445" max="7445" width="13.33203125" style="4" bestFit="1" customWidth="1"/>
    <col min="7446" max="7446" width="12.21875" style="4" bestFit="1" customWidth="1"/>
    <col min="7447" max="7448" width="13.33203125" style="4" bestFit="1" customWidth="1"/>
    <col min="7449" max="7680" width="11.44140625" style="4"/>
    <col min="7681" max="7681" width="2.6640625" style="4" customWidth="1"/>
    <col min="7682" max="7682" width="11.6640625" style="4" customWidth="1"/>
    <col min="7683" max="7683" width="3" style="4" customWidth="1"/>
    <col min="7684" max="7684" width="2.88671875" style="4" customWidth="1"/>
    <col min="7685" max="7685" width="5.5546875" style="4" customWidth="1"/>
    <col min="7686" max="7686" width="81.88671875" style="4" customWidth="1"/>
    <col min="7687" max="7687" width="9.88671875" style="4" customWidth="1"/>
    <col min="7688" max="7688" width="2" style="4" customWidth="1"/>
    <col min="7689" max="7689" width="17.5546875" style="4" customWidth="1"/>
    <col min="7690" max="7700" width="0" style="4" hidden="1" customWidth="1"/>
    <col min="7701" max="7701" width="13.33203125" style="4" bestFit="1" customWidth="1"/>
    <col min="7702" max="7702" width="12.21875" style="4" bestFit="1" customWidth="1"/>
    <col min="7703" max="7704" width="13.33203125" style="4" bestFit="1" customWidth="1"/>
    <col min="7705" max="7936" width="11.44140625" style="4"/>
    <col min="7937" max="7937" width="2.6640625" style="4" customWidth="1"/>
    <col min="7938" max="7938" width="11.6640625" style="4" customWidth="1"/>
    <col min="7939" max="7939" width="3" style="4" customWidth="1"/>
    <col min="7940" max="7940" width="2.88671875" style="4" customWidth="1"/>
    <col min="7941" max="7941" width="5.5546875" style="4" customWidth="1"/>
    <col min="7942" max="7942" width="81.88671875" style="4" customWidth="1"/>
    <col min="7943" max="7943" width="9.88671875" style="4" customWidth="1"/>
    <col min="7944" max="7944" width="2" style="4" customWidth="1"/>
    <col min="7945" max="7945" width="17.5546875" style="4" customWidth="1"/>
    <col min="7946" max="7956" width="0" style="4" hidden="1" customWidth="1"/>
    <col min="7957" max="7957" width="13.33203125" style="4" bestFit="1" customWidth="1"/>
    <col min="7958" max="7958" width="12.21875" style="4" bestFit="1" customWidth="1"/>
    <col min="7959" max="7960" width="13.33203125" style="4" bestFit="1" customWidth="1"/>
    <col min="7961" max="8192" width="11.44140625" style="4"/>
    <col min="8193" max="8193" width="2.6640625" style="4" customWidth="1"/>
    <col min="8194" max="8194" width="11.6640625" style="4" customWidth="1"/>
    <col min="8195" max="8195" width="3" style="4" customWidth="1"/>
    <col min="8196" max="8196" width="2.88671875" style="4" customWidth="1"/>
    <col min="8197" max="8197" width="5.5546875" style="4" customWidth="1"/>
    <col min="8198" max="8198" width="81.88671875" style="4" customWidth="1"/>
    <col min="8199" max="8199" width="9.88671875" style="4" customWidth="1"/>
    <col min="8200" max="8200" width="2" style="4" customWidth="1"/>
    <col min="8201" max="8201" width="17.5546875" style="4" customWidth="1"/>
    <col min="8202" max="8212" width="0" style="4" hidden="1" customWidth="1"/>
    <col min="8213" max="8213" width="13.33203125" style="4" bestFit="1" customWidth="1"/>
    <col min="8214" max="8214" width="12.21875" style="4" bestFit="1" customWidth="1"/>
    <col min="8215" max="8216" width="13.33203125" style="4" bestFit="1" customWidth="1"/>
    <col min="8217" max="8448" width="11.44140625" style="4"/>
    <col min="8449" max="8449" width="2.6640625" style="4" customWidth="1"/>
    <col min="8450" max="8450" width="11.6640625" style="4" customWidth="1"/>
    <col min="8451" max="8451" width="3" style="4" customWidth="1"/>
    <col min="8452" max="8452" width="2.88671875" style="4" customWidth="1"/>
    <col min="8453" max="8453" width="5.5546875" style="4" customWidth="1"/>
    <col min="8454" max="8454" width="81.88671875" style="4" customWidth="1"/>
    <col min="8455" max="8455" width="9.88671875" style="4" customWidth="1"/>
    <col min="8456" max="8456" width="2" style="4" customWidth="1"/>
    <col min="8457" max="8457" width="17.5546875" style="4" customWidth="1"/>
    <col min="8458" max="8468" width="0" style="4" hidden="1" customWidth="1"/>
    <col min="8469" max="8469" width="13.33203125" style="4" bestFit="1" customWidth="1"/>
    <col min="8470" max="8470" width="12.21875" style="4" bestFit="1" customWidth="1"/>
    <col min="8471" max="8472" width="13.33203125" style="4" bestFit="1" customWidth="1"/>
    <col min="8473" max="8704" width="11.44140625" style="4"/>
    <col min="8705" max="8705" width="2.6640625" style="4" customWidth="1"/>
    <col min="8706" max="8706" width="11.6640625" style="4" customWidth="1"/>
    <col min="8707" max="8707" width="3" style="4" customWidth="1"/>
    <col min="8708" max="8708" width="2.88671875" style="4" customWidth="1"/>
    <col min="8709" max="8709" width="5.5546875" style="4" customWidth="1"/>
    <col min="8710" max="8710" width="81.88671875" style="4" customWidth="1"/>
    <col min="8711" max="8711" width="9.88671875" style="4" customWidth="1"/>
    <col min="8712" max="8712" width="2" style="4" customWidth="1"/>
    <col min="8713" max="8713" width="17.5546875" style="4" customWidth="1"/>
    <col min="8714" max="8724" width="0" style="4" hidden="1" customWidth="1"/>
    <col min="8725" max="8725" width="13.33203125" style="4" bestFit="1" customWidth="1"/>
    <col min="8726" max="8726" width="12.21875" style="4" bestFit="1" customWidth="1"/>
    <col min="8727" max="8728" width="13.33203125" style="4" bestFit="1" customWidth="1"/>
    <col min="8729" max="8960" width="11.44140625" style="4"/>
    <col min="8961" max="8961" width="2.6640625" style="4" customWidth="1"/>
    <col min="8962" max="8962" width="11.6640625" style="4" customWidth="1"/>
    <col min="8963" max="8963" width="3" style="4" customWidth="1"/>
    <col min="8964" max="8964" width="2.88671875" style="4" customWidth="1"/>
    <col min="8965" max="8965" width="5.5546875" style="4" customWidth="1"/>
    <col min="8966" max="8966" width="81.88671875" style="4" customWidth="1"/>
    <col min="8967" max="8967" width="9.88671875" style="4" customWidth="1"/>
    <col min="8968" max="8968" width="2" style="4" customWidth="1"/>
    <col min="8969" max="8969" width="17.5546875" style="4" customWidth="1"/>
    <col min="8970" max="8980" width="0" style="4" hidden="1" customWidth="1"/>
    <col min="8981" max="8981" width="13.33203125" style="4" bestFit="1" customWidth="1"/>
    <col min="8982" max="8982" width="12.21875" style="4" bestFit="1" customWidth="1"/>
    <col min="8983" max="8984" width="13.33203125" style="4" bestFit="1" customWidth="1"/>
    <col min="8985" max="9216" width="11.44140625" style="4"/>
    <col min="9217" max="9217" width="2.6640625" style="4" customWidth="1"/>
    <col min="9218" max="9218" width="11.6640625" style="4" customWidth="1"/>
    <col min="9219" max="9219" width="3" style="4" customWidth="1"/>
    <col min="9220" max="9220" width="2.88671875" style="4" customWidth="1"/>
    <col min="9221" max="9221" width="5.5546875" style="4" customWidth="1"/>
    <col min="9222" max="9222" width="81.88671875" style="4" customWidth="1"/>
    <col min="9223" max="9223" width="9.88671875" style="4" customWidth="1"/>
    <col min="9224" max="9224" width="2" style="4" customWidth="1"/>
    <col min="9225" max="9225" width="17.5546875" style="4" customWidth="1"/>
    <col min="9226" max="9236" width="0" style="4" hidden="1" customWidth="1"/>
    <col min="9237" max="9237" width="13.33203125" style="4" bestFit="1" customWidth="1"/>
    <col min="9238" max="9238" width="12.21875" style="4" bestFit="1" customWidth="1"/>
    <col min="9239" max="9240" width="13.33203125" style="4" bestFit="1" customWidth="1"/>
    <col min="9241" max="9472" width="11.44140625" style="4"/>
    <col min="9473" max="9473" width="2.6640625" style="4" customWidth="1"/>
    <col min="9474" max="9474" width="11.6640625" style="4" customWidth="1"/>
    <col min="9475" max="9475" width="3" style="4" customWidth="1"/>
    <col min="9476" max="9476" width="2.88671875" style="4" customWidth="1"/>
    <col min="9477" max="9477" width="5.5546875" style="4" customWidth="1"/>
    <col min="9478" max="9478" width="81.88671875" style="4" customWidth="1"/>
    <col min="9479" max="9479" width="9.88671875" style="4" customWidth="1"/>
    <col min="9480" max="9480" width="2" style="4" customWidth="1"/>
    <col min="9481" max="9481" width="17.5546875" style="4" customWidth="1"/>
    <col min="9482" max="9492" width="0" style="4" hidden="1" customWidth="1"/>
    <col min="9493" max="9493" width="13.33203125" style="4" bestFit="1" customWidth="1"/>
    <col min="9494" max="9494" width="12.21875" style="4" bestFit="1" customWidth="1"/>
    <col min="9495" max="9496" width="13.33203125" style="4" bestFit="1" customWidth="1"/>
    <col min="9497" max="9728" width="11.44140625" style="4"/>
    <col min="9729" max="9729" width="2.6640625" style="4" customWidth="1"/>
    <col min="9730" max="9730" width="11.6640625" style="4" customWidth="1"/>
    <col min="9731" max="9731" width="3" style="4" customWidth="1"/>
    <col min="9732" max="9732" width="2.88671875" style="4" customWidth="1"/>
    <col min="9733" max="9733" width="5.5546875" style="4" customWidth="1"/>
    <col min="9734" max="9734" width="81.88671875" style="4" customWidth="1"/>
    <col min="9735" max="9735" width="9.88671875" style="4" customWidth="1"/>
    <col min="9736" max="9736" width="2" style="4" customWidth="1"/>
    <col min="9737" max="9737" width="17.5546875" style="4" customWidth="1"/>
    <col min="9738" max="9748" width="0" style="4" hidden="1" customWidth="1"/>
    <col min="9749" max="9749" width="13.33203125" style="4" bestFit="1" customWidth="1"/>
    <col min="9750" max="9750" width="12.21875" style="4" bestFit="1" customWidth="1"/>
    <col min="9751" max="9752" width="13.33203125" style="4" bestFit="1" customWidth="1"/>
    <col min="9753" max="9984" width="11.44140625" style="4"/>
    <col min="9985" max="9985" width="2.6640625" style="4" customWidth="1"/>
    <col min="9986" max="9986" width="11.6640625" style="4" customWidth="1"/>
    <col min="9987" max="9987" width="3" style="4" customWidth="1"/>
    <col min="9988" max="9988" width="2.88671875" style="4" customWidth="1"/>
    <col min="9989" max="9989" width="5.5546875" style="4" customWidth="1"/>
    <col min="9990" max="9990" width="81.88671875" style="4" customWidth="1"/>
    <col min="9991" max="9991" width="9.88671875" style="4" customWidth="1"/>
    <col min="9992" max="9992" width="2" style="4" customWidth="1"/>
    <col min="9993" max="9993" width="17.5546875" style="4" customWidth="1"/>
    <col min="9994" max="10004" width="0" style="4" hidden="1" customWidth="1"/>
    <col min="10005" max="10005" width="13.33203125" style="4" bestFit="1" customWidth="1"/>
    <col min="10006" max="10006" width="12.21875" style="4" bestFit="1" customWidth="1"/>
    <col min="10007" max="10008" width="13.33203125" style="4" bestFit="1" customWidth="1"/>
    <col min="10009" max="10240" width="11.44140625" style="4"/>
    <col min="10241" max="10241" width="2.6640625" style="4" customWidth="1"/>
    <col min="10242" max="10242" width="11.6640625" style="4" customWidth="1"/>
    <col min="10243" max="10243" width="3" style="4" customWidth="1"/>
    <col min="10244" max="10244" width="2.88671875" style="4" customWidth="1"/>
    <col min="10245" max="10245" width="5.5546875" style="4" customWidth="1"/>
    <col min="10246" max="10246" width="81.88671875" style="4" customWidth="1"/>
    <col min="10247" max="10247" width="9.88671875" style="4" customWidth="1"/>
    <col min="10248" max="10248" width="2" style="4" customWidth="1"/>
    <col min="10249" max="10249" width="17.5546875" style="4" customWidth="1"/>
    <col min="10250" max="10260" width="0" style="4" hidden="1" customWidth="1"/>
    <col min="10261" max="10261" width="13.33203125" style="4" bestFit="1" customWidth="1"/>
    <col min="10262" max="10262" width="12.21875" style="4" bestFit="1" customWidth="1"/>
    <col min="10263" max="10264" width="13.33203125" style="4" bestFit="1" customWidth="1"/>
    <col min="10265" max="10496" width="11.44140625" style="4"/>
    <col min="10497" max="10497" width="2.6640625" style="4" customWidth="1"/>
    <col min="10498" max="10498" width="11.6640625" style="4" customWidth="1"/>
    <col min="10499" max="10499" width="3" style="4" customWidth="1"/>
    <col min="10500" max="10500" width="2.88671875" style="4" customWidth="1"/>
    <col min="10501" max="10501" width="5.5546875" style="4" customWidth="1"/>
    <col min="10502" max="10502" width="81.88671875" style="4" customWidth="1"/>
    <col min="10503" max="10503" width="9.88671875" style="4" customWidth="1"/>
    <col min="10504" max="10504" width="2" style="4" customWidth="1"/>
    <col min="10505" max="10505" width="17.5546875" style="4" customWidth="1"/>
    <col min="10506" max="10516" width="0" style="4" hidden="1" customWidth="1"/>
    <col min="10517" max="10517" width="13.33203125" style="4" bestFit="1" customWidth="1"/>
    <col min="10518" max="10518" width="12.21875" style="4" bestFit="1" customWidth="1"/>
    <col min="10519" max="10520" width="13.33203125" style="4" bestFit="1" customWidth="1"/>
    <col min="10521" max="10752" width="11.44140625" style="4"/>
    <col min="10753" max="10753" width="2.6640625" style="4" customWidth="1"/>
    <col min="10754" max="10754" width="11.6640625" style="4" customWidth="1"/>
    <col min="10755" max="10755" width="3" style="4" customWidth="1"/>
    <col min="10756" max="10756" width="2.88671875" style="4" customWidth="1"/>
    <col min="10757" max="10757" width="5.5546875" style="4" customWidth="1"/>
    <col min="10758" max="10758" width="81.88671875" style="4" customWidth="1"/>
    <col min="10759" max="10759" width="9.88671875" style="4" customWidth="1"/>
    <col min="10760" max="10760" width="2" style="4" customWidth="1"/>
    <col min="10761" max="10761" width="17.5546875" style="4" customWidth="1"/>
    <col min="10762" max="10772" width="0" style="4" hidden="1" customWidth="1"/>
    <col min="10773" max="10773" width="13.33203125" style="4" bestFit="1" customWidth="1"/>
    <col min="10774" max="10774" width="12.21875" style="4" bestFit="1" customWidth="1"/>
    <col min="10775" max="10776" width="13.33203125" style="4" bestFit="1" customWidth="1"/>
    <col min="10777" max="11008" width="11.44140625" style="4"/>
    <col min="11009" max="11009" width="2.6640625" style="4" customWidth="1"/>
    <col min="11010" max="11010" width="11.6640625" style="4" customWidth="1"/>
    <col min="11011" max="11011" width="3" style="4" customWidth="1"/>
    <col min="11012" max="11012" width="2.88671875" style="4" customWidth="1"/>
    <col min="11013" max="11013" width="5.5546875" style="4" customWidth="1"/>
    <col min="11014" max="11014" width="81.88671875" style="4" customWidth="1"/>
    <col min="11015" max="11015" width="9.88671875" style="4" customWidth="1"/>
    <col min="11016" max="11016" width="2" style="4" customWidth="1"/>
    <col min="11017" max="11017" width="17.5546875" style="4" customWidth="1"/>
    <col min="11018" max="11028" width="0" style="4" hidden="1" customWidth="1"/>
    <col min="11029" max="11029" width="13.33203125" style="4" bestFit="1" customWidth="1"/>
    <col min="11030" max="11030" width="12.21875" style="4" bestFit="1" customWidth="1"/>
    <col min="11031" max="11032" width="13.33203125" style="4" bestFit="1" customWidth="1"/>
    <col min="11033" max="11264" width="11.44140625" style="4"/>
    <col min="11265" max="11265" width="2.6640625" style="4" customWidth="1"/>
    <col min="11266" max="11266" width="11.6640625" style="4" customWidth="1"/>
    <col min="11267" max="11267" width="3" style="4" customWidth="1"/>
    <col min="11268" max="11268" width="2.88671875" style="4" customWidth="1"/>
    <col min="11269" max="11269" width="5.5546875" style="4" customWidth="1"/>
    <col min="11270" max="11270" width="81.88671875" style="4" customWidth="1"/>
    <col min="11271" max="11271" width="9.88671875" style="4" customWidth="1"/>
    <col min="11272" max="11272" width="2" style="4" customWidth="1"/>
    <col min="11273" max="11273" width="17.5546875" style="4" customWidth="1"/>
    <col min="11274" max="11284" width="0" style="4" hidden="1" customWidth="1"/>
    <col min="11285" max="11285" width="13.33203125" style="4" bestFit="1" customWidth="1"/>
    <col min="11286" max="11286" width="12.21875" style="4" bestFit="1" customWidth="1"/>
    <col min="11287" max="11288" width="13.33203125" style="4" bestFit="1" customWidth="1"/>
    <col min="11289" max="11520" width="11.44140625" style="4"/>
    <col min="11521" max="11521" width="2.6640625" style="4" customWidth="1"/>
    <col min="11522" max="11522" width="11.6640625" style="4" customWidth="1"/>
    <col min="11523" max="11523" width="3" style="4" customWidth="1"/>
    <col min="11524" max="11524" width="2.88671875" style="4" customWidth="1"/>
    <col min="11525" max="11525" width="5.5546875" style="4" customWidth="1"/>
    <col min="11526" max="11526" width="81.88671875" style="4" customWidth="1"/>
    <col min="11527" max="11527" width="9.88671875" style="4" customWidth="1"/>
    <col min="11528" max="11528" width="2" style="4" customWidth="1"/>
    <col min="11529" max="11529" width="17.5546875" style="4" customWidth="1"/>
    <col min="11530" max="11540" width="0" style="4" hidden="1" customWidth="1"/>
    <col min="11541" max="11541" width="13.33203125" style="4" bestFit="1" customWidth="1"/>
    <col min="11542" max="11542" width="12.21875" style="4" bestFit="1" customWidth="1"/>
    <col min="11543" max="11544" width="13.33203125" style="4" bestFit="1" customWidth="1"/>
    <col min="11545" max="11776" width="11.44140625" style="4"/>
    <col min="11777" max="11777" width="2.6640625" style="4" customWidth="1"/>
    <col min="11778" max="11778" width="11.6640625" style="4" customWidth="1"/>
    <col min="11779" max="11779" width="3" style="4" customWidth="1"/>
    <col min="11780" max="11780" width="2.88671875" style="4" customWidth="1"/>
    <col min="11781" max="11781" width="5.5546875" style="4" customWidth="1"/>
    <col min="11782" max="11782" width="81.88671875" style="4" customWidth="1"/>
    <col min="11783" max="11783" width="9.88671875" style="4" customWidth="1"/>
    <col min="11784" max="11784" width="2" style="4" customWidth="1"/>
    <col min="11785" max="11785" width="17.5546875" style="4" customWidth="1"/>
    <col min="11786" max="11796" width="0" style="4" hidden="1" customWidth="1"/>
    <col min="11797" max="11797" width="13.33203125" style="4" bestFit="1" customWidth="1"/>
    <col min="11798" max="11798" width="12.21875" style="4" bestFit="1" customWidth="1"/>
    <col min="11799" max="11800" width="13.33203125" style="4" bestFit="1" customWidth="1"/>
    <col min="11801" max="12032" width="11.44140625" style="4"/>
    <col min="12033" max="12033" width="2.6640625" style="4" customWidth="1"/>
    <col min="12034" max="12034" width="11.6640625" style="4" customWidth="1"/>
    <col min="12035" max="12035" width="3" style="4" customWidth="1"/>
    <col min="12036" max="12036" width="2.88671875" style="4" customWidth="1"/>
    <col min="12037" max="12037" width="5.5546875" style="4" customWidth="1"/>
    <col min="12038" max="12038" width="81.88671875" style="4" customWidth="1"/>
    <col min="12039" max="12039" width="9.88671875" style="4" customWidth="1"/>
    <col min="12040" max="12040" width="2" style="4" customWidth="1"/>
    <col min="12041" max="12041" width="17.5546875" style="4" customWidth="1"/>
    <col min="12042" max="12052" width="0" style="4" hidden="1" customWidth="1"/>
    <col min="12053" max="12053" width="13.33203125" style="4" bestFit="1" customWidth="1"/>
    <col min="12054" max="12054" width="12.21875" style="4" bestFit="1" customWidth="1"/>
    <col min="12055" max="12056" width="13.33203125" style="4" bestFit="1" customWidth="1"/>
    <col min="12057" max="12288" width="11.44140625" style="4"/>
    <col min="12289" max="12289" width="2.6640625" style="4" customWidth="1"/>
    <col min="12290" max="12290" width="11.6640625" style="4" customWidth="1"/>
    <col min="12291" max="12291" width="3" style="4" customWidth="1"/>
    <col min="12292" max="12292" width="2.88671875" style="4" customWidth="1"/>
    <col min="12293" max="12293" width="5.5546875" style="4" customWidth="1"/>
    <col min="12294" max="12294" width="81.88671875" style="4" customWidth="1"/>
    <col min="12295" max="12295" width="9.88671875" style="4" customWidth="1"/>
    <col min="12296" max="12296" width="2" style="4" customWidth="1"/>
    <col min="12297" max="12297" width="17.5546875" style="4" customWidth="1"/>
    <col min="12298" max="12308" width="0" style="4" hidden="1" customWidth="1"/>
    <col min="12309" max="12309" width="13.33203125" style="4" bestFit="1" customWidth="1"/>
    <col min="12310" max="12310" width="12.21875" style="4" bestFit="1" customWidth="1"/>
    <col min="12311" max="12312" width="13.33203125" style="4" bestFit="1" customWidth="1"/>
    <col min="12313" max="12544" width="11.44140625" style="4"/>
    <col min="12545" max="12545" width="2.6640625" style="4" customWidth="1"/>
    <col min="12546" max="12546" width="11.6640625" style="4" customWidth="1"/>
    <col min="12547" max="12547" width="3" style="4" customWidth="1"/>
    <col min="12548" max="12548" width="2.88671875" style="4" customWidth="1"/>
    <col min="12549" max="12549" width="5.5546875" style="4" customWidth="1"/>
    <col min="12550" max="12550" width="81.88671875" style="4" customWidth="1"/>
    <col min="12551" max="12551" width="9.88671875" style="4" customWidth="1"/>
    <col min="12552" max="12552" width="2" style="4" customWidth="1"/>
    <col min="12553" max="12553" width="17.5546875" style="4" customWidth="1"/>
    <col min="12554" max="12564" width="0" style="4" hidden="1" customWidth="1"/>
    <col min="12565" max="12565" width="13.33203125" style="4" bestFit="1" customWidth="1"/>
    <col min="12566" max="12566" width="12.21875" style="4" bestFit="1" customWidth="1"/>
    <col min="12567" max="12568" width="13.33203125" style="4" bestFit="1" customWidth="1"/>
    <col min="12569" max="12800" width="11.44140625" style="4"/>
    <col min="12801" max="12801" width="2.6640625" style="4" customWidth="1"/>
    <col min="12802" max="12802" width="11.6640625" style="4" customWidth="1"/>
    <col min="12803" max="12803" width="3" style="4" customWidth="1"/>
    <col min="12804" max="12804" width="2.88671875" style="4" customWidth="1"/>
    <col min="12805" max="12805" width="5.5546875" style="4" customWidth="1"/>
    <col min="12806" max="12806" width="81.88671875" style="4" customWidth="1"/>
    <col min="12807" max="12807" width="9.88671875" style="4" customWidth="1"/>
    <col min="12808" max="12808" width="2" style="4" customWidth="1"/>
    <col min="12809" max="12809" width="17.5546875" style="4" customWidth="1"/>
    <col min="12810" max="12820" width="0" style="4" hidden="1" customWidth="1"/>
    <col min="12821" max="12821" width="13.33203125" style="4" bestFit="1" customWidth="1"/>
    <col min="12822" max="12822" width="12.21875" style="4" bestFit="1" customWidth="1"/>
    <col min="12823" max="12824" width="13.33203125" style="4" bestFit="1" customWidth="1"/>
    <col min="12825" max="13056" width="11.44140625" style="4"/>
    <col min="13057" max="13057" width="2.6640625" style="4" customWidth="1"/>
    <col min="13058" max="13058" width="11.6640625" style="4" customWidth="1"/>
    <col min="13059" max="13059" width="3" style="4" customWidth="1"/>
    <col min="13060" max="13060" width="2.88671875" style="4" customWidth="1"/>
    <col min="13061" max="13061" width="5.5546875" style="4" customWidth="1"/>
    <col min="13062" max="13062" width="81.88671875" style="4" customWidth="1"/>
    <col min="13063" max="13063" width="9.88671875" style="4" customWidth="1"/>
    <col min="13064" max="13064" width="2" style="4" customWidth="1"/>
    <col min="13065" max="13065" width="17.5546875" style="4" customWidth="1"/>
    <col min="13066" max="13076" width="0" style="4" hidden="1" customWidth="1"/>
    <col min="13077" max="13077" width="13.33203125" style="4" bestFit="1" customWidth="1"/>
    <col min="13078" max="13078" width="12.21875" style="4" bestFit="1" customWidth="1"/>
    <col min="13079" max="13080" width="13.33203125" style="4" bestFit="1" customWidth="1"/>
    <col min="13081" max="13312" width="11.44140625" style="4"/>
    <col min="13313" max="13313" width="2.6640625" style="4" customWidth="1"/>
    <col min="13314" max="13314" width="11.6640625" style="4" customWidth="1"/>
    <col min="13315" max="13315" width="3" style="4" customWidth="1"/>
    <col min="13316" max="13316" width="2.88671875" style="4" customWidth="1"/>
    <col min="13317" max="13317" width="5.5546875" style="4" customWidth="1"/>
    <col min="13318" max="13318" width="81.88671875" style="4" customWidth="1"/>
    <col min="13319" max="13319" width="9.88671875" style="4" customWidth="1"/>
    <col min="13320" max="13320" width="2" style="4" customWidth="1"/>
    <col min="13321" max="13321" width="17.5546875" style="4" customWidth="1"/>
    <col min="13322" max="13332" width="0" style="4" hidden="1" customWidth="1"/>
    <col min="13333" max="13333" width="13.33203125" style="4" bestFit="1" customWidth="1"/>
    <col min="13334" max="13334" width="12.21875" style="4" bestFit="1" customWidth="1"/>
    <col min="13335" max="13336" width="13.33203125" style="4" bestFit="1" customWidth="1"/>
    <col min="13337" max="13568" width="11.44140625" style="4"/>
    <col min="13569" max="13569" width="2.6640625" style="4" customWidth="1"/>
    <col min="13570" max="13570" width="11.6640625" style="4" customWidth="1"/>
    <col min="13571" max="13571" width="3" style="4" customWidth="1"/>
    <col min="13572" max="13572" width="2.88671875" style="4" customWidth="1"/>
    <col min="13573" max="13573" width="5.5546875" style="4" customWidth="1"/>
    <col min="13574" max="13574" width="81.88671875" style="4" customWidth="1"/>
    <col min="13575" max="13575" width="9.88671875" style="4" customWidth="1"/>
    <col min="13576" max="13576" width="2" style="4" customWidth="1"/>
    <col min="13577" max="13577" width="17.5546875" style="4" customWidth="1"/>
    <col min="13578" max="13588" width="0" style="4" hidden="1" customWidth="1"/>
    <col min="13589" max="13589" width="13.33203125" style="4" bestFit="1" customWidth="1"/>
    <col min="13590" max="13590" width="12.21875" style="4" bestFit="1" customWidth="1"/>
    <col min="13591" max="13592" width="13.33203125" style="4" bestFit="1" customWidth="1"/>
    <col min="13593" max="13824" width="11.44140625" style="4"/>
    <col min="13825" max="13825" width="2.6640625" style="4" customWidth="1"/>
    <col min="13826" max="13826" width="11.6640625" style="4" customWidth="1"/>
    <col min="13827" max="13827" width="3" style="4" customWidth="1"/>
    <col min="13828" max="13828" width="2.88671875" style="4" customWidth="1"/>
    <col min="13829" max="13829" width="5.5546875" style="4" customWidth="1"/>
    <col min="13830" max="13830" width="81.88671875" style="4" customWidth="1"/>
    <col min="13831" max="13831" width="9.88671875" style="4" customWidth="1"/>
    <col min="13832" max="13832" width="2" style="4" customWidth="1"/>
    <col min="13833" max="13833" width="17.5546875" style="4" customWidth="1"/>
    <col min="13834" max="13844" width="0" style="4" hidden="1" customWidth="1"/>
    <col min="13845" max="13845" width="13.33203125" style="4" bestFit="1" customWidth="1"/>
    <col min="13846" max="13846" width="12.21875" style="4" bestFit="1" customWidth="1"/>
    <col min="13847" max="13848" width="13.33203125" style="4" bestFit="1" customWidth="1"/>
    <col min="13849" max="14080" width="11.44140625" style="4"/>
    <col min="14081" max="14081" width="2.6640625" style="4" customWidth="1"/>
    <col min="14082" max="14082" width="11.6640625" style="4" customWidth="1"/>
    <col min="14083" max="14083" width="3" style="4" customWidth="1"/>
    <col min="14084" max="14084" width="2.88671875" style="4" customWidth="1"/>
    <col min="14085" max="14085" width="5.5546875" style="4" customWidth="1"/>
    <col min="14086" max="14086" width="81.88671875" style="4" customWidth="1"/>
    <col min="14087" max="14087" width="9.88671875" style="4" customWidth="1"/>
    <col min="14088" max="14088" width="2" style="4" customWidth="1"/>
    <col min="14089" max="14089" width="17.5546875" style="4" customWidth="1"/>
    <col min="14090" max="14100" width="0" style="4" hidden="1" customWidth="1"/>
    <col min="14101" max="14101" width="13.33203125" style="4" bestFit="1" customWidth="1"/>
    <col min="14102" max="14102" width="12.21875" style="4" bestFit="1" customWidth="1"/>
    <col min="14103" max="14104" width="13.33203125" style="4" bestFit="1" customWidth="1"/>
    <col min="14105" max="14336" width="11.44140625" style="4"/>
    <col min="14337" max="14337" width="2.6640625" style="4" customWidth="1"/>
    <col min="14338" max="14338" width="11.6640625" style="4" customWidth="1"/>
    <col min="14339" max="14339" width="3" style="4" customWidth="1"/>
    <col min="14340" max="14340" width="2.88671875" style="4" customWidth="1"/>
    <col min="14341" max="14341" width="5.5546875" style="4" customWidth="1"/>
    <col min="14342" max="14342" width="81.88671875" style="4" customWidth="1"/>
    <col min="14343" max="14343" width="9.88671875" style="4" customWidth="1"/>
    <col min="14344" max="14344" width="2" style="4" customWidth="1"/>
    <col min="14345" max="14345" width="17.5546875" style="4" customWidth="1"/>
    <col min="14346" max="14356" width="0" style="4" hidden="1" customWidth="1"/>
    <col min="14357" max="14357" width="13.33203125" style="4" bestFit="1" customWidth="1"/>
    <col min="14358" max="14358" width="12.21875" style="4" bestFit="1" customWidth="1"/>
    <col min="14359" max="14360" width="13.33203125" style="4" bestFit="1" customWidth="1"/>
    <col min="14361" max="14592" width="11.44140625" style="4"/>
    <col min="14593" max="14593" width="2.6640625" style="4" customWidth="1"/>
    <col min="14594" max="14594" width="11.6640625" style="4" customWidth="1"/>
    <col min="14595" max="14595" width="3" style="4" customWidth="1"/>
    <col min="14596" max="14596" width="2.88671875" style="4" customWidth="1"/>
    <col min="14597" max="14597" width="5.5546875" style="4" customWidth="1"/>
    <col min="14598" max="14598" width="81.88671875" style="4" customWidth="1"/>
    <col min="14599" max="14599" width="9.88671875" style="4" customWidth="1"/>
    <col min="14600" max="14600" width="2" style="4" customWidth="1"/>
    <col min="14601" max="14601" width="17.5546875" style="4" customWidth="1"/>
    <col min="14602" max="14612" width="0" style="4" hidden="1" customWidth="1"/>
    <col min="14613" max="14613" width="13.33203125" style="4" bestFit="1" customWidth="1"/>
    <col min="14614" max="14614" width="12.21875" style="4" bestFit="1" customWidth="1"/>
    <col min="14615" max="14616" width="13.33203125" style="4" bestFit="1" customWidth="1"/>
    <col min="14617" max="14848" width="11.44140625" style="4"/>
    <col min="14849" max="14849" width="2.6640625" style="4" customWidth="1"/>
    <col min="14850" max="14850" width="11.6640625" style="4" customWidth="1"/>
    <col min="14851" max="14851" width="3" style="4" customWidth="1"/>
    <col min="14852" max="14852" width="2.88671875" style="4" customWidth="1"/>
    <col min="14853" max="14853" width="5.5546875" style="4" customWidth="1"/>
    <col min="14854" max="14854" width="81.88671875" style="4" customWidth="1"/>
    <col min="14855" max="14855" width="9.88671875" style="4" customWidth="1"/>
    <col min="14856" max="14856" width="2" style="4" customWidth="1"/>
    <col min="14857" max="14857" width="17.5546875" style="4" customWidth="1"/>
    <col min="14858" max="14868" width="0" style="4" hidden="1" customWidth="1"/>
    <col min="14869" max="14869" width="13.33203125" style="4" bestFit="1" customWidth="1"/>
    <col min="14870" max="14870" width="12.21875" style="4" bestFit="1" customWidth="1"/>
    <col min="14871" max="14872" width="13.33203125" style="4" bestFit="1" customWidth="1"/>
    <col min="14873" max="15104" width="11.44140625" style="4"/>
    <col min="15105" max="15105" width="2.6640625" style="4" customWidth="1"/>
    <col min="15106" max="15106" width="11.6640625" style="4" customWidth="1"/>
    <col min="15107" max="15107" width="3" style="4" customWidth="1"/>
    <col min="15108" max="15108" width="2.88671875" style="4" customWidth="1"/>
    <col min="15109" max="15109" width="5.5546875" style="4" customWidth="1"/>
    <col min="15110" max="15110" width="81.88671875" style="4" customWidth="1"/>
    <col min="15111" max="15111" width="9.88671875" style="4" customWidth="1"/>
    <col min="15112" max="15112" width="2" style="4" customWidth="1"/>
    <col min="15113" max="15113" width="17.5546875" style="4" customWidth="1"/>
    <col min="15114" max="15124" width="0" style="4" hidden="1" customWidth="1"/>
    <col min="15125" max="15125" width="13.33203125" style="4" bestFit="1" customWidth="1"/>
    <col min="15126" max="15126" width="12.21875" style="4" bestFit="1" customWidth="1"/>
    <col min="15127" max="15128" width="13.33203125" style="4" bestFit="1" customWidth="1"/>
    <col min="15129" max="15360" width="11.44140625" style="4"/>
    <col min="15361" max="15361" width="2.6640625" style="4" customWidth="1"/>
    <col min="15362" max="15362" width="11.6640625" style="4" customWidth="1"/>
    <col min="15363" max="15363" width="3" style="4" customWidth="1"/>
    <col min="15364" max="15364" width="2.88671875" style="4" customWidth="1"/>
    <col min="15365" max="15365" width="5.5546875" style="4" customWidth="1"/>
    <col min="15366" max="15366" width="81.88671875" style="4" customWidth="1"/>
    <col min="15367" max="15367" width="9.88671875" style="4" customWidth="1"/>
    <col min="15368" max="15368" width="2" style="4" customWidth="1"/>
    <col min="15369" max="15369" width="17.5546875" style="4" customWidth="1"/>
    <col min="15370" max="15380" width="0" style="4" hidden="1" customWidth="1"/>
    <col min="15381" max="15381" width="13.33203125" style="4" bestFit="1" customWidth="1"/>
    <col min="15382" max="15382" width="12.21875" style="4" bestFit="1" customWidth="1"/>
    <col min="15383" max="15384" width="13.33203125" style="4" bestFit="1" customWidth="1"/>
    <col min="15385" max="15616" width="11.44140625" style="4"/>
    <col min="15617" max="15617" width="2.6640625" style="4" customWidth="1"/>
    <col min="15618" max="15618" width="11.6640625" style="4" customWidth="1"/>
    <col min="15619" max="15619" width="3" style="4" customWidth="1"/>
    <col min="15620" max="15620" width="2.88671875" style="4" customWidth="1"/>
    <col min="15621" max="15621" width="5.5546875" style="4" customWidth="1"/>
    <col min="15622" max="15622" width="81.88671875" style="4" customWidth="1"/>
    <col min="15623" max="15623" width="9.88671875" style="4" customWidth="1"/>
    <col min="15624" max="15624" width="2" style="4" customWidth="1"/>
    <col min="15625" max="15625" width="17.5546875" style="4" customWidth="1"/>
    <col min="15626" max="15636" width="0" style="4" hidden="1" customWidth="1"/>
    <col min="15637" max="15637" width="13.33203125" style="4" bestFit="1" customWidth="1"/>
    <col min="15638" max="15638" width="12.21875" style="4" bestFit="1" customWidth="1"/>
    <col min="15639" max="15640" width="13.33203125" style="4" bestFit="1" customWidth="1"/>
    <col min="15641" max="15872" width="11.44140625" style="4"/>
    <col min="15873" max="15873" width="2.6640625" style="4" customWidth="1"/>
    <col min="15874" max="15874" width="11.6640625" style="4" customWidth="1"/>
    <col min="15875" max="15875" width="3" style="4" customWidth="1"/>
    <col min="15876" max="15876" width="2.88671875" style="4" customWidth="1"/>
    <col min="15877" max="15877" width="5.5546875" style="4" customWidth="1"/>
    <col min="15878" max="15878" width="81.88671875" style="4" customWidth="1"/>
    <col min="15879" max="15879" width="9.88671875" style="4" customWidth="1"/>
    <col min="15880" max="15880" width="2" style="4" customWidth="1"/>
    <col min="15881" max="15881" width="17.5546875" style="4" customWidth="1"/>
    <col min="15882" max="15892" width="0" style="4" hidden="1" customWidth="1"/>
    <col min="15893" max="15893" width="13.33203125" style="4" bestFit="1" customWidth="1"/>
    <col min="15894" max="15894" width="12.21875" style="4" bestFit="1" customWidth="1"/>
    <col min="15895" max="15896" width="13.33203125" style="4" bestFit="1" customWidth="1"/>
    <col min="15897" max="16128" width="11.44140625" style="4"/>
    <col min="16129" max="16129" width="2.6640625" style="4" customWidth="1"/>
    <col min="16130" max="16130" width="11.6640625" style="4" customWidth="1"/>
    <col min="16131" max="16131" width="3" style="4" customWidth="1"/>
    <col min="16132" max="16132" width="2.88671875" style="4" customWidth="1"/>
    <col min="16133" max="16133" width="5.5546875" style="4" customWidth="1"/>
    <col min="16134" max="16134" width="81.88671875" style="4" customWidth="1"/>
    <col min="16135" max="16135" width="9.88671875" style="4" customWidth="1"/>
    <col min="16136" max="16136" width="2" style="4" customWidth="1"/>
    <col min="16137" max="16137" width="17.5546875" style="4" customWidth="1"/>
    <col min="16138" max="16148" width="0" style="4" hidden="1" customWidth="1"/>
    <col min="16149" max="16149" width="13.33203125" style="4" bestFit="1" customWidth="1"/>
    <col min="16150" max="16150" width="12.21875" style="4" bestFit="1" customWidth="1"/>
    <col min="16151" max="16152" width="13.33203125" style="4" bestFit="1" customWidth="1"/>
    <col min="16153" max="16384" width="11.44140625" style="4"/>
  </cols>
  <sheetData>
    <row r="1" spans="2:13" ht="18" customHeight="1" x14ac:dyDescent="0.3">
      <c r="B1" s="1" t="s">
        <v>0</v>
      </c>
      <c r="C1" s="2"/>
      <c r="D1" s="3"/>
      <c r="E1" s="3"/>
      <c r="F1" s="1"/>
      <c r="G1" s="3"/>
      <c r="H1" s="3"/>
      <c r="I1" s="3"/>
    </row>
    <row r="2" spans="2:13" ht="18" customHeight="1" x14ac:dyDescent="0.3">
      <c r="B2" s="5" t="s">
        <v>1</v>
      </c>
      <c r="C2" s="2"/>
      <c r="D2" s="6"/>
      <c r="E2" s="6"/>
      <c r="F2" s="5"/>
      <c r="G2" s="6"/>
      <c r="H2" s="6"/>
      <c r="I2" s="6"/>
    </row>
    <row r="3" spans="2:13" ht="11.25" customHeight="1" x14ac:dyDescent="0.3">
      <c r="F3" s="7"/>
      <c r="G3" s="8"/>
    </row>
    <row r="4" spans="2:13" ht="13.8" thickBot="1" x14ac:dyDescent="0.35">
      <c r="B4" s="10"/>
      <c r="C4" s="10"/>
      <c r="D4" s="10"/>
      <c r="E4" s="10"/>
      <c r="F4" s="10"/>
      <c r="G4" s="10"/>
    </row>
    <row r="5" spans="2:13" x14ac:dyDescent="0.3">
      <c r="G5" s="11"/>
      <c r="H5" s="12"/>
      <c r="I5" s="13" t="str">
        <f>[1]Tab2_autorisa_bud!I6</f>
        <v>CF année 2022</v>
      </c>
    </row>
    <row r="6" spans="2:13" ht="21.75" customHeight="1" thickBot="1" x14ac:dyDescent="0.35">
      <c r="B6" s="14" t="s">
        <v>2</v>
      </c>
      <c r="D6" s="15">
        <v>1</v>
      </c>
      <c r="E6" s="16"/>
      <c r="F6" s="17" t="s">
        <v>3</v>
      </c>
      <c r="G6" s="18"/>
      <c r="H6" s="19"/>
      <c r="I6" s="20">
        <v>483305</v>
      </c>
    </row>
    <row r="7" spans="2:13" ht="12.75" customHeight="1" thickBot="1" x14ac:dyDescent="0.35">
      <c r="B7" s="21"/>
      <c r="H7" s="22"/>
      <c r="I7" s="23"/>
    </row>
    <row r="8" spans="2:13" ht="21.75" customHeight="1" x14ac:dyDescent="0.3">
      <c r="B8" s="21"/>
      <c r="D8" s="24">
        <v>2</v>
      </c>
      <c r="E8" s="25"/>
      <c r="F8" s="17" t="s">
        <v>4</v>
      </c>
      <c r="G8" s="18"/>
      <c r="H8" s="19"/>
      <c r="I8" s="26">
        <v>1589478</v>
      </c>
    </row>
    <row r="9" spans="2:13" ht="21.75" customHeight="1" x14ac:dyDescent="0.3">
      <c r="B9" s="21"/>
      <c r="D9" s="24">
        <v>3</v>
      </c>
      <c r="E9" s="25"/>
      <c r="F9" s="17" t="s">
        <v>5</v>
      </c>
      <c r="G9" s="18"/>
      <c r="H9" s="19"/>
      <c r="I9" s="27">
        <f>I8-I10+1</f>
        <v>-270043</v>
      </c>
    </row>
    <row r="10" spans="2:13" ht="21.75" customHeight="1" x14ac:dyDescent="0.3">
      <c r="B10" s="21"/>
      <c r="D10" s="24">
        <v>4</v>
      </c>
      <c r="E10" s="25"/>
      <c r="F10" s="17" t="s">
        <v>6</v>
      </c>
      <c r="G10" s="18"/>
      <c r="H10" s="19"/>
      <c r="I10" s="28">
        <v>1859522</v>
      </c>
      <c r="M10" s="29">
        <f>I11+34316</f>
        <v>55716</v>
      </c>
    </row>
    <row r="11" spans="2:13" ht="15" customHeight="1" x14ac:dyDescent="0.3">
      <c r="B11" s="21"/>
      <c r="E11" s="30" t="s">
        <v>7</v>
      </c>
      <c r="F11" s="31" t="s">
        <v>8</v>
      </c>
      <c r="G11" s="32"/>
      <c r="H11" s="33"/>
      <c r="I11" s="34">
        <v>21400</v>
      </c>
    </row>
    <row r="12" spans="2:13" ht="15" customHeight="1" thickBot="1" x14ac:dyDescent="0.35">
      <c r="B12" s="35"/>
      <c r="E12" s="30" t="s">
        <v>9</v>
      </c>
      <c r="F12" s="31" t="s">
        <v>10</v>
      </c>
      <c r="G12" s="32"/>
      <c r="H12" s="33"/>
      <c r="I12" s="36">
        <f>I10-I11</f>
        <v>1838122</v>
      </c>
      <c r="L12" s="4">
        <f>332748.89-230824.76</f>
        <v>101924.13</v>
      </c>
    </row>
    <row r="13" spans="2:13" ht="12.75" customHeight="1" thickBot="1" x14ac:dyDescent="0.35">
      <c r="H13" s="22"/>
      <c r="I13" s="23"/>
    </row>
    <row r="14" spans="2:13" ht="21.75" customHeight="1" thickBot="1" x14ac:dyDescent="0.35">
      <c r="B14" s="37" t="s">
        <v>11</v>
      </c>
      <c r="D14" s="15">
        <v>5</v>
      </c>
      <c r="E14" s="16"/>
      <c r="F14" s="38" t="s">
        <v>12</v>
      </c>
      <c r="G14" s="39"/>
      <c r="H14" s="19"/>
      <c r="I14" s="40">
        <f>[1]Tab2_autorisa_bud!I18</f>
        <v>2891163.83</v>
      </c>
    </row>
    <row r="15" spans="2:13" ht="12.75" customHeight="1" thickBot="1" x14ac:dyDescent="0.35">
      <c r="B15" s="41"/>
      <c r="H15" s="22"/>
      <c r="I15" s="23"/>
    </row>
    <row r="16" spans="2:13" ht="21.75" customHeight="1" x14ac:dyDescent="0.3">
      <c r="B16" s="41"/>
      <c r="D16" s="24">
        <v>6</v>
      </c>
      <c r="E16" s="25"/>
      <c r="F16" s="38" t="s">
        <v>13</v>
      </c>
      <c r="G16" s="39"/>
      <c r="H16" s="19"/>
      <c r="I16" s="42">
        <f>'[1]Tab6 - CR TF'!H16-'[1]Tab6 - CR TF'!H26</f>
        <v>-262949.93999999948</v>
      </c>
    </row>
    <row r="17" spans="2:23" ht="21.75" customHeight="1" x14ac:dyDescent="0.3">
      <c r="B17" s="41"/>
      <c r="D17" s="24">
        <v>7</v>
      </c>
      <c r="E17" s="25"/>
      <c r="F17" s="38" t="s">
        <v>14</v>
      </c>
      <c r="G17" s="39"/>
      <c r="H17" s="19"/>
      <c r="I17" s="43">
        <f>'[1]Tab6 - CR TF'!H38</f>
        <v>-111373.76999999945</v>
      </c>
    </row>
    <row r="18" spans="2:23" ht="21.75" customHeight="1" thickBot="1" x14ac:dyDescent="0.35">
      <c r="B18" s="41"/>
      <c r="D18" s="24">
        <v>8</v>
      </c>
      <c r="E18" s="25"/>
      <c r="F18" s="38" t="s">
        <v>15</v>
      </c>
      <c r="G18" s="39"/>
      <c r="H18" s="19"/>
      <c r="I18" s="44">
        <f>'[1]Tab6 - CR TF'!H47-'[1]Tab6 - CR TF'!H56</f>
        <v>-189652.02999999945</v>
      </c>
    </row>
    <row r="19" spans="2:23" ht="12.75" customHeight="1" thickBot="1" x14ac:dyDescent="0.35">
      <c r="B19" s="41"/>
      <c r="H19" s="22"/>
      <c r="I19" s="23"/>
    </row>
    <row r="20" spans="2:23" ht="27" customHeight="1" thickBot="1" x14ac:dyDescent="0.35">
      <c r="B20" s="41"/>
      <c r="D20" s="24">
        <v>9</v>
      </c>
      <c r="E20" s="25" t="s">
        <v>16</v>
      </c>
      <c r="F20" s="45" t="s">
        <v>17</v>
      </c>
      <c r="G20" s="46"/>
      <c r="H20" s="19"/>
      <c r="I20" s="40">
        <v>0</v>
      </c>
      <c r="K20" s="4" t="s">
        <v>18</v>
      </c>
      <c r="Q20" s="4" t="s">
        <v>19</v>
      </c>
    </row>
    <row r="21" spans="2:23" ht="12.75" customHeight="1" thickBot="1" x14ac:dyDescent="0.35">
      <c r="B21" s="41"/>
      <c r="H21" s="22"/>
      <c r="I21" s="23"/>
      <c r="K21" s="4" t="s">
        <v>20</v>
      </c>
      <c r="L21" s="4" t="s">
        <v>21</v>
      </c>
      <c r="M21" s="4" t="s">
        <v>22</v>
      </c>
    </row>
    <row r="22" spans="2:23" x14ac:dyDescent="0.3">
      <c r="B22" s="41"/>
      <c r="D22" s="24">
        <v>10</v>
      </c>
      <c r="E22" s="25" t="s">
        <v>16</v>
      </c>
      <c r="F22" s="47" t="s">
        <v>23</v>
      </c>
      <c r="G22" s="48" t="s">
        <v>24</v>
      </c>
      <c r="H22" s="19"/>
      <c r="I22" s="49">
        <f>SUM(I23:I25)</f>
        <v>-38273.56</v>
      </c>
      <c r="K22" s="4" t="s">
        <v>25</v>
      </c>
      <c r="L22" s="4">
        <v>924.32</v>
      </c>
      <c r="M22" s="4" t="s">
        <v>26</v>
      </c>
      <c r="Q22" s="4">
        <v>-924.32</v>
      </c>
    </row>
    <row r="23" spans="2:23" ht="17.25" customHeight="1" x14ac:dyDescent="0.3">
      <c r="B23" s="41"/>
      <c r="E23" s="50"/>
      <c r="F23" s="51" t="s">
        <v>27</v>
      </c>
      <c r="G23" s="52" t="s">
        <v>28</v>
      </c>
      <c r="H23" s="19"/>
      <c r="I23" s="53">
        <f>-(38587.06-313.5)</f>
        <v>-38273.56</v>
      </c>
      <c r="W23" s="29"/>
    </row>
    <row r="24" spans="2:23" ht="17.25" customHeight="1" x14ac:dyDescent="0.3">
      <c r="B24" s="41"/>
      <c r="E24" s="50"/>
      <c r="F24" s="54" t="s">
        <v>29</v>
      </c>
      <c r="G24" s="55" t="s">
        <v>30</v>
      </c>
      <c r="H24" s="19"/>
      <c r="I24" s="56"/>
      <c r="U24" s="57"/>
    </row>
    <row r="25" spans="2:23" ht="17.25" customHeight="1" thickBot="1" x14ac:dyDescent="0.35">
      <c r="B25" s="41"/>
      <c r="E25" s="50"/>
      <c r="F25" s="58" t="s">
        <v>31</v>
      </c>
      <c r="G25" s="59" t="s">
        <v>32</v>
      </c>
      <c r="H25" s="19"/>
      <c r="I25" s="60"/>
      <c r="K25" s="4" t="s">
        <v>33</v>
      </c>
      <c r="Q25" s="4" t="s">
        <v>19</v>
      </c>
      <c r="V25" s="29"/>
    </row>
    <row r="26" spans="2:23" ht="12.75" customHeight="1" thickBot="1" x14ac:dyDescent="0.35">
      <c r="B26" s="41"/>
      <c r="H26" s="22"/>
      <c r="I26" s="23"/>
      <c r="K26" s="4" t="s">
        <v>20</v>
      </c>
      <c r="L26" s="4" t="s">
        <v>21</v>
      </c>
      <c r="M26" s="4" t="s">
        <v>22</v>
      </c>
    </row>
    <row r="27" spans="2:23" ht="33.75" customHeight="1" x14ac:dyDescent="0.3">
      <c r="B27" s="41"/>
      <c r="D27" s="24">
        <v>11</v>
      </c>
      <c r="E27" s="25" t="s">
        <v>34</v>
      </c>
      <c r="F27" s="61" t="s">
        <v>35</v>
      </c>
      <c r="G27" s="62" t="s">
        <v>24</v>
      </c>
      <c r="H27" s="19"/>
      <c r="I27" s="42">
        <f>SUM(I28:I31)</f>
        <v>-26694.92</v>
      </c>
      <c r="K27" s="4" t="s">
        <v>36</v>
      </c>
      <c r="L27" s="29">
        <v>1148.8</v>
      </c>
      <c r="M27" s="4" t="s">
        <v>37</v>
      </c>
      <c r="Q27" s="4">
        <v>-1148.8</v>
      </c>
    </row>
    <row r="28" spans="2:23" ht="27.75" customHeight="1" x14ac:dyDescent="0.3">
      <c r="B28" s="41"/>
      <c r="F28" s="51" t="s">
        <v>38</v>
      </c>
      <c r="G28" s="52" t="s">
        <v>28</v>
      </c>
      <c r="H28" s="19"/>
      <c r="I28" s="63">
        <v>-100.28</v>
      </c>
      <c r="K28" s="29" t="s">
        <v>36</v>
      </c>
      <c r="L28" s="4">
        <v>6159</v>
      </c>
      <c r="M28" s="4" t="s">
        <v>39</v>
      </c>
      <c r="Q28" s="4">
        <v>-6159</v>
      </c>
    </row>
    <row r="29" spans="2:23" ht="26.4" x14ac:dyDescent="0.3">
      <c r="B29" s="41"/>
      <c r="F29" s="54" t="s">
        <v>40</v>
      </c>
      <c r="G29" s="55" t="s">
        <v>28</v>
      </c>
      <c r="H29" s="19"/>
      <c r="I29" s="63">
        <v>5866.82</v>
      </c>
      <c r="J29" s="29"/>
      <c r="K29" s="29" t="s">
        <v>41</v>
      </c>
      <c r="L29" s="4">
        <v>796</v>
      </c>
      <c r="M29" s="4" t="s">
        <v>42</v>
      </c>
      <c r="Q29" s="4">
        <v>-333.5</v>
      </c>
    </row>
    <row r="30" spans="2:23" ht="30.75" customHeight="1" x14ac:dyDescent="0.3">
      <c r="B30" s="41"/>
      <c r="F30" s="54" t="s">
        <v>43</v>
      </c>
      <c r="G30" s="55" t="s">
        <v>28</v>
      </c>
      <c r="H30" s="19"/>
      <c r="I30" s="64"/>
      <c r="K30" s="29" t="s">
        <v>41</v>
      </c>
      <c r="L30" s="4">
        <v>462.5</v>
      </c>
      <c r="M30" s="4" t="s">
        <v>44</v>
      </c>
    </row>
    <row r="31" spans="2:23" ht="27" thickBot="1" x14ac:dyDescent="0.35">
      <c r="B31" s="41"/>
      <c r="F31" s="58" t="s">
        <v>45</v>
      </c>
      <c r="G31" s="65" t="s">
        <v>28</v>
      </c>
      <c r="H31" s="19"/>
      <c r="I31" s="66">
        <v>-32461.46</v>
      </c>
      <c r="K31" s="29"/>
      <c r="P31" s="4" t="s">
        <v>46</v>
      </c>
      <c r="Q31" s="4">
        <v>-7641.3</v>
      </c>
    </row>
    <row r="32" spans="2:23" ht="12.75" customHeight="1" thickBot="1" x14ac:dyDescent="0.35">
      <c r="B32" s="41"/>
      <c r="H32" s="67"/>
      <c r="I32" s="67"/>
    </row>
    <row r="33" spans="2:24" ht="21.75" customHeight="1" thickBot="1" x14ac:dyDescent="0.35">
      <c r="B33" s="41"/>
      <c r="D33" s="15">
        <v>12</v>
      </c>
      <c r="E33" s="16"/>
      <c r="F33" s="45" t="s">
        <v>47</v>
      </c>
      <c r="G33" s="46"/>
      <c r="H33" s="19"/>
      <c r="I33" s="68">
        <f>I18-I20-I22-I27</f>
        <v>-124683.54999999945</v>
      </c>
      <c r="J33" s="29"/>
      <c r="K33" s="29"/>
      <c r="W33" s="57"/>
    </row>
    <row r="34" spans="2:24" ht="21.75" customHeight="1" outlineLevel="1" x14ac:dyDescent="0.3">
      <c r="B34" s="41"/>
      <c r="E34" s="69" t="s">
        <v>48</v>
      </c>
      <c r="F34" s="70" t="s">
        <v>49</v>
      </c>
      <c r="G34" s="71"/>
      <c r="H34" s="72"/>
      <c r="I34" s="73"/>
      <c r="J34" s="29">
        <f>80267.61+I33</f>
        <v>-44415.939999999449</v>
      </c>
      <c r="V34" s="57"/>
      <c r="W34" s="57"/>
    </row>
    <row r="35" spans="2:24" ht="21.75" customHeight="1" outlineLevel="1" x14ac:dyDescent="0.3">
      <c r="B35" s="41"/>
      <c r="E35" s="69" t="s">
        <v>50</v>
      </c>
      <c r="F35" s="70" t="s">
        <v>51</v>
      </c>
      <c r="G35" s="71"/>
      <c r="H35" s="72"/>
      <c r="I35" s="74"/>
    </row>
    <row r="36" spans="2:24" ht="15" customHeight="1" thickBot="1" x14ac:dyDescent="0.35">
      <c r="B36" s="41"/>
      <c r="H36" s="22"/>
      <c r="I36" s="23"/>
      <c r="X36" s="57"/>
    </row>
    <row r="37" spans="2:24" ht="33" customHeight="1" thickBot="1" x14ac:dyDescent="0.35">
      <c r="B37" s="41"/>
      <c r="D37" s="24">
        <v>13</v>
      </c>
      <c r="E37" s="25" t="s">
        <v>52</v>
      </c>
      <c r="F37" s="38" t="s">
        <v>53</v>
      </c>
      <c r="G37" s="39"/>
      <c r="H37" s="19"/>
      <c r="I37" s="40">
        <f ca="1">'[1]Tab4 - equi. financier'!H12+'[1]Tab4 - equi. financier'!H13+'[1]Tab4 - equi. financier'!H14-'[1]Tab4 - equi. financier'!H25-'[1]Tab4 - equi. financier'!H26-'[1]Tab4 - equi. financier'!H27</f>
        <v>19525.699999999997</v>
      </c>
      <c r="X37" s="57"/>
    </row>
    <row r="38" spans="2:24" ht="15" customHeight="1" thickBot="1" x14ac:dyDescent="0.35">
      <c r="B38" s="41"/>
      <c r="H38" s="67"/>
      <c r="I38" s="67"/>
      <c r="X38" s="57">
        <f>X37/2</f>
        <v>0</v>
      </c>
    </row>
    <row r="39" spans="2:24" ht="21" customHeight="1" x14ac:dyDescent="0.3">
      <c r="B39" s="41"/>
      <c r="D39" s="24">
        <v>14</v>
      </c>
      <c r="E39" s="25"/>
      <c r="F39" s="38" t="s">
        <v>54</v>
      </c>
      <c r="G39" s="39"/>
      <c r="H39" s="19"/>
      <c r="I39" s="49">
        <f ca="1">I33-I37</f>
        <v>-144209.24999999945</v>
      </c>
    </row>
    <row r="40" spans="2:24" ht="15" customHeight="1" x14ac:dyDescent="0.3">
      <c r="B40" s="41"/>
      <c r="E40" s="30" t="s">
        <v>55</v>
      </c>
      <c r="F40" s="75" t="s">
        <v>56</v>
      </c>
      <c r="G40" s="76"/>
      <c r="H40" s="33"/>
      <c r="I40" s="77">
        <f>'[1]Tab4 - equi. financier'!H17-'[1]Tab4 - equi. financier'!H30</f>
        <v>41678.26999999999</v>
      </c>
    </row>
    <row r="41" spans="2:24" ht="15" customHeight="1" x14ac:dyDescent="0.3">
      <c r="B41" s="41"/>
      <c r="E41" s="30" t="s">
        <v>57</v>
      </c>
      <c r="F41" s="75" t="s">
        <v>58</v>
      </c>
      <c r="G41" s="76"/>
      <c r="H41" s="33"/>
      <c r="I41" s="77">
        <f ca="1">'[1]Tab4 - equi. financier'!H18-'[1]Tab4 - equi. financier'!H31</f>
        <v>-185887.52</v>
      </c>
    </row>
    <row r="42" spans="2:24" ht="15" customHeight="1" thickBot="1" x14ac:dyDescent="0.35">
      <c r="B42" s="41"/>
      <c r="H42" s="22"/>
      <c r="I42" s="23"/>
    </row>
    <row r="43" spans="2:24" ht="21.75" customHeight="1" thickBot="1" x14ac:dyDescent="0.35">
      <c r="B43" s="41"/>
      <c r="D43" s="24">
        <v>15</v>
      </c>
      <c r="E43" s="25"/>
      <c r="F43" s="38" t="s">
        <v>59</v>
      </c>
      <c r="G43" s="39"/>
      <c r="H43" s="19"/>
      <c r="I43" s="40">
        <f ca="1">I22+I27+I37+I20</f>
        <v>-45442.78</v>
      </c>
    </row>
    <row r="44" spans="2:24" ht="15" customHeight="1" thickBot="1" x14ac:dyDescent="0.35">
      <c r="B44" s="41"/>
      <c r="H44" s="22"/>
      <c r="I44" s="23"/>
    </row>
    <row r="45" spans="2:24" ht="21.75" customHeight="1" thickBot="1" x14ac:dyDescent="0.35">
      <c r="B45" s="78"/>
      <c r="D45" s="15">
        <v>16</v>
      </c>
      <c r="E45" s="16"/>
      <c r="F45" s="38" t="s">
        <v>60</v>
      </c>
      <c r="G45" s="39"/>
      <c r="H45" s="19"/>
      <c r="I45" s="40">
        <f>[1]Tab2_autorisa_bud!J46</f>
        <v>239111.29999999981</v>
      </c>
    </row>
    <row r="46" spans="2:24" ht="15" customHeight="1" thickBot="1" x14ac:dyDescent="0.35">
      <c r="H46" s="22"/>
      <c r="I46" s="23"/>
    </row>
    <row r="47" spans="2:24" ht="21.75" customHeight="1" thickBot="1" x14ac:dyDescent="0.35">
      <c r="B47" s="14" t="s">
        <v>61</v>
      </c>
      <c r="D47" s="15">
        <v>17</v>
      </c>
      <c r="E47" s="16"/>
      <c r="F47" s="38" t="s">
        <v>62</v>
      </c>
      <c r="G47" s="39"/>
      <c r="H47" s="19"/>
      <c r="I47" s="40">
        <f>I6+I45</f>
        <v>722416.29999999981</v>
      </c>
    </row>
    <row r="48" spans="2:24" ht="15" customHeight="1" thickBot="1" x14ac:dyDescent="0.35">
      <c r="B48" s="21"/>
      <c r="H48" s="22"/>
      <c r="I48" s="23"/>
    </row>
    <row r="49" spans="2:10" ht="21.75" customHeight="1" x14ac:dyDescent="0.3">
      <c r="B49" s="21"/>
      <c r="D49" s="24">
        <v>18</v>
      </c>
      <c r="E49" s="25"/>
      <c r="F49" s="45" t="s">
        <v>63</v>
      </c>
      <c r="G49" s="46"/>
      <c r="H49" s="19"/>
      <c r="I49" s="49">
        <f>I8+I18</f>
        <v>1399825.9700000007</v>
      </c>
    </row>
    <row r="50" spans="2:10" ht="21.75" customHeight="1" x14ac:dyDescent="0.3">
      <c r="B50" s="21"/>
      <c r="D50" s="24">
        <v>19</v>
      </c>
      <c r="E50" s="25"/>
      <c r="F50" s="45" t="s">
        <v>64</v>
      </c>
      <c r="G50" s="46"/>
      <c r="H50" s="19"/>
      <c r="I50" s="27">
        <f ca="1">I49-I51</f>
        <v>-315486.7799999998</v>
      </c>
    </row>
    <row r="51" spans="2:10" ht="21.75" customHeight="1" x14ac:dyDescent="0.3">
      <c r="B51" s="21"/>
      <c r="D51" s="24">
        <v>20</v>
      </c>
      <c r="E51" s="25"/>
      <c r="F51" s="45" t="s">
        <v>65</v>
      </c>
      <c r="G51" s="46"/>
      <c r="H51" s="19"/>
      <c r="I51" s="27">
        <f ca="1">I10+I39</f>
        <v>1715312.7500000005</v>
      </c>
      <c r="J51" s="79"/>
    </row>
    <row r="52" spans="2:10" ht="15" customHeight="1" x14ac:dyDescent="0.3">
      <c r="B52" s="21"/>
      <c r="E52" s="30" t="s">
        <v>66</v>
      </c>
      <c r="F52" s="75" t="s">
        <v>67</v>
      </c>
      <c r="G52" s="76"/>
      <c r="H52" s="33"/>
      <c r="I52" s="77">
        <f>I11+I40</f>
        <v>63078.26999999999</v>
      </c>
    </row>
    <row r="53" spans="2:10" ht="15" customHeight="1" thickBot="1" x14ac:dyDescent="0.35">
      <c r="B53" s="35"/>
      <c r="E53" s="30" t="s">
        <v>68</v>
      </c>
      <c r="F53" s="75" t="s">
        <v>69</v>
      </c>
      <c r="G53" s="76"/>
      <c r="H53" s="33"/>
      <c r="I53" s="36">
        <f ca="1">I12+I41</f>
        <v>1652234.48</v>
      </c>
    </row>
    <row r="54" spans="2:10" ht="15" customHeight="1" x14ac:dyDescent="0.3">
      <c r="G54" s="50"/>
    </row>
    <row r="55" spans="2:10" x14ac:dyDescent="0.3">
      <c r="D55" s="80"/>
      <c r="E55" s="81"/>
      <c r="F55" s="4" t="s">
        <v>70</v>
      </c>
    </row>
    <row r="56" spans="2:10" x14ac:dyDescent="0.3">
      <c r="D56" s="82"/>
      <c r="E56" s="83"/>
      <c r="F56" s="4" t="s">
        <v>71</v>
      </c>
    </row>
    <row r="57" spans="2:10" x14ac:dyDescent="0.3">
      <c r="I57" s="29"/>
    </row>
  </sheetData>
  <mergeCells count="42">
    <mergeCell ref="D51:E51"/>
    <mergeCell ref="F51:G51"/>
    <mergeCell ref="F52:G52"/>
    <mergeCell ref="F53:G53"/>
    <mergeCell ref="D55:E55"/>
    <mergeCell ref="D56:E56"/>
    <mergeCell ref="F40:G40"/>
    <mergeCell ref="F41:G41"/>
    <mergeCell ref="D43:E43"/>
    <mergeCell ref="D45:E45"/>
    <mergeCell ref="B47:B53"/>
    <mergeCell ref="D47:E47"/>
    <mergeCell ref="D49:E49"/>
    <mergeCell ref="F49:G49"/>
    <mergeCell ref="D50:E50"/>
    <mergeCell ref="F50:G50"/>
    <mergeCell ref="D33:E33"/>
    <mergeCell ref="F33:G33"/>
    <mergeCell ref="F34:G34"/>
    <mergeCell ref="F35:G35"/>
    <mergeCell ref="D37:E37"/>
    <mergeCell ref="D39:E39"/>
    <mergeCell ref="F12:G12"/>
    <mergeCell ref="B14:B45"/>
    <mergeCell ref="D14:E14"/>
    <mergeCell ref="D16:E16"/>
    <mergeCell ref="D17:E17"/>
    <mergeCell ref="D18:E18"/>
    <mergeCell ref="D20:E20"/>
    <mergeCell ref="F20:G20"/>
    <mergeCell ref="D22:E22"/>
    <mergeCell ref="D27:E27"/>
    <mergeCell ref="B6:B12"/>
    <mergeCell ref="D6:E6"/>
    <mergeCell ref="F6:G6"/>
    <mergeCell ref="D8:E8"/>
    <mergeCell ref="F8:G8"/>
    <mergeCell ref="D9:E9"/>
    <mergeCell ref="F9:G9"/>
    <mergeCell ref="D10:E10"/>
    <mergeCell ref="F10:G10"/>
    <mergeCell ref="F11:G11"/>
  </mergeCells>
  <pageMargins left="0.55118110236220474" right="0.23622047244094491" top="0.74803149606299213" bottom="0.74803149606299213" header="0.31496062992125984" footer="0.31496062992125984"/>
  <pageSetup paperSize="9" scale="50" orientation="portrait" r:id="rId1"/>
  <headerFooter alignWithMargins="0">
    <oddFooter xml:space="preserve">&amp;COrganismes soumis à la comptabilité budgétaire&amp;R&amp;P+63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Tab10 - synthèse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LIGIER Sylvie</dc:creator>
  <cp:lastModifiedBy>LIGIER Sylvie</cp:lastModifiedBy>
  <dcterms:created xsi:type="dcterms:W3CDTF">2023-01-23T17:20:14Z</dcterms:created>
  <dcterms:modified xsi:type="dcterms:W3CDTF">2023-01-23T17:20:54Z</dcterms:modified>
</cp:coreProperties>
</file>