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labs/03_solvent-transfer/dev/"/>
    </mc:Choice>
  </mc:AlternateContent>
  <xr:revisionPtr revIDLastSave="0" documentId="13_ncr:1_{1CD06934-2F93-3F49-814C-B9FB94166BF5}" xr6:coauthVersionLast="45" xr6:coauthVersionMax="45" xr10:uidLastSave="{00000000-0000-0000-0000-000000000000}"/>
  <bookViews>
    <workbookView xWindow="15040" yWindow="460" windowWidth="15420" windowHeight="17540" tabRatio="993" xr2:uid="{00000000-000D-0000-FFFF-FFFF00000000}"/>
  </bookViews>
  <sheets>
    <sheet name="hydrophobi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1" i="1" l="1"/>
  <c r="L21" i="1"/>
  <c r="N21" i="1" s="1"/>
  <c r="M20" i="1"/>
  <c r="O20" i="1" s="1"/>
  <c r="L20" i="1"/>
  <c r="N20" i="1" s="1"/>
  <c r="M19" i="1"/>
  <c r="L19" i="1"/>
  <c r="N19" i="1" s="1"/>
  <c r="M18" i="1"/>
  <c r="L18" i="1"/>
  <c r="N18" i="1" s="1"/>
  <c r="M17" i="1"/>
  <c r="L17" i="1"/>
  <c r="N17" i="1" s="1"/>
  <c r="M16" i="1"/>
  <c r="O16" i="1" s="1"/>
  <c r="L16" i="1"/>
  <c r="N16" i="1" s="1"/>
  <c r="M15" i="1"/>
  <c r="L15" i="1"/>
  <c r="N15" i="1" s="1"/>
  <c r="M14" i="1"/>
  <c r="L14" i="1"/>
  <c r="N14" i="1" s="1"/>
  <c r="M13" i="1"/>
  <c r="L13" i="1"/>
  <c r="N13" i="1" s="1"/>
  <c r="M12" i="1"/>
  <c r="O12" i="1" s="1"/>
  <c r="L12" i="1"/>
  <c r="N12" i="1" s="1"/>
  <c r="M11" i="1"/>
  <c r="L11" i="1"/>
  <c r="N11" i="1" s="1"/>
  <c r="M10" i="1"/>
  <c r="L10" i="1"/>
  <c r="N10" i="1" s="1"/>
  <c r="M9" i="1"/>
  <c r="L9" i="1"/>
  <c r="N9" i="1" s="1"/>
  <c r="M8" i="1"/>
  <c r="O8" i="1" s="1"/>
  <c r="L8" i="1"/>
  <c r="N8" i="1" s="1"/>
  <c r="M7" i="1"/>
  <c r="L7" i="1"/>
  <c r="N7" i="1" s="1"/>
  <c r="M6" i="1"/>
  <c r="L6" i="1"/>
  <c r="N6" i="1" s="1"/>
  <c r="M5" i="1"/>
  <c r="L5" i="1"/>
  <c r="N5" i="1" s="1"/>
  <c r="N4" i="1"/>
  <c r="O4" i="1" s="1"/>
  <c r="M4" i="1"/>
  <c r="L4" i="1"/>
  <c r="O19" i="1" l="1"/>
  <c r="O7" i="1"/>
  <c r="O11" i="1"/>
  <c r="O15" i="1"/>
  <c r="O6" i="1"/>
  <c r="O10" i="1"/>
  <c r="O14" i="1"/>
  <c r="O18" i="1"/>
  <c r="O5" i="1"/>
  <c r="O9" i="1"/>
  <c r="O13" i="1"/>
  <c r="O17" i="1"/>
  <c r="O21" i="1"/>
</calcChain>
</file>

<file path=xl/sharedStrings.xml><?xml version="1.0" encoding="utf-8"?>
<sst xmlns="http://schemas.openxmlformats.org/spreadsheetml/2006/main" count="55" uniqueCount="53">
  <si>
    <t>@300K</t>
  </si>
  <si>
    <t>amino acid</t>
  </si>
  <si>
    <t>neutral sidechains</t>
  </si>
  <si>
    <t>alanine</t>
  </si>
  <si>
    <t>asparagine</t>
  </si>
  <si>
    <t>aspartic acid*</t>
  </si>
  <si>
    <t>cysteine</t>
  </si>
  <si>
    <t>glutamic acid*</t>
  </si>
  <si>
    <t>glutamine</t>
  </si>
  <si>
    <t>glycine</t>
  </si>
  <si>
    <t>histidine*</t>
  </si>
  <si>
    <t>isoleucine</t>
  </si>
  <si>
    <t>leucine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</si>
  <si>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</si>
  <si>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</si>
  <si>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</si>
  <si>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</si>
  <si>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</si>
  <si>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</si>
  <si>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</si>
  <si>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</si>
  <si>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ionized</t>
  </si>
  <si>
    <t>aspartic acid</t>
  </si>
  <si>
    <t>glutamic acid</t>
  </si>
  <si>
    <t>lysine</t>
  </si>
  <si>
    <t>histidine</t>
  </si>
  <si>
    <t>arginine</t>
  </si>
  <si>
    <t>* amino acid sidechain in neutral form</t>
  </si>
  <si>
    <t>hexane</t>
  </si>
  <si>
    <t>Met</t>
  </si>
  <si>
    <t>Trp</t>
  </si>
  <si>
    <t>Gln</t>
  </si>
  <si>
    <t>NMA</t>
  </si>
  <si>
    <t>EtOH</t>
  </si>
  <si>
    <t>Arg</t>
  </si>
  <si>
    <t>@310K</t>
  </si>
  <si>
    <t>octanol</t>
  </si>
  <si>
    <t>C</t>
  </si>
  <si>
    <t>S</t>
  </si>
  <si>
    <t>N</t>
  </si>
  <si>
    <t>O</t>
  </si>
  <si>
    <t>transfer free energy, H2O-&gt;X, kJ/mol</t>
  </si>
  <si>
    <t>SASA (Ang^2)</t>
  </si>
  <si>
    <t>1. What correlates the most strongly?</t>
  </si>
  <si>
    <t>What do they have in common?</t>
  </si>
  <si>
    <t>What molecular explanation might explain this?</t>
  </si>
  <si>
    <t>Which points are outliers?</t>
  </si>
  <si>
    <t>Graph C area vs. octanol transfer for neutral amino acids/</t>
  </si>
  <si>
    <t xml:space="preserve">These areas were calculated using a single rotamer. </t>
  </si>
  <si>
    <t>2. Compare correlation between C, N, and O.  Can you explain why one might correlate better than the other?</t>
  </si>
  <si>
    <t>Focus on the neutral amino acids.</t>
  </si>
  <si>
    <t>Why isn't there a perfect correlation?</t>
  </si>
  <si>
    <t>What does this tell you about the intrinsic accuarcy of using these solvents to estimate protein interior?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</si>
</sst>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quotePrefix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1251093613297"/>
                  <c:y val="-0.1750313502478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hydrophobicity!$P$28:$P$41</c:f>
              <c:numCache>
                <c:formatCode>0.0</c:formatCode>
                <c:ptCount val="14"/>
              </c:numCache>
            </c:numRef>
          </c:xVal>
          <c:yVal>
            <c:numRef>
              <c:f>hydrophobicity!$T$24:$T$41</c:f>
              <c:numCache>
                <c:formatCode>0.0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D-E248-82F8-B8A494C0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6848"/>
        <c:axId val="107969504"/>
      </c:scatterChart>
      <c:valAx>
        <c:axId val="1064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04"/>
        <c:crosses val="autoZero"/>
        <c:crossBetween val="midCat"/>
      </c:valAx>
      <c:valAx>
        <c:axId val="107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81955380577428"/>
                  <c:y val="0.21637102653834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hydrophobicity!$C$4:$C$21</c:f>
              <c:numCache>
                <c:formatCode>0.0</c:formatCode>
                <c:ptCount val="18"/>
                <c:pt idx="0">
                  <c:v>-2.7195999999999998</c:v>
                </c:pt>
                <c:pt idx="1">
                  <c:v>-1.2552000000000001</c:v>
                </c:pt>
                <c:pt idx="2">
                  <c:v>-3.0215999999999998</c:v>
                </c:pt>
                <c:pt idx="3">
                  <c:v>-4.8952799999999996</c:v>
                </c:pt>
                <c:pt idx="4">
                  <c:v>-4.3516000000000004</c:v>
                </c:pt>
                <c:pt idx="5">
                  <c:v>-1.58992</c:v>
                </c:pt>
                <c:pt idx="6">
                  <c:v>0</c:v>
                </c:pt>
                <c:pt idx="7">
                  <c:v>-4.1016000000000004</c:v>
                </c:pt>
                <c:pt idx="8">
                  <c:v>-9.4976800000000008</c:v>
                </c:pt>
                <c:pt idx="9">
                  <c:v>-10.041600000000001</c:v>
                </c:pt>
                <c:pt idx="10">
                  <c:v>-7.6148800000000003</c:v>
                </c:pt>
                <c:pt idx="11">
                  <c:v>-11.966240000000001</c:v>
                </c:pt>
                <c:pt idx="12">
                  <c:v>-4.2258399999999998</c:v>
                </c:pt>
                <c:pt idx="13">
                  <c:v>-2.8869600000000002</c:v>
                </c:pt>
                <c:pt idx="14">
                  <c:v>-3.7656000000000001</c:v>
                </c:pt>
                <c:pt idx="15">
                  <c:v>-13.55616</c:v>
                </c:pt>
                <c:pt idx="16">
                  <c:v>-7.7404000000000002</c:v>
                </c:pt>
                <c:pt idx="17">
                  <c:v>-6.9036</c:v>
                </c:pt>
              </c:numCache>
            </c:numRef>
          </c:xVal>
          <c:yVal>
            <c:numRef>
              <c:f>hydrophobicity!$O$4:$O$21</c:f>
              <c:numCache>
                <c:formatCode>0.0</c:formatCode>
                <c:ptCount val="18"/>
                <c:pt idx="0">
                  <c:v>24.56002697235207</c:v>
                </c:pt>
                <c:pt idx="1">
                  <c:v>22.248946465042224</c:v>
                </c:pt>
                <c:pt idx="2">
                  <c:v>22.413120391646395</c:v>
                </c:pt>
                <c:pt idx="3">
                  <c:v>22.427873515639611</c:v>
                </c:pt>
                <c:pt idx="4">
                  <c:v>22.929334380433247</c:v>
                </c:pt>
                <c:pt idx="5">
                  <c:v>22.923883718859404</c:v>
                </c:pt>
                <c:pt idx="6">
                  <c:v>22.859275210337444</c:v>
                </c:pt>
                <c:pt idx="7">
                  <c:v>26.741890462617974</c:v>
                </c:pt>
                <c:pt idx="8">
                  <c:v>29.190691019026957</c:v>
                </c:pt>
                <c:pt idx="9">
                  <c:v>29.411261124048501</c:v>
                </c:pt>
                <c:pt idx="10">
                  <c:v>27.718358314700215</c:v>
                </c:pt>
                <c:pt idx="11">
                  <c:v>30.592237798381372</c:v>
                </c:pt>
                <c:pt idx="12">
                  <c:v>26.409254755638198</c:v>
                </c:pt>
                <c:pt idx="13">
                  <c:v>22.810873335561716</c:v>
                </c:pt>
                <c:pt idx="14">
                  <c:v>24.945861136292571</c:v>
                </c:pt>
                <c:pt idx="15">
                  <c:v>30.414182853635793</c:v>
                </c:pt>
                <c:pt idx="16">
                  <c:v>28.358047957006548</c:v>
                </c:pt>
                <c:pt idx="17">
                  <c:v>27.420679517280689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7-B443-8D91-F668C881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505503"/>
        <c:axId val="1741128015"/>
      </c:scatterChart>
      <c:valAx>
        <c:axId val="17415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28015"/>
        <c:crosses val="autoZero"/>
        <c:crossBetween val="midCat"/>
      </c:valAx>
      <c:valAx>
        <c:axId val="17411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55</xdr:row>
      <xdr:rowOff>0</xdr:rowOff>
    </xdr:from>
    <xdr:to>
      <xdr:col>32</xdr:col>
      <xdr:colOff>558800</xdr:colOff>
      <xdr:row>71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ABF13E3-7D90-1B4A-9EDC-B14A1B9FB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16</xdr:row>
      <xdr:rowOff>50800</xdr:rowOff>
    </xdr:from>
    <xdr:to>
      <xdr:col>16</xdr:col>
      <xdr:colOff>666750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CD0C3-F271-5240-9594-CE4F5C02C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topLeftCell="G1" zoomScaleNormal="100" workbookViewId="0">
      <selection activeCell="J41" sqref="J41"/>
    </sheetView>
  </sheetViews>
  <sheetFormatPr baseColWidth="10" defaultColWidth="8.83203125" defaultRowHeight="13"/>
  <cols>
    <col min="1" max="1" width="18.1640625"/>
    <col min="2" max="2" width="13.1640625"/>
    <col min="3" max="5" width="7" bestFit="1" customWidth="1"/>
    <col min="6" max="6" width="8.83203125" customWidth="1"/>
    <col min="7" max="7" width="6.6640625" bestFit="1" customWidth="1"/>
    <col min="8" max="9" width="5.6640625" bestFit="1" customWidth="1"/>
    <col min="10" max="10" width="4.6640625" bestFit="1" customWidth="1"/>
    <col min="11" max="14" width="4.6640625" customWidth="1"/>
    <col min="15" max="1029" width="13.1640625"/>
  </cols>
  <sheetData>
    <row r="1" spans="1:27">
      <c r="C1" s="23" t="s">
        <v>41</v>
      </c>
      <c r="D1" s="23"/>
      <c r="E1" s="23"/>
      <c r="F1" s="23"/>
    </row>
    <row r="2" spans="1:27">
      <c r="B2" s="1"/>
      <c r="C2" s="7" t="s">
        <v>0</v>
      </c>
      <c r="D2" s="7" t="s">
        <v>35</v>
      </c>
      <c r="E2" s="7" t="s">
        <v>35</v>
      </c>
      <c r="F2" s="7" t="s">
        <v>35</v>
      </c>
      <c r="G2" s="22" t="s">
        <v>42</v>
      </c>
      <c r="H2" s="21"/>
      <c r="I2" s="21"/>
      <c r="J2" s="21"/>
      <c r="K2" s="2"/>
      <c r="L2" s="2"/>
      <c r="M2" s="2"/>
      <c r="N2" s="2"/>
    </row>
    <row r="3" spans="1:27">
      <c r="B3" s="8" t="s">
        <v>1</v>
      </c>
      <c r="C3" s="9" t="s">
        <v>36</v>
      </c>
      <c r="D3" s="8" t="s">
        <v>32</v>
      </c>
      <c r="E3" s="8" t="s">
        <v>33</v>
      </c>
      <c r="F3" s="8" t="s">
        <v>28</v>
      </c>
      <c r="G3" s="12" t="s">
        <v>37</v>
      </c>
      <c r="H3" s="18" t="s">
        <v>39</v>
      </c>
      <c r="I3" s="19" t="s">
        <v>40</v>
      </c>
      <c r="J3" s="19" t="s">
        <v>38</v>
      </c>
      <c r="K3" s="13"/>
      <c r="L3" s="13"/>
      <c r="M3" s="13"/>
      <c r="N3" s="13"/>
    </row>
    <row r="4" spans="1:27">
      <c r="A4" s="21" t="s">
        <v>2</v>
      </c>
      <c r="B4" s="1" t="s">
        <v>3</v>
      </c>
      <c r="C4" s="3">
        <v>-2.7195999999999998</v>
      </c>
      <c r="D4" s="5">
        <v>-2.7865440000000001</v>
      </c>
      <c r="E4" s="5">
        <v>-3.3513840000000004</v>
      </c>
      <c r="F4" s="5">
        <v>1.8242240000000001</v>
      </c>
      <c r="G4" s="16">
        <v>337.94099999999997</v>
      </c>
      <c r="H4" s="5">
        <v>33.368000000000002</v>
      </c>
      <c r="I4" s="5">
        <v>138.37899999999999</v>
      </c>
      <c r="J4" s="5">
        <v>0</v>
      </c>
      <c r="K4" s="5"/>
      <c r="L4" s="5">
        <f>1.883*G4</f>
        <v>636.34290299999998</v>
      </c>
      <c r="M4" s="5">
        <f>-35.315*G4+G4*(300-333.15)</f>
        <v>-23137.130564999992</v>
      </c>
      <c r="N4" s="5">
        <f>L4*LN(300/385.15)</f>
        <v>-158.99052512450686</v>
      </c>
      <c r="O4" s="5">
        <f>(M4-300*N4)/1000</f>
        <v>24.56002697235207</v>
      </c>
      <c r="P4" s="6" t="s">
        <v>50</v>
      </c>
      <c r="Q4" s="4"/>
      <c r="R4" s="11"/>
      <c r="S4" s="5"/>
      <c r="T4" s="5"/>
      <c r="V4" s="4"/>
      <c r="X4" s="5"/>
      <c r="Z4" s="5"/>
      <c r="AA4" s="5"/>
    </row>
    <row r="5" spans="1:27">
      <c r="A5" s="21"/>
      <c r="B5" s="1" t="s">
        <v>4</v>
      </c>
      <c r="C5" s="3">
        <v>-1.2552000000000001</v>
      </c>
      <c r="D5" s="5">
        <v>-5.6818720000000003</v>
      </c>
      <c r="E5" s="5">
        <v>4.1840000000000002E-2</v>
      </c>
      <c r="F5" s="5"/>
      <c r="G5" s="16">
        <v>306.14100000000002</v>
      </c>
      <c r="H5" s="5">
        <v>59.811999999999998</v>
      </c>
      <c r="I5" s="5">
        <v>168.44300000000001</v>
      </c>
      <c r="J5" s="5">
        <v>0</v>
      </c>
      <c r="K5" s="5"/>
      <c r="L5" s="5">
        <f t="shared" ref="L5:L21" si="0">1.883*G5</f>
        <v>576.46350300000006</v>
      </c>
      <c r="M5" s="5">
        <f t="shared" ref="M5:M21" si="1">-35.315*G5+G5*(300-333.15)</f>
        <v>-20959.943564999994</v>
      </c>
      <c r="N5" s="5">
        <f t="shared" ref="N5:N21" si="2">L5*LN(300/385.15)</f>
        <v>-144.02963343347406</v>
      </c>
      <c r="O5" s="5">
        <f t="shared" ref="O5:O21" si="3">(M5-300*N5)/1000</f>
        <v>22.248946465042224</v>
      </c>
      <c r="P5" s="6" t="s">
        <v>43</v>
      </c>
      <c r="R5" s="11"/>
      <c r="S5" s="5"/>
      <c r="T5" s="5"/>
      <c r="V5" s="4"/>
      <c r="X5" s="5"/>
      <c r="Z5" s="5"/>
      <c r="AA5" s="5"/>
    </row>
    <row r="6" spans="1:27">
      <c r="A6" s="21"/>
      <c r="B6" s="1" t="s">
        <v>5</v>
      </c>
      <c r="C6" s="3">
        <v>-3.0215999999999998</v>
      </c>
      <c r="D6" s="5">
        <v>-9.9955759999999998</v>
      </c>
      <c r="E6" s="5">
        <v>-2.4350879999999999</v>
      </c>
      <c r="F6" s="5">
        <v>-5.3973599999999999</v>
      </c>
      <c r="G6" s="16">
        <v>308.39999999999998</v>
      </c>
      <c r="H6" s="5">
        <v>30.655999999999999</v>
      </c>
      <c r="I6" s="5">
        <v>196.40199999999999</v>
      </c>
      <c r="J6" s="5">
        <v>0</v>
      </c>
      <c r="K6" s="5"/>
      <c r="L6" s="5">
        <f t="shared" si="0"/>
        <v>580.71719999999993</v>
      </c>
      <c r="M6" s="5">
        <f t="shared" si="1"/>
        <v>-21114.605999999992</v>
      </c>
      <c r="N6" s="5">
        <f t="shared" si="2"/>
        <v>-145.09242130548796</v>
      </c>
      <c r="O6" s="5">
        <f t="shared" si="3"/>
        <v>22.413120391646395</v>
      </c>
      <c r="P6" s="6" t="s">
        <v>49</v>
      </c>
      <c r="R6" s="11"/>
      <c r="S6" s="5"/>
      <c r="T6" s="5"/>
      <c r="V6" s="4"/>
      <c r="X6" s="5"/>
      <c r="Z6" s="5"/>
      <c r="AA6" s="5"/>
    </row>
    <row r="7" spans="1:27">
      <c r="A7" s="21"/>
      <c r="B7" s="1" t="s">
        <v>6</v>
      </c>
      <c r="C7" s="3">
        <v>-4.8952799999999996</v>
      </c>
      <c r="D7" s="5">
        <v>-5.3764399999999997</v>
      </c>
      <c r="E7" s="5">
        <v>-6.179768000000001</v>
      </c>
      <c r="F7" s="5"/>
      <c r="G7" s="16">
        <v>308.60300000000001</v>
      </c>
      <c r="H7" s="5">
        <v>30.655999999999999</v>
      </c>
      <c r="I7" s="5">
        <v>127.871</v>
      </c>
      <c r="J7" s="5">
        <v>55.597999999999999</v>
      </c>
      <c r="K7" s="5"/>
      <c r="L7" s="5">
        <f t="shared" si="0"/>
        <v>581.09944900000005</v>
      </c>
      <c r="M7" s="5">
        <f t="shared" si="1"/>
        <v>-21128.504394999993</v>
      </c>
      <c r="N7" s="5">
        <f t="shared" si="2"/>
        <v>-145.18792636879868</v>
      </c>
      <c r="O7" s="5">
        <f t="shared" si="3"/>
        <v>22.427873515639611</v>
      </c>
      <c r="R7" s="11"/>
      <c r="S7" s="5"/>
      <c r="T7" s="5"/>
      <c r="V7" s="4"/>
      <c r="X7" s="5"/>
      <c r="Z7" s="5"/>
      <c r="AA7" s="5"/>
    </row>
    <row r="8" spans="1:27">
      <c r="A8" s="21"/>
      <c r="B8" s="1" t="s">
        <v>7</v>
      </c>
      <c r="C8" s="3">
        <v>-4.3516000000000004</v>
      </c>
      <c r="D8" s="5">
        <v>-7.9328640000000004</v>
      </c>
      <c r="E8" s="5">
        <v>-2.481112</v>
      </c>
      <c r="F8" s="5">
        <v>-4.2676800000000004</v>
      </c>
      <c r="G8" s="16">
        <v>315.50299999999999</v>
      </c>
      <c r="H8" s="5">
        <v>31.376000000000001</v>
      </c>
      <c r="I8" s="5">
        <v>228.33500000000001</v>
      </c>
      <c r="J8" s="5">
        <v>0</v>
      </c>
      <c r="K8" s="5"/>
      <c r="L8" s="5">
        <f t="shared" si="0"/>
        <v>594.09214899999995</v>
      </c>
      <c r="M8" s="5">
        <f t="shared" si="1"/>
        <v>-21600.912894999994</v>
      </c>
      <c r="N8" s="5">
        <f t="shared" si="2"/>
        <v>-148.43415758477747</v>
      </c>
      <c r="O8" s="5">
        <f t="shared" si="3"/>
        <v>22.929334380433247</v>
      </c>
      <c r="P8" t="s">
        <v>47</v>
      </c>
      <c r="R8" s="11"/>
      <c r="S8" s="5"/>
      <c r="T8" s="5"/>
      <c r="V8" s="4"/>
      <c r="X8" s="5"/>
      <c r="Z8" s="5"/>
      <c r="AA8" s="5"/>
    </row>
    <row r="9" spans="1:27">
      <c r="A9" s="21"/>
      <c r="B9" s="1" t="s">
        <v>8</v>
      </c>
      <c r="C9" s="3">
        <v>-1.58992</v>
      </c>
      <c r="D9" s="5">
        <v>-0.85771999999999993</v>
      </c>
      <c r="E9" s="5">
        <v>0.41840000000000005</v>
      </c>
      <c r="F9" s="5"/>
      <c r="G9" s="16">
        <v>315.428</v>
      </c>
      <c r="H9" s="5">
        <v>85.555999999999997</v>
      </c>
      <c r="I9" s="5">
        <v>177.84200000000001</v>
      </c>
      <c r="J9" s="5">
        <v>0</v>
      </c>
      <c r="K9" s="5"/>
      <c r="L9" s="5">
        <f t="shared" si="0"/>
        <v>593.95092399999999</v>
      </c>
      <c r="M9" s="5">
        <f t="shared" si="1"/>
        <v>-21595.778019999991</v>
      </c>
      <c r="N9" s="5">
        <f t="shared" si="2"/>
        <v>-148.39887246286466</v>
      </c>
      <c r="O9" s="5">
        <f t="shared" si="3"/>
        <v>22.923883718859404</v>
      </c>
      <c r="P9" t="s">
        <v>46</v>
      </c>
      <c r="R9" s="11"/>
      <c r="S9" s="5"/>
      <c r="T9" s="5"/>
      <c r="V9" s="4"/>
      <c r="X9" s="5"/>
      <c r="Z9" s="5"/>
      <c r="AA9" s="5"/>
    </row>
    <row r="10" spans="1:27">
      <c r="A10" s="21"/>
      <c r="B10" s="1" t="s">
        <v>9</v>
      </c>
      <c r="C10" s="3">
        <v>0</v>
      </c>
      <c r="D10" s="5">
        <v>0</v>
      </c>
      <c r="E10" s="5">
        <v>0</v>
      </c>
      <c r="F10" s="5">
        <v>0</v>
      </c>
      <c r="G10" s="16">
        <v>314.53899999999999</v>
      </c>
      <c r="H10" s="5">
        <v>37.557000000000002</v>
      </c>
      <c r="I10" s="5">
        <v>144.18</v>
      </c>
      <c r="J10" s="5">
        <v>0</v>
      </c>
      <c r="K10" s="5"/>
      <c r="L10" s="5">
        <f t="shared" si="0"/>
        <v>592.27693699999998</v>
      </c>
      <c r="M10" s="5">
        <f t="shared" si="1"/>
        <v>-21534.912634999993</v>
      </c>
      <c r="N10" s="5">
        <f t="shared" si="2"/>
        <v>-147.9806261511248</v>
      </c>
      <c r="O10" s="5">
        <f t="shared" si="3"/>
        <v>22.859275210337444</v>
      </c>
      <c r="P10" t="s">
        <v>44</v>
      </c>
      <c r="R10" s="11"/>
      <c r="S10" s="5"/>
      <c r="T10" s="5"/>
      <c r="V10" s="4"/>
      <c r="X10" s="5"/>
      <c r="Z10" s="5"/>
      <c r="AA10" s="5"/>
    </row>
    <row r="11" spans="1:27">
      <c r="A11" s="21"/>
      <c r="B11" s="1" t="s">
        <v>10</v>
      </c>
      <c r="C11" s="3">
        <v>-4.1016000000000004</v>
      </c>
      <c r="D11" s="5">
        <v>-2.7530720000000004</v>
      </c>
      <c r="E11" s="5">
        <v>-3.3513840000000004</v>
      </c>
      <c r="F11" s="5">
        <v>-2.5104000000000002</v>
      </c>
      <c r="G11" s="16">
        <v>367.96300000000002</v>
      </c>
      <c r="H11" s="11">
        <v>70.213999999999999</v>
      </c>
      <c r="I11" s="11">
        <v>114.83799999999999</v>
      </c>
      <c r="J11" s="5">
        <v>0</v>
      </c>
      <c r="K11" s="5"/>
      <c r="L11" s="5">
        <f t="shared" si="0"/>
        <v>692.87432899999999</v>
      </c>
      <c r="M11" s="5">
        <f t="shared" si="1"/>
        <v>-25192.586794999992</v>
      </c>
      <c r="N11" s="5">
        <f t="shared" si="2"/>
        <v>-173.1149241920599</v>
      </c>
      <c r="O11" s="5">
        <f t="shared" si="3"/>
        <v>26.741890462617974</v>
      </c>
      <c r="P11" t="s">
        <v>45</v>
      </c>
      <c r="R11" s="11"/>
      <c r="S11" s="5"/>
      <c r="T11" s="5"/>
      <c r="V11" s="4"/>
      <c r="X11" s="5"/>
      <c r="Z11" s="5"/>
      <c r="AA11" s="5"/>
    </row>
    <row r="12" spans="1:27">
      <c r="A12" s="21"/>
      <c r="B12" s="1" t="s">
        <v>11</v>
      </c>
      <c r="C12" s="3">
        <v>-9.4976800000000008</v>
      </c>
      <c r="D12" s="5">
        <v>-9.598096</v>
      </c>
      <c r="E12" s="5">
        <v>-13.26328</v>
      </c>
      <c r="F12" s="5">
        <v>-11.531103999999999</v>
      </c>
      <c r="G12" s="16">
        <v>401.65800000000002</v>
      </c>
      <c r="H12" s="11">
        <v>31.376000000000001</v>
      </c>
      <c r="I12" s="11">
        <v>116.637</v>
      </c>
      <c r="J12" s="5">
        <v>0</v>
      </c>
      <c r="K12" s="5"/>
      <c r="L12" s="5">
        <f t="shared" si="0"/>
        <v>756.32201400000008</v>
      </c>
      <c r="M12" s="5">
        <f t="shared" si="1"/>
        <v>-27499.514969999989</v>
      </c>
      <c r="N12" s="5">
        <f t="shared" si="2"/>
        <v>-188.96735329675647</v>
      </c>
      <c r="O12" s="5">
        <f t="shared" si="3"/>
        <v>29.190691019026957</v>
      </c>
      <c r="R12" s="11"/>
      <c r="S12" s="5"/>
      <c r="T12" s="5"/>
      <c r="V12" s="4"/>
      <c r="X12" s="5"/>
      <c r="Z12" s="5"/>
      <c r="AA12" s="5"/>
    </row>
    <row r="13" spans="1:27">
      <c r="A13" s="21"/>
      <c r="B13" s="1" t="s">
        <v>12</v>
      </c>
      <c r="C13" s="3">
        <v>-10.041600000000001</v>
      </c>
      <c r="D13" s="5">
        <v>-10.6</v>
      </c>
      <c r="E13" s="5">
        <v>-8.9955999999999996</v>
      </c>
      <c r="F13" s="5">
        <v>-11.715199999999999</v>
      </c>
      <c r="G13" s="16">
        <v>404.69299999999998</v>
      </c>
      <c r="H13" s="11">
        <v>29.315999999999999</v>
      </c>
      <c r="I13" s="11">
        <v>122.82599999999999</v>
      </c>
      <c r="J13" s="5">
        <v>0</v>
      </c>
      <c r="K13" s="5"/>
      <c r="L13" s="5">
        <f t="shared" si="0"/>
        <v>762.03691900000001</v>
      </c>
      <c r="M13" s="5">
        <f t="shared" si="1"/>
        <v>-27707.306244999989</v>
      </c>
      <c r="N13" s="5">
        <f t="shared" si="2"/>
        <v>-190.39522456349496</v>
      </c>
      <c r="O13" s="5">
        <f t="shared" si="3"/>
        <v>29.411261124048501</v>
      </c>
      <c r="P13" t="s">
        <v>48</v>
      </c>
      <c r="R13" s="11"/>
      <c r="S13" s="5"/>
      <c r="T13" s="5"/>
      <c r="V13" s="4"/>
      <c r="X13" s="5"/>
      <c r="Z13" s="5"/>
      <c r="AA13" s="5"/>
    </row>
    <row r="14" spans="1:27">
      <c r="A14" s="21"/>
      <c r="B14" s="1" t="s">
        <v>13</v>
      </c>
      <c r="C14" s="3">
        <v>-7.6148800000000003</v>
      </c>
      <c r="D14" s="5">
        <v>-9.7236159999999998</v>
      </c>
      <c r="E14" s="5">
        <v>-6.8324720000000001</v>
      </c>
      <c r="F14" s="5"/>
      <c r="G14" s="16">
        <v>381.399</v>
      </c>
      <c r="H14" s="11">
        <v>33.368000000000002</v>
      </c>
      <c r="I14" s="11">
        <v>123.916</v>
      </c>
      <c r="J14" s="11">
        <v>47.558</v>
      </c>
      <c r="K14" s="11"/>
      <c r="L14" s="5">
        <f t="shared" si="0"/>
        <v>718.17431699999997</v>
      </c>
      <c r="M14" s="5">
        <f t="shared" si="1"/>
        <v>-26112.482534999988</v>
      </c>
      <c r="N14" s="5">
        <f t="shared" si="2"/>
        <v>-179.43613616566734</v>
      </c>
      <c r="O14" s="5">
        <f t="shared" si="3"/>
        <v>27.718358314700215</v>
      </c>
      <c r="R14" s="11"/>
      <c r="S14" s="5"/>
      <c r="T14" s="5"/>
      <c r="V14" s="4"/>
      <c r="X14" s="5"/>
      <c r="Z14" s="5"/>
      <c r="AA14" s="5"/>
    </row>
    <row r="15" spans="1:27">
      <c r="A15" s="21"/>
      <c r="B15" s="1" t="s">
        <v>14</v>
      </c>
      <c r="C15" s="3">
        <v>-11.966240000000001</v>
      </c>
      <c r="D15" s="5">
        <v>-12.618944000000001</v>
      </c>
      <c r="E15" s="5">
        <v>-12.054103999999999</v>
      </c>
      <c r="F15" s="5">
        <v>-10.83656</v>
      </c>
      <c r="G15" s="16">
        <v>420.94299999999998</v>
      </c>
      <c r="H15" s="5">
        <v>30.655999999999999</v>
      </c>
      <c r="I15" s="5">
        <v>112.36499999999999</v>
      </c>
      <c r="J15" s="15">
        <v>0</v>
      </c>
      <c r="K15" s="15"/>
      <c r="L15" s="5">
        <f t="shared" si="0"/>
        <v>792.63566900000001</v>
      </c>
      <c r="M15" s="5">
        <f t="shared" si="1"/>
        <v>-28819.862494999987</v>
      </c>
      <c r="N15" s="5">
        <f t="shared" si="2"/>
        <v>-198.04033431127118</v>
      </c>
      <c r="O15" s="5">
        <f t="shared" si="3"/>
        <v>30.592237798381372</v>
      </c>
      <c r="P15" t="s">
        <v>29</v>
      </c>
      <c r="Q15">
        <v>9</v>
      </c>
      <c r="R15" s="11"/>
      <c r="S15" s="5"/>
      <c r="T15" s="5"/>
      <c r="V15" s="4"/>
      <c r="X15" s="5"/>
      <c r="Z15" s="5"/>
      <c r="AA15" s="5"/>
    </row>
    <row r="16" spans="1:27">
      <c r="A16" s="21"/>
      <c r="B16" s="1" t="s">
        <v>15</v>
      </c>
      <c r="C16" s="3">
        <v>-4.2258399999999998</v>
      </c>
      <c r="D16" s="5"/>
      <c r="E16" s="5"/>
      <c r="F16" s="5"/>
      <c r="G16" s="16">
        <v>363.38600000000002</v>
      </c>
      <c r="H16" s="5">
        <v>31.344000000000001</v>
      </c>
      <c r="I16" s="5">
        <v>125.983</v>
      </c>
      <c r="J16" s="15">
        <v>0</v>
      </c>
      <c r="K16" s="15"/>
      <c r="L16" s="5">
        <f t="shared" si="0"/>
        <v>684.25583800000004</v>
      </c>
      <c r="M16" s="5">
        <f t="shared" si="1"/>
        <v>-24879.222489999993</v>
      </c>
      <c r="N16" s="5">
        <f t="shared" si="2"/>
        <v>-170.96159081879398</v>
      </c>
      <c r="O16" s="5">
        <f t="shared" si="3"/>
        <v>26.409254755638198</v>
      </c>
      <c r="P16" t="s">
        <v>30</v>
      </c>
      <c r="Q16">
        <v>4</v>
      </c>
      <c r="R16" s="11"/>
      <c r="S16" s="5"/>
      <c r="T16" s="5"/>
      <c r="V16" s="4"/>
      <c r="X16" s="5"/>
      <c r="Z16" s="5"/>
      <c r="AA16" s="5"/>
    </row>
    <row r="17" spans="1:27">
      <c r="A17" s="21"/>
      <c r="B17" s="1" t="s">
        <v>16</v>
      </c>
      <c r="C17" s="3">
        <v>-2.8869600000000002</v>
      </c>
      <c r="D17" s="5">
        <v>-2.2300720000000003</v>
      </c>
      <c r="E17" s="5">
        <v>0.12970400000000001</v>
      </c>
      <c r="F17" s="5">
        <v>3.3472000000000004</v>
      </c>
      <c r="G17" s="16">
        <v>313.87299999999999</v>
      </c>
      <c r="H17" s="5">
        <v>31.376000000000001</v>
      </c>
      <c r="I17" s="5">
        <v>167.62</v>
      </c>
      <c r="J17" s="15">
        <v>0</v>
      </c>
      <c r="K17" s="15"/>
      <c r="L17" s="5">
        <f t="shared" si="0"/>
        <v>591.02285900000004</v>
      </c>
      <c r="M17" s="5">
        <f t="shared" si="1"/>
        <v>-21489.314944999991</v>
      </c>
      <c r="N17" s="5">
        <f t="shared" si="2"/>
        <v>-147.66729426853902</v>
      </c>
      <c r="O17" s="5">
        <f t="shared" si="3"/>
        <v>22.810873335561716</v>
      </c>
      <c r="P17" t="s">
        <v>34</v>
      </c>
      <c r="Q17">
        <v>10</v>
      </c>
      <c r="R17" s="11"/>
      <c r="S17" s="5"/>
      <c r="T17" s="5"/>
      <c r="V17" s="4"/>
      <c r="X17" s="5"/>
      <c r="Z17" s="5"/>
      <c r="AA17" s="5"/>
    </row>
    <row r="18" spans="1:27">
      <c r="A18" s="21"/>
      <c r="B18" s="1" t="s">
        <v>17</v>
      </c>
      <c r="C18" s="3">
        <v>-3.7656000000000001</v>
      </c>
      <c r="D18" s="5">
        <v>-3.2384160000000004</v>
      </c>
      <c r="E18" s="5">
        <v>0.12970400000000001</v>
      </c>
      <c r="F18" s="5">
        <v>0.171544</v>
      </c>
      <c r="G18" s="16">
        <v>343.25</v>
      </c>
      <c r="H18" s="5">
        <v>29.315999999999999</v>
      </c>
      <c r="I18" s="5">
        <v>162.203</v>
      </c>
      <c r="J18" s="15">
        <v>0</v>
      </c>
      <c r="K18" s="15"/>
      <c r="L18" s="5">
        <f t="shared" si="0"/>
        <v>646.33974999999998</v>
      </c>
      <c r="M18" s="5">
        <f t="shared" si="1"/>
        <v>-23500.611249999991</v>
      </c>
      <c r="N18" s="5">
        <f t="shared" si="2"/>
        <v>-161.48824128764187</v>
      </c>
      <c r="O18" s="5">
        <f t="shared" si="3"/>
        <v>24.945861136292571</v>
      </c>
      <c r="P18" t="s">
        <v>31</v>
      </c>
      <c r="Q18">
        <v>8</v>
      </c>
      <c r="R18" s="11"/>
      <c r="S18" s="5"/>
      <c r="T18" s="5"/>
      <c r="V18" s="4"/>
      <c r="X18" s="5"/>
      <c r="Z18" s="5"/>
      <c r="AA18" s="5"/>
    </row>
    <row r="19" spans="1:27">
      <c r="A19" s="21"/>
      <c r="B19" s="1" t="s">
        <v>18</v>
      </c>
      <c r="C19" s="3">
        <v>-13.55616</v>
      </c>
      <c r="D19" s="5">
        <v>-17.865679999999998</v>
      </c>
      <c r="E19" s="5">
        <v>-15.970328000000002</v>
      </c>
      <c r="F19" s="5"/>
      <c r="G19" s="16">
        <v>418.49299999999999</v>
      </c>
      <c r="H19" s="5">
        <v>54.871000000000002</v>
      </c>
      <c r="I19" s="5">
        <v>111.625</v>
      </c>
      <c r="J19" s="15">
        <v>0</v>
      </c>
      <c r="K19" s="15"/>
      <c r="L19" s="5">
        <f t="shared" si="0"/>
        <v>788.02231900000004</v>
      </c>
      <c r="M19" s="5">
        <f t="shared" si="1"/>
        <v>-28652.123244999988</v>
      </c>
      <c r="N19" s="5">
        <f t="shared" si="2"/>
        <v>-196.88768699545261</v>
      </c>
      <c r="O19" s="5">
        <f t="shared" si="3"/>
        <v>30.414182853635793</v>
      </c>
      <c r="R19" s="11"/>
      <c r="S19" s="5"/>
      <c r="T19" s="5"/>
      <c r="V19" s="4"/>
      <c r="X19" s="5"/>
      <c r="Z19" s="5"/>
      <c r="AA19" s="5"/>
    </row>
    <row r="20" spans="1:27">
      <c r="A20" s="21"/>
      <c r="B20" s="1" t="s">
        <v>19</v>
      </c>
      <c r="C20" s="3">
        <v>-7.7404000000000002</v>
      </c>
      <c r="D20" s="5">
        <v>-14.961984000000001</v>
      </c>
      <c r="E20" s="5">
        <v>-11.183832000000001</v>
      </c>
      <c r="F20" s="5"/>
      <c r="G20" s="17">
        <v>390.20100000000002</v>
      </c>
      <c r="H20" s="5">
        <v>30.655999999999999</v>
      </c>
      <c r="I20" s="5">
        <v>161.482</v>
      </c>
      <c r="J20" s="15">
        <v>0</v>
      </c>
      <c r="K20" s="15"/>
      <c r="L20" s="5">
        <f t="shared" si="0"/>
        <v>734.74848300000008</v>
      </c>
      <c r="M20" s="5">
        <f t="shared" si="1"/>
        <v>-26715.111464999991</v>
      </c>
      <c r="N20" s="5">
        <f t="shared" si="2"/>
        <v>-183.57719807335513</v>
      </c>
      <c r="O20" s="5">
        <f t="shared" si="3"/>
        <v>28.358047957006548</v>
      </c>
      <c r="P20" t="s">
        <v>51</v>
      </c>
      <c r="R20" s="11"/>
      <c r="S20" s="5"/>
      <c r="T20" s="5"/>
      <c r="V20" s="4"/>
      <c r="X20" s="5"/>
      <c r="Z20" s="5"/>
      <c r="AA20" s="5"/>
    </row>
    <row r="21" spans="1:27">
      <c r="A21" s="21"/>
      <c r="B21" s="1" t="s">
        <v>20</v>
      </c>
      <c r="C21" s="3">
        <v>-6.9036</v>
      </c>
      <c r="D21" s="5">
        <v>-7.0500400000000001</v>
      </c>
      <c r="E21" s="5">
        <v>-7.702744</v>
      </c>
      <c r="F21" s="5">
        <v>-7.3220000000000001</v>
      </c>
      <c r="G21" s="17">
        <v>377.303</v>
      </c>
      <c r="H21" s="5">
        <v>31.376000000000001</v>
      </c>
      <c r="I21" s="5">
        <v>117.276</v>
      </c>
      <c r="J21" s="15">
        <v>0</v>
      </c>
      <c r="K21" s="15"/>
      <c r="L21" s="5">
        <f t="shared" si="0"/>
        <v>710.46154899999999</v>
      </c>
      <c r="M21" s="5">
        <f t="shared" si="1"/>
        <v>-25832.049894999989</v>
      </c>
      <c r="N21" s="5">
        <f t="shared" si="2"/>
        <v>-177.50909804093558</v>
      </c>
      <c r="O21" s="5">
        <f t="shared" si="3"/>
        <v>27.420679517280689</v>
      </c>
      <c r="P21" t="s">
        <v>52</v>
      </c>
      <c r="R21" s="11"/>
      <c r="S21" s="5"/>
      <c r="T21" s="5"/>
      <c r="V21" s="4"/>
      <c r="X21" s="5"/>
      <c r="Z21" s="5"/>
      <c r="AA21" s="5"/>
    </row>
    <row r="22" spans="1:27">
      <c r="B22" s="1"/>
      <c r="C22" s="1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  <c r="O22" s="6"/>
      <c r="R22" s="11"/>
      <c r="S22" s="11"/>
      <c r="T22" s="11"/>
      <c r="U22" s="6"/>
      <c r="V22" s="4"/>
      <c r="X22" s="5"/>
      <c r="Z22" s="5"/>
      <c r="AA22" s="5"/>
    </row>
    <row r="23" spans="1:27">
      <c r="A23" s="21" t="s">
        <v>21</v>
      </c>
      <c r="B23" s="1" t="s">
        <v>22</v>
      </c>
      <c r="C23" s="3">
        <v>10.41816</v>
      </c>
      <c r="D23" s="5"/>
      <c r="E23" s="5"/>
      <c r="F23" s="5"/>
      <c r="G23" s="20"/>
      <c r="H23" s="11">
        <v>30.655999999999999</v>
      </c>
      <c r="I23" s="11">
        <v>196.40199999999999</v>
      </c>
      <c r="J23" s="11">
        <v>0</v>
      </c>
      <c r="K23" s="11"/>
      <c r="L23" s="11"/>
      <c r="M23" s="11"/>
      <c r="N23" s="11"/>
      <c r="O23" s="6"/>
      <c r="R23" s="11"/>
      <c r="S23" s="11"/>
      <c r="T23" s="11"/>
      <c r="U23" s="6"/>
      <c r="V23" s="4"/>
      <c r="X23" s="5"/>
      <c r="Z23" s="5"/>
      <c r="AA23" s="5"/>
    </row>
    <row r="24" spans="1:27">
      <c r="A24" s="21"/>
      <c r="B24" s="1" t="s">
        <v>23</v>
      </c>
      <c r="C24" s="3">
        <v>10.37632</v>
      </c>
      <c r="D24" s="5"/>
      <c r="E24" s="5"/>
      <c r="F24" s="5"/>
      <c r="G24" s="16"/>
      <c r="H24" s="11">
        <v>31.376000000000001</v>
      </c>
      <c r="I24" s="11">
        <v>228.33500000000001</v>
      </c>
      <c r="J24" s="11">
        <v>0</v>
      </c>
      <c r="K24" s="11"/>
      <c r="L24" s="11"/>
      <c r="M24" s="11"/>
      <c r="N24" s="11"/>
      <c r="O24" s="6"/>
      <c r="R24" s="4"/>
      <c r="S24" s="4"/>
      <c r="T24" s="11"/>
      <c r="U24" s="6"/>
      <c r="V24" s="4"/>
      <c r="X24" s="5"/>
      <c r="Z24" s="5"/>
      <c r="AA24" s="5"/>
    </row>
    <row r="25" spans="1:27">
      <c r="A25" s="21"/>
      <c r="B25" s="1" t="s">
        <v>24</v>
      </c>
      <c r="C25" s="3">
        <v>6.9036</v>
      </c>
      <c r="D25" s="5">
        <v>-5.171424</v>
      </c>
      <c r="E25" s="5">
        <v>-6.7027680000000007</v>
      </c>
      <c r="F25" s="5">
        <v>-1.0878400000000001</v>
      </c>
      <c r="G25" s="16">
        <v>368.96199999999999</v>
      </c>
      <c r="H25" s="11">
        <v>88.644000000000005</v>
      </c>
      <c r="I25" s="11">
        <v>123.7</v>
      </c>
      <c r="J25" s="11">
        <v>0</v>
      </c>
      <c r="K25" s="11"/>
      <c r="L25" s="11"/>
      <c r="M25" s="11"/>
      <c r="N25" s="11"/>
      <c r="O25" s="6"/>
      <c r="R25" s="4"/>
      <c r="S25" s="4"/>
      <c r="T25" s="11"/>
      <c r="U25" s="6"/>
      <c r="V25" s="4"/>
      <c r="X25" s="5"/>
      <c r="Z25" s="5"/>
      <c r="AA25" s="5"/>
    </row>
    <row r="26" spans="1:27">
      <c r="A26" s="21"/>
      <c r="B26" s="1" t="s">
        <v>25</v>
      </c>
      <c r="C26" s="3">
        <v>4.9371200000000002</v>
      </c>
      <c r="D26" s="5"/>
      <c r="E26" s="5"/>
      <c r="F26" s="5"/>
      <c r="G26" s="16">
        <v>367.96300000000002</v>
      </c>
      <c r="H26" s="11">
        <v>70.213999999999999</v>
      </c>
      <c r="I26" s="11">
        <v>114.83799999999999</v>
      </c>
      <c r="J26" s="11">
        <v>0</v>
      </c>
      <c r="K26" s="11"/>
      <c r="L26" s="11"/>
      <c r="M26" s="11"/>
      <c r="N26" s="11"/>
      <c r="O26" s="6"/>
      <c r="R26" s="4"/>
      <c r="S26" s="4"/>
      <c r="T26" s="11"/>
      <c r="U26" s="6"/>
      <c r="V26" s="4"/>
      <c r="X26" s="5"/>
      <c r="Z26" s="5"/>
      <c r="AA26" s="5"/>
    </row>
    <row r="27" spans="1:27">
      <c r="A27" s="21"/>
      <c r="B27" s="1" t="s">
        <v>26</v>
      </c>
      <c r="C27" s="3">
        <v>2.7195999999999998</v>
      </c>
      <c r="D27" s="5">
        <v>-2.1924160000000001</v>
      </c>
      <c r="E27" s="5">
        <v>-3.2635200000000002</v>
      </c>
      <c r="F27" s="5">
        <v>6.2759999999999998</v>
      </c>
      <c r="G27" s="16">
        <v>352.53199999999998</v>
      </c>
      <c r="H27" s="11">
        <v>149.196</v>
      </c>
      <c r="I27" s="11">
        <v>135.048</v>
      </c>
      <c r="J27" s="11">
        <v>0</v>
      </c>
      <c r="K27" s="11"/>
      <c r="L27" s="11"/>
      <c r="M27" s="11"/>
      <c r="N27" s="11"/>
      <c r="O27" s="6"/>
      <c r="R27" s="4"/>
      <c r="S27" s="4"/>
      <c r="T27" s="11"/>
      <c r="U27" s="6"/>
      <c r="V27" s="4"/>
      <c r="X27" s="5"/>
      <c r="Z27" s="5"/>
      <c r="AA27" s="5"/>
    </row>
    <row r="28" spans="1:27">
      <c r="O28" s="6"/>
      <c r="P28" s="4"/>
      <c r="Q28" s="4"/>
      <c r="R28" s="4"/>
      <c r="S28" s="4"/>
      <c r="T28" s="11"/>
      <c r="U28" s="6"/>
    </row>
    <row r="29" spans="1:27">
      <c r="B29" t="s">
        <v>27</v>
      </c>
      <c r="O29" s="6"/>
      <c r="P29" s="4"/>
      <c r="Q29" s="4"/>
      <c r="R29" s="4"/>
      <c r="S29" s="4"/>
      <c r="T29" s="11"/>
      <c r="U29" s="6"/>
    </row>
    <row r="30" spans="1:27">
      <c r="O30" s="6"/>
      <c r="P30" s="4"/>
      <c r="Q30" s="4"/>
      <c r="R30" s="4"/>
      <c r="S30" s="4"/>
      <c r="T30" s="11"/>
      <c r="U30" s="6"/>
    </row>
    <row r="31" spans="1:27">
      <c r="O31" s="6"/>
      <c r="P31" s="4"/>
      <c r="Q31" s="4"/>
      <c r="R31" s="4"/>
      <c r="S31" s="4"/>
      <c r="T31" s="11"/>
      <c r="U31" s="6"/>
    </row>
    <row r="32" spans="1:27">
      <c r="O32" s="6"/>
      <c r="P32" s="4"/>
      <c r="Q32" s="4"/>
      <c r="R32" s="4"/>
      <c r="S32" s="4"/>
      <c r="T32" s="11"/>
      <c r="U32" s="6"/>
    </row>
    <row r="33" spans="15:21">
      <c r="O33" s="6"/>
      <c r="P33" s="4"/>
      <c r="Q33" s="4"/>
      <c r="R33" s="4"/>
      <c r="S33" s="4"/>
      <c r="T33" s="11"/>
      <c r="U33" s="6"/>
    </row>
    <row r="34" spans="15:21">
      <c r="O34" s="6"/>
      <c r="P34" s="4"/>
      <c r="Q34" s="4"/>
      <c r="R34" s="4"/>
      <c r="S34" s="4"/>
      <c r="T34" s="11"/>
      <c r="U34" s="6"/>
    </row>
    <row r="35" spans="15:21">
      <c r="O35" s="6"/>
      <c r="P35" s="4"/>
      <c r="Q35" s="4"/>
      <c r="R35" s="4"/>
      <c r="S35" s="4"/>
      <c r="T35" s="11"/>
      <c r="U35" s="6"/>
    </row>
    <row r="36" spans="15:21">
      <c r="O36" s="6"/>
      <c r="P36" s="4"/>
      <c r="Q36" s="4"/>
      <c r="R36" s="4"/>
      <c r="S36" s="4"/>
      <c r="T36" s="11"/>
      <c r="U36" s="6"/>
    </row>
    <row r="37" spans="15:21">
      <c r="O37" s="6"/>
      <c r="P37" s="4"/>
      <c r="Q37" s="4"/>
      <c r="R37" s="4"/>
      <c r="S37" s="4"/>
      <c r="T37" s="11"/>
      <c r="U37" s="6"/>
    </row>
    <row r="38" spans="15:21">
      <c r="O38" s="6"/>
      <c r="P38" s="4"/>
      <c r="Q38" s="4"/>
      <c r="R38" s="4"/>
      <c r="S38" s="4"/>
      <c r="T38" s="11"/>
      <c r="U38" s="6"/>
    </row>
    <row r="39" spans="15:21">
      <c r="O39" s="6"/>
      <c r="P39" s="4"/>
      <c r="Q39" s="4"/>
      <c r="R39" s="4"/>
      <c r="S39" s="4"/>
      <c r="T39" s="11"/>
      <c r="U39" s="6"/>
    </row>
    <row r="40" spans="15:21">
      <c r="O40" s="6"/>
      <c r="P40" s="10"/>
      <c r="Q40" s="4"/>
      <c r="R40" s="4"/>
      <c r="S40" s="4"/>
      <c r="T40" s="11"/>
      <c r="U40" s="6"/>
    </row>
    <row r="41" spans="15:21">
      <c r="O41" s="6"/>
      <c r="P41" s="10"/>
      <c r="Q41" s="4"/>
      <c r="R41" s="4"/>
      <c r="S41" s="4"/>
      <c r="T41" s="11"/>
      <c r="U41" s="6"/>
    </row>
    <row r="42" spans="15:21">
      <c r="O42" s="6"/>
      <c r="P42" s="6"/>
      <c r="Q42" s="6"/>
      <c r="R42" s="6"/>
      <c r="S42" s="6"/>
      <c r="T42" s="6"/>
      <c r="U42" s="6"/>
    </row>
    <row r="43" spans="15:21">
      <c r="O43" s="6"/>
      <c r="P43" s="6"/>
      <c r="Q43" s="4"/>
      <c r="R43" s="6"/>
      <c r="S43" s="6"/>
      <c r="T43" s="6"/>
      <c r="U43" s="6"/>
    </row>
    <row r="44" spans="15:21">
      <c r="O44" s="6"/>
      <c r="P44" s="6"/>
      <c r="Q44" s="4"/>
      <c r="R44" s="6"/>
      <c r="S44" s="6"/>
      <c r="T44" s="6"/>
      <c r="U44" s="6"/>
    </row>
    <row r="45" spans="15:21">
      <c r="O45" s="6"/>
      <c r="P45" s="6"/>
      <c r="Q45" s="4"/>
      <c r="R45" s="6"/>
      <c r="S45" s="6"/>
      <c r="T45" s="6"/>
      <c r="U45" s="6"/>
    </row>
    <row r="46" spans="15:21">
      <c r="O46" s="6"/>
      <c r="P46" s="6"/>
      <c r="Q46" s="4"/>
      <c r="R46" s="6"/>
      <c r="S46" s="6"/>
      <c r="T46" s="6"/>
      <c r="U46" s="6"/>
    </row>
    <row r="47" spans="15:21">
      <c r="O47" s="6"/>
      <c r="P47" s="6"/>
      <c r="Q47" s="4"/>
      <c r="R47" s="6"/>
      <c r="S47" s="6"/>
      <c r="T47" s="6"/>
      <c r="U47" s="6"/>
    </row>
    <row r="48" spans="15:21">
      <c r="O48" s="6"/>
      <c r="P48" s="6"/>
      <c r="Q48" s="4"/>
      <c r="R48" s="6"/>
      <c r="S48" s="6"/>
      <c r="T48" s="6"/>
      <c r="U48" s="6"/>
    </row>
    <row r="49" spans="15:31">
      <c r="O49" s="6"/>
      <c r="P49" s="6"/>
      <c r="Q49" s="4"/>
      <c r="R49" s="6"/>
      <c r="S49" s="6"/>
      <c r="T49" s="6"/>
      <c r="U49" s="6"/>
      <c r="AE49">
        <v>0.12280000000000001</v>
      </c>
    </row>
    <row r="50" spans="15:31">
      <c r="O50" s="6"/>
      <c r="P50" s="6"/>
      <c r="Q50" s="4"/>
      <c r="R50" s="6"/>
      <c r="S50" s="6"/>
      <c r="T50" s="6"/>
      <c r="U50" s="6"/>
      <c r="AE50">
        <v>0.1552</v>
      </c>
    </row>
    <row r="51" spans="15:31">
      <c r="O51" s="6"/>
      <c r="P51" s="6"/>
      <c r="Q51" s="4"/>
      <c r="R51" s="6"/>
      <c r="S51" s="6"/>
      <c r="T51" s="6"/>
      <c r="U51" s="6"/>
      <c r="AE51">
        <v>0.15920000000000001</v>
      </c>
    </row>
    <row r="52" spans="15:31">
      <c r="O52" s="6"/>
      <c r="P52" s="6"/>
      <c r="Q52" s="4"/>
      <c r="R52" s="6"/>
      <c r="S52" s="6"/>
      <c r="T52" s="6"/>
      <c r="U52" s="6"/>
      <c r="AE52">
        <v>0.1749</v>
      </c>
    </row>
    <row r="53" spans="15:31">
      <c r="O53" s="6"/>
      <c r="P53" s="6"/>
      <c r="Q53" s="6"/>
      <c r="R53" s="6"/>
      <c r="S53" s="6"/>
      <c r="T53" s="6"/>
      <c r="U53" s="6"/>
    </row>
  </sheetData>
  <mergeCells count="4">
    <mergeCell ref="A4:A21"/>
    <mergeCell ref="A23:A27"/>
    <mergeCell ref="G2:J2"/>
    <mergeCell ref="C1:F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hydrophobicity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60</cp:revision>
  <dcterms:created xsi:type="dcterms:W3CDTF">2015-08-24T16:07:50Z</dcterms:created>
  <dcterms:modified xsi:type="dcterms:W3CDTF">2019-10-25T15:39:46Z</dcterms:modified>
  <dc:language>en-US</dc:language>
</cp:coreProperties>
</file>