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doxey/Documents/Research/tetanus/"/>
    </mc:Choice>
  </mc:AlternateContent>
  <xr:revisionPtr revIDLastSave="0" documentId="13_ncr:1_{24BAB86F-AC1E-7546-A428-A674592BB2C1}" xr6:coauthVersionLast="47" xr6:coauthVersionMax="47" xr10:uidLastSave="{00000000-0000-0000-0000-000000000000}"/>
  <bookViews>
    <workbookView xWindow="1080" yWindow="1500" windowWidth="31560" windowHeight="17100" xr2:uid="{80E30221-B05B-D941-93D5-7AF7E7CFC1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" i="1" l="1"/>
  <c r="K9" i="1"/>
  <c r="M6" i="1" l="1"/>
  <c r="M5" i="1"/>
  <c r="M21" i="1"/>
  <c r="M9" i="1"/>
</calcChain>
</file>

<file path=xl/sharedStrings.xml><?xml version="1.0" encoding="utf-8"?>
<sst xmlns="http://schemas.openxmlformats.org/spreadsheetml/2006/main" count="618" uniqueCount="397">
  <si>
    <r>
      <rPr>
        <b/>
        <sz val="11"/>
        <color theme="1"/>
        <rFont val="Times New Roman"/>
        <family val="1"/>
      </rPr>
      <t>Table S2</t>
    </r>
    <r>
      <rPr>
        <sz val="11"/>
        <color theme="1"/>
        <rFont val="Times New Roman"/>
        <family val="1"/>
      </rPr>
      <t>. Metadata and bioinformatic annotations for BioSamples containing ancient human DNA and C. tetani. Metadata includes SRA-derived information as well as newly added annotations based on analysis of acMAGs.</t>
    </r>
  </si>
  <si>
    <t>BioSample ID</t>
  </si>
  <si>
    <t>SampleName (Hodgins et al.)</t>
  </si>
  <si>
    <t>SRA Run IDs</t>
  </si>
  <si>
    <t>Quality Encoding</t>
  </si>
  <si>
    <t>Estimated sample age</t>
  </si>
  <si>
    <t>sample location</t>
  </si>
  <si>
    <t>Country</t>
  </si>
  <si>
    <t>Continent</t>
  </si>
  <si>
    <t>Estimated Latitude</t>
  </si>
  <si>
    <t>Estimated Longitude</t>
  </si>
  <si>
    <t>clade</t>
  </si>
  <si>
    <t>acMAG damage level</t>
  </si>
  <si>
    <t>damageLevel-mtDNA</t>
  </si>
  <si>
    <t>Completeness</t>
  </si>
  <si>
    <t>Contamination</t>
  </si>
  <si>
    <t>SH</t>
  </si>
  <si>
    <t>genome_size_bp</t>
  </si>
  <si>
    <t>num_predicted_genes</t>
  </si>
  <si>
    <t>SAMD00041000</t>
  </si>
  <si>
    <t>Sanganji-A1-Teeth</t>
  </si>
  <si>
    <t>DRR046398, DRR046399, DRR046400, DRR046401, DRR046402, DRR046403, DRR046404, DRR046405</t>
  </si>
  <si>
    <t>Phred64</t>
  </si>
  <si>
    <t>978BCE</t>
  </si>
  <si>
    <t>Sanganji Shell mound in Fukushima</t>
  </si>
  <si>
    <t>Japan</t>
  </si>
  <si>
    <t>Asia</t>
  </si>
  <si>
    <t>SAMD00041001</t>
  </si>
  <si>
    <t>Sanganji-A2-Teeth</t>
  </si>
  <si>
    <t>DRR046408, DRR046409</t>
  </si>
  <si>
    <t>Phred33</t>
  </si>
  <si>
    <t>SAMEA103957995</t>
  </si>
  <si>
    <t>Deir-Rifeh-KNIII</t>
  </si>
  <si>
    <t>ERR1937833</t>
  </si>
  <si>
    <t>1879BCE</t>
  </si>
  <si>
    <t>Deir Rifeh cemetery</t>
  </si>
  <si>
    <t>Egypt</t>
  </si>
  <si>
    <t>Africa</t>
  </si>
  <si>
    <t>?</t>
  </si>
  <si>
    <t>SAMEA103971604</t>
  </si>
  <si>
    <t>Deir-Rifeh-KNII-Tooth</t>
  </si>
  <si>
    <t>ERR1937835</t>
  </si>
  <si>
    <t>SAMEA104233049</t>
  </si>
  <si>
    <t>Augsburg_Haunstetten-Bone</t>
  </si>
  <si>
    <t>ERR2112574, ERR2112575, ERR2112576, ERR2112577</t>
  </si>
  <si>
    <t>2273BCE</t>
  </si>
  <si>
    <t>Augsburg-Haunstetten, Unterer Talweg, Germany</t>
  </si>
  <si>
    <t>Germany</t>
  </si>
  <si>
    <t>Europe</t>
  </si>
  <si>
    <t>X</t>
  </si>
  <si>
    <t>SAMEA104281219</t>
  </si>
  <si>
    <t>Tenerife-Tooth011</t>
  </si>
  <si>
    <t>ERR2112081</t>
  </si>
  <si>
    <t>Unknown</t>
  </si>
  <si>
    <t>791.5CE</t>
  </si>
  <si>
    <t>Tenerife</t>
  </si>
  <si>
    <t>Spain</t>
  </si>
  <si>
    <t>SAMEA104281220</t>
  </si>
  <si>
    <t>Tenerife-Tooth004</t>
  </si>
  <si>
    <t>ERR2111944</t>
  </si>
  <si>
    <t>NA</t>
  </si>
  <si>
    <t>SAMEA104281221</t>
  </si>
  <si>
    <t>GranCanaria-Tooth005</t>
  </si>
  <si>
    <t>ERR2111945, ERR2111946, ERR2111947, ERR2111948, ERR2111949, ERR2111950, ERR2111951</t>
  </si>
  <si>
    <t>956CE</t>
  </si>
  <si>
    <t>Gran Canaria</t>
  </si>
  <si>
    <t>1B</t>
  </si>
  <si>
    <t>SAMEA104281224</t>
  </si>
  <si>
    <t>GranCanaria-Tooth008</t>
  </si>
  <si>
    <t>ERR2112074, ERR2112075, ERR2112076, ERR2112077, ERR2112078, ERR2112079, ERR2112080</t>
  </si>
  <si>
    <t>935.5CE</t>
  </si>
  <si>
    <t>Y</t>
  </si>
  <si>
    <t>SAMEA104281225</t>
  </si>
  <si>
    <t>Tenerife-Tooth012</t>
  </si>
  <si>
    <t>ERR2112091</t>
  </si>
  <si>
    <t>621CE</t>
  </si>
  <si>
    <t>SAMEA104281226</t>
  </si>
  <si>
    <t>Tenerife-Tooth013</t>
  </si>
  <si>
    <t>ERR2112098</t>
  </si>
  <si>
    <t>SAMEA104402285</t>
  </si>
  <si>
    <t>Tepos_35</t>
  </si>
  <si>
    <t>ERR2204614</t>
  </si>
  <si>
    <t>Teposcolula-Yucundaa, Mixteca Alta, Mexico</t>
  </si>
  <si>
    <t>Mexico</t>
  </si>
  <si>
    <t>North America</t>
  </si>
  <si>
    <t>SAMEA104441581</t>
  </si>
  <si>
    <t>Cueva_de_los_Lagos-Tooth</t>
  </si>
  <si>
    <t>ERR2225784</t>
  </si>
  <si>
    <t>Cueva de los lagos, Aguilar del Río Alhama, Spain</t>
  </si>
  <si>
    <t>SAMEA104548853</t>
  </si>
  <si>
    <t>Yámana-Tooth</t>
  </si>
  <si>
    <t>ERR2270785</t>
  </si>
  <si>
    <t>1208CE</t>
  </si>
  <si>
    <t>Yámana, Patagonia</t>
  </si>
  <si>
    <t>Patagonia region (shared by Chile and Argentina</t>
  </si>
  <si>
    <t>South America</t>
  </si>
  <si>
    <t>SAMEA2810266</t>
  </si>
  <si>
    <t>Vác-Mummy-Tissue</t>
  </si>
  <si>
    <t>ERR651004</t>
  </si>
  <si>
    <t>177CE</t>
  </si>
  <si>
    <t>Dominican Church of Vác, Hungary</t>
  </si>
  <si>
    <t>Hungary</t>
  </si>
  <si>
    <t>SAMEA3486783</t>
  </si>
  <si>
    <t>Chinchorro-Mummy-Bone</t>
  </si>
  <si>
    <t>ERR966294, ERR966295, ERR966296, ERR966297, ERR966298, ERR966302, ERR966303, ERR966304, ERR966305, ERR966306, ERR966307, ERR966312, ERR966313</t>
  </si>
  <si>
    <t>3824BCE</t>
  </si>
  <si>
    <t>Northern Arica, Chile</t>
  </si>
  <si>
    <t>Chile</t>
  </si>
  <si>
    <t>1H</t>
  </si>
  <si>
    <t>SAMEA3486793</t>
  </si>
  <si>
    <t>Pericues-BC28</t>
  </si>
  <si>
    <t>ERR966426</t>
  </si>
  <si>
    <t>1465CE</t>
  </si>
  <si>
    <t>SAMEA3713711</t>
  </si>
  <si>
    <t>Marseille-Tooth</t>
  </si>
  <si>
    <t>ERR1193532</t>
  </si>
  <si>
    <t>1721CE</t>
  </si>
  <si>
    <t>Marseille, France</t>
  </si>
  <si>
    <t>France</t>
  </si>
  <si>
    <t>SAMEA3937653</t>
  </si>
  <si>
    <t>Barcelona3031-Tooth</t>
  </si>
  <si>
    <t>ERR1368878</t>
  </si>
  <si>
    <t>1360CE</t>
  </si>
  <si>
    <t>Barcelona Spain</t>
  </si>
  <si>
    <t>SAMEA5054093</t>
  </si>
  <si>
    <t>SLC-France-Tooth1006</t>
  </si>
  <si>
    <t>ERR2862150, ERR2862151</t>
  </si>
  <si>
    <t>1348CE</t>
  </si>
  <si>
    <t>Saint Laurent de la Cabrerisse</t>
  </si>
  <si>
    <t>SAMEA5764555</t>
  </si>
  <si>
    <t>Karolva-Bone</t>
  </si>
  <si>
    <t>ERR3426230</t>
  </si>
  <si>
    <t>2990BCE</t>
  </si>
  <si>
    <t>Karlova, Estonia</t>
  </si>
  <si>
    <t>Estonia</t>
  </si>
  <si>
    <t>SAMEA5847426</t>
  </si>
  <si>
    <t>Abusir1655-Tooth</t>
  </si>
  <si>
    <t>ERR4375049</t>
  </si>
  <si>
    <t>1168.5BCE</t>
  </si>
  <si>
    <t>Abusir el-Meleq, Middle Egypt</t>
  </si>
  <si>
    <t>SAMEA5847432</t>
  </si>
  <si>
    <t>Abusir1595-Tooth</t>
  </si>
  <si>
    <t>ERR4374869</t>
  </si>
  <si>
    <t>940BCE</t>
  </si>
  <si>
    <t>SAMEA5847472</t>
  </si>
  <si>
    <t>Abusir1668-Tooth</t>
  </si>
  <si>
    <t>ERR4375137</t>
  </si>
  <si>
    <t>281.5BCE</t>
  </si>
  <si>
    <t>SAMEA5847473</t>
  </si>
  <si>
    <t>Abusir1671-Tooth</t>
  </si>
  <si>
    <t>ERR4375141</t>
  </si>
  <si>
    <t>104.5BCE</t>
  </si>
  <si>
    <t>1F</t>
  </si>
  <si>
    <t>SAMEA5847501</t>
  </si>
  <si>
    <t>Abusir1607-Tooth</t>
  </si>
  <si>
    <t>ERR4374914</t>
  </si>
  <si>
    <t>53.5CE</t>
  </si>
  <si>
    <t>SAMEA6490841</t>
  </si>
  <si>
    <t>YellowRiver-Tooth</t>
  </si>
  <si>
    <t>ERR3828670</t>
  </si>
  <si>
    <t>20CE</t>
  </si>
  <si>
    <t>Upper yellow river basin (ESTIMATED COORDS)</t>
  </si>
  <si>
    <t>China</t>
  </si>
  <si>
    <t>SAMEA6502100</t>
  </si>
  <si>
    <t>Riga_Cemetery-Tooth</t>
  </si>
  <si>
    <t>ERR3841646</t>
  </si>
  <si>
    <t>1627CE</t>
  </si>
  <si>
    <t>St. Gertrude's Church cemetery, Riga, Latvia</t>
  </si>
  <si>
    <t>Latvia</t>
  </si>
  <si>
    <t>SAMEA6661722</t>
  </si>
  <si>
    <t>Chincha_UC12-12_Tooth</t>
  </si>
  <si>
    <t>ERR4017942</t>
  </si>
  <si>
    <t>1522.5CE</t>
  </si>
  <si>
    <t>Chincha Valley, Peru</t>
  </si>
  <si>
    <t>Peru</t>
  </si>
  <si>
    <t>SAMEA6661724</t>
  </si>
  <si>
    <t>Chincha_UC12-24_Tooth</t>
  </si>
  <si>
    <t>ERR4017944</t>
  </si>
  <si>
    <t>1545CE</t>
  </si>
  <si>
    <t>SAMEA6661726</t>
  </si>
  <si>
    <t>Chincha_UC8-8168_Tooth</t>
  </si>
  <si>
    <t>ERR4017946</t>
  </si>
  <si>
    <t>1647.5CE</t>
  </si>
  <si>
    <t>SAMN02727818</t>
  </si>
  <si>
    <t>Chiribaya_Alta-Bone</t>
  </si>
  <si>
    <t>SRR1238558</t>
  </si>
  <si>
    <t>1126CE</t>
  </si>
  <si>
    <t>Chiribaya Alta (ESTIMATED COORD)</t>
  </si>
  <si>
    <t>SAMN02727821</t>
  </si>
  <si>
    <t>El_Yaral-Bone</t>
  </si>
  <si>
    <t>SRR1238559</t>
  </si>
  <si>
    <t>1212CE</t>
  </si>
  <si>
    <t>El Yaral (ESTIMATED COORD)</t>
  </si>
  <si>
    <t>SAMN02799089</t>
  </si>
  <si>
    <t>Peru-Bone40</t>
  </si>
  <si>
    <t>SRR1314212</t>
  </si>
  <si>
    <t>1250CE</t>
  </si>
  <si>
    <t>Laguna de los Condores, Peru</t>
  </si>
  <si>
    <t>SAMN02799091</t>
  </si>
  <si>
    <t>Peru-Bone42</t>
  </si>
  <si>
    <t>SRR1298752, SRR1314214</t>
  </si>
  <si>
    <t>SAMN05991104</t>
  </si>
  <si>
    <t>Pueblo_Bonito-Tooth</t>
  </si>
  <si>
    <t>SRR5169887, SRR5169888</t>
  </si>
  <si>
    <t>1002CE</t>
  </si>
  <si>
    <t>Pueblo Bonito, New Mexico USA</t>
  </si>
  <si>
    <t>USA</t>
  </si>
  <si>
    <t>SAMN06046901</t>
  </si>
  <si>
    <t>Kowalewko-Tooth</t>
  </si>
  <si>
    <t>SRR5047069</t>
  </si>
  <si>
    <t>170CE</t>
  </si>
  <si>
    <t>Kowalewko</t>
  </si>
  <si>
    <t>Poland</t>
  </si>
  <si>
    <t>SAMN12394113</t>
  </si>
  <si>
    <t>Punta_Candelero-Tooth</t>
  </si>
  <si>
    <t>SRR9898505</t>
  </si>
  <si>
    <t>851CE</t>
  </si>
  <si>
    <t>Punta Candelero</t>
  </si>
  <si>
    <t>Puerto Rico</t>
  </si>
  <si>
    <t>OriginalSampleName</t>
  </si>
  <si>
    <t>Sanganji_131421-3_A1</t>
  </si>
  <si>
    <t>lat</t>
  </si>
  <si>
    <t>lon</t>
  </si>
  <si>
    <t>Pub</t>
  </si>
  <si>
    <t>https://pubmed.ncbi.nlm.nih.gov/27581845/</t>
  </si>
  <si>
    <t>Archaeological Site</t>
  </si>
  <si>
    <t>Name</t>
  </si>
  <si>
    <t>Time Period</t>
  </si>
  <si>
    <t>Burial Context</t>
  </si>
  <si>
    <t>Tissue Sampled</t>
  </si>
  <si>
    <t>Sanganji_131421-3_A2</t>
  </si>
  <si>
    <t>Sanganji Shell Mound</t>
  </si>
  <si>
    <t>teeth</t>
  </si>
  <si>
    <t>Gnie_2</t>
  </si>
  <si>
    <t>Tooth</t>
  </si>
  <si>
    <t>1000–1200 AD</t>
  </si>
  <si>
    <t>https://pubmed.ncbi.nlm.nih.gov/28609785/</t>
  </si>
  <si>
    <t>Gniezno, Wielkopolska</t>
  </si>
  <si>
    <t>Additional Description</t>
  </si>
  <si>
    <t>KNIII</t>
  </si>
  <si>
    <t>https://doi.org/10.1016/j.jasrep.2017.12.025</t>
  </si>
  <si>
    <t>second left mandibular molar</t>
  </si>
  <si>
    <t>Egyptian mummy from Manchester Museum KNIII, Male; Khnum-Nakht</t>
  </si>
  <si>
    <t>KNII</t>
  </si>
  <si>
    <t>Egyptian mummy from Manchester Museum KNII, Male, tooth; Khnum-Nakht</t>
  </si>
  <si>
    <t>third left molar</t>
  </si>
  <si>
    <t>Deir Rifeh Cemetery</t>
  </si>
  <si>
    <t>1343UnTal85</t>
  </si>
  <si>
    <t>Species: Y. pestis</t>
  </si>
  <si>
    <t>https://doi.org/10.1016/j.cub.2017.10.025</t>
  </si>
  <si>
    <t>~4203 YBP</t>
  </si>
  <si>
    <t>Augsburg-Haunstetten</t>
  </si>
  <si>
    <t>gun011</t>
  </si>
  <si>
    <t>https://pubmed.ncbi.nlm.nih.gov/29107554/</t>
  </si>
  <si>
    <t>~791.5 CE</t>
  </si>
  <si>
    <t>cementum-rich root tip of the teeth</t>
  </si>
  <si>
    <t>gun004</t>
  </si>
  <si>
    <t>gun005</t>
  </si>
  <si>
    <t>gun008</t>
  </si>
  <si>
    <t>gun012</t>
  </si>
  <si>
    <t>gun013</t>
  </si>
  <si>
    <t>Adjusted-Time</t>
  </si>
  <si>
    <t>~956 CE</t>
  </si>
  <si>
    <t>~935.5 CE</t>
  </si>
  <si>
    <t>~621 CE</t>
  </si>
  <si>
    <t>Species: Salmonella enterica subsp. enterica serovar Paratyphi C</t>
  </si>
  <si>
    <t>https://pubmed.ncbi.nlm.nih.gov/29335577/</t>
  </si>
  <si>
    <t>Tepos_35; individual 35</t>
  </si>
  <si>
    <t>Teposcolula-Yucundaa; Mixteca Alta region, Oaxaca, Mexico</t>
  </si>
  <si>
    <t>1545-1550 CE</t>
  </si>
  <si>
    <t>https://pubmed.ncbi.nlm.nih.gov/29531053/</t>
  </si>
  <si>
    <t>Late Bronze Age</t>
  </si>
  <si>
    <t>IPY10</t>
  </si>
  <si>
    <t>https://pubmed.ncbi.nlm.nih.gov/29632188/</t>
  </si>
  <si>
    <t>Yámana</t>
  </si>
  <si>
    <t>895–725 BP</t>
  </si>
  <si>
    <t>tooth</t>
  </si>
  <si>
    <t>92-A1</t>
  </si>
  <si>
    <t>Body 92 - Left chest extract A</t>
  </si>
  <si>
    <t>https://pubmed.ncbi.nlm.nih.gov/25848958/</t>
  </si>
  <si>
    <t>1787 CE</t>
  </si>
  <si>
    <t>Vác, Hungary</t>
  </si>
  <si>
    <t>left chest extract</t>
  </si>
  <si>
    <t>Chinchorro</t>
  </si>
  <si>
    <t>https://pubmed.ncbi.nlm.nih.gov/26198033/</t>
  </si>
  <si>
    <t>mummy Maderas Enco C2</t>
  </si>
  <si>
    <t>bone</t>
  </si>
  <si>
    <t>Pericues BC28</t>
  </si>
  <si>
    <t>Piedra
Gorda</t>
  </si>
  <si>
    <t>800-300 BP</t>
  </si>
  <si>
    <t>OBS107</t>
  </si>
  <si>
    <t>https://pubmed.ncbi.nlm.nih.gov/26795402/</t>
  </si>
  <si>
    <t>1720-1722 CE</t>
  </si>
  <si>
    <t>l’Observance in Marseille, France</t>
  </si>
  <si>
    <t>Barcelona3031</t>
  </si>
  <si>
    <t>https://pubmed.ncbi.nlm.nih.gov/27281573/</t>
  </si>
  <si>
    <t>1300–1420 cal AD</t>
  </si>
  <si>
    <t>Saints Màrtirs Just i Pastor, Barcelona, Spain</t>
  </si>
  <si>
    <t>https://pubmed.ncbi.nlm.nih.gov/30478041/</t>
  </si>
  <si>
    <t>SLC1006; Saint-Laurent-de-la-Cabrerisse</t>
  </si>
  <si>
    <t>~1348 CE</t>
  </si>
  <si>
    <t>Saint-Laurent-de-la-Cabrerisse</t>
  </si>
  <si>
    <t>kar1</t>
  </si>
  <si>
    <t>https://pubmed.ncbi.nlm.nih.gov/31594508/</t>
  </si>
  <si>
    <t>2440–2140 BCE</t>
  </si>
  <si>
    <t>one maxillary tooth (M3 sin)</t>
  </si>
  <si>
    <t>Karlova, Tartu, Estonia</t>
  </si>
  <si>
    <t>Abusir1655t</t>
  </si>
  <si>
    <t>https://pubmed.ncbi.nlm.nih.gov/32859198/</t>
  </si>
  <si>
    <t>cal BC 1211-1126</t>
  </si>
  <si>
    <t>Abusir1595t</t>
  </si>
  <si>
    <t>cal BC 975-905</t>
  </si>
  <si>
    <t>Abusir1668t</t>
  </si>
  <si>
    <t>cal BC 357-206</t>
  </si>
  <si>
    <t>Abusir1671t</t>
  </si>
  <si>
    <t>cal BC 156-53</t>
  </si>
  <si>
    <t>Abusir1607t</t>
  </si>
  <si>
    <t>cal AD 26-81</t>
  </si>
  <si>
    <t>DCZM17IV</t>
  </si>
  <si>
    <t>https://pubmed.ncbi.nlm.nih.gov/32483115/</t>
  </si>
  <si>
    <t>Dacaozi site; Pingan county, Qinghai province.</t>
  </si>
  <si>
    <t>G701</t>
  </si>
  <si>
    <t>https://pubmed.ncbi.nlm.nih.gov/32884081/</t>
  </si>
  <si>
    <t>Riga, Latvia</t>
  </si>
  <si>
    <t>burial pit of the St. Gertrude’s Church cemetery</t>
  </si>
  <si>
    <t>~1601-1657 AD</t>
  </si>
  <si>
    <t>UC12-12</t>
  </si>
  <si>
    <t>https://pubmed.ncbi.nlm.nih.gov/32661160/</t>
  </si>
  <si>
    <t>tooth (molar)</t>
  </si>
  <si>
    <t>Chincha, Peru</t>
  </si>
  <si>
    <t>~1415–1630 AD</t>
  </si>
  <si>
    <t>UC12-24</t>
  </si>
  <si>
    <t>~1450–1640 AD</t>
  </si>
  <si>
    <t>UC8-8168</t>
  </si>
  <si>
    <t>~1490–1805 AD</t>
  </si>
  <si>
    <t>sample 54</t>
  </si>
  <si>
    <t>archaeological bone sample</t>
  </si>
  <si>
    <t>https://pubmed.ncbi.nlm.nih.gov/25141181/</t>
  </si>
  <si>
    <t>Chiribaya Alta, Cemetery 1</t>
  </si>
  <si>
    <t>~ AD 1028-1224</t>
  </si>
  <si>
    <t>sample 64</t>
  </si>
  <si>
    <t>El Yaral, Cemetery 2</t>
  </si>
  <si>
    <t>~ AD 1158-1266</t>
  </si>
  <si>
    <t>NA40</t>
  </si>
  <si>
    <t>human bone</t>
  </si>
  <si>
    <t>https://pubmed.ncbi.nlm.nih.gov/24568772/</t>
  </si>
  <si>
    <t>Peruvian mummy</t>
  </si>
  <si>
    <t>NA42</t>
  </si>
  <si>
    <t>Individual burial H3661</t>
  </si>
  <si>
    <t>Pueblo Bonito, New Mexico</t>
  </si>
  <si>
    <t>https://pubmed.ncbi.nlm.nih.gov/28221340/</t>
  </si>
  <si>
    <t>Room 33</t>
  </si>
  <si>
    <t>PC-119-WGE</t>
  </si>
  <si>
    <t>whole genome target enriched sequence reads from dentine</t>
  </si>
  <si>
    <t>dentine</t>
  </si>
  <si>
    <t>https://pubmed.ncbi.nlm.nih.gov/31710665/</t>
  </si>
  <si>
    <t>851 (median CalAD)</t>
  </si>
  <si>
    <t>Hodgins-et-al Sample Name</t>
  </si>
  <si>
    <t>pulp chamber of teeth</t>
  </si>
  <si>
    <t>esp005, CL1</t>
  </si>
  <si>
    <t>Deir-Rifeh-KNIII-Tooth</t>
  </si>
  <si>
    <t>Augsburg-Tooth</t>
  </si>
  <si>
    <t>Karolva-Tooth</t>
  </si>
  <si>
    <t>Dacaozi-Tooth</t>
  </si>
  <si>
    <t>Gniezno-Tooth</t>
  </si>
  <si>
    <t>HAS CHANGED SINCE LAST VERSION</t>
  </si>
  <si>
    <t>~2994 ± 19 YBP</t>
  </si>
  <si>
    <t>1985–1773 BCE</t>
  </si>
  <si>
    <t>~5922-5756 BP</t>
  </si>
  <si>
    <t>Pericues-BC28-Bone</t>
  </si>
  <si>
    <t>50-150 CE</t>
  </si>
  <si>
    <t>tooth; Left M2</t>
  </si>
  <si>
    <t>tooth; Left M1</t>
  </si>
  <si>
    <t>Sanganji-A1-Tooth</t>
  </si>
  <si>
    <t>Sanganji-A2-Tooth</t>
  </si>
  <si>
    <t>Tepos_35-Tooth</t>
  </si>
  <si>
    <t>1000–1500 AD</t>
  </si>
  <si>
    <t>~ 990-1030</t>
  </si>
  <si>
    <t>PCA0162</t>
  </si>
  <si>
    <t>VERIFIED</t>
  </si>
  <si>
    <t>OLD</t>
  </si>
  <si>
    <t>Tenerife-011-Tooth</t>
  </si>
  <si>
    <t>Tenerife-004-Tooth</t>
  </si>
  <si>
    <t>GranCanaria-005-Tooth</t>
  </si>
  <si>
    <t>GranCanaria-008-Tooth</t>
  </si>
  <si>
    <t>Tenerife-012-Tooth</t>
  </si>
  <si>
    <t>Tenerife-013-Tooth</t>
  </si>
  <si>
    <t>Barcelona-3031-Tooth</t>
  </si>
  <si>
    <t>SLC-France-Tooth</t>
  </si>
  <si>
    <t>Chincha-UC12-12-Tooth</t>
  </si>
  <si>
    <t>Chincha-UC12-24-Tooth</t>
  </si>
  <si>
    <t>Chincha-UC8-8168-Tooth</t>
  </si>
  <si>
    <t>Peru-NA40-Bone</t>
  </si>
  <si>
    <t>Peru-NA42-Bone</t>
  </si>
  <si>
    <t>Date-range-1</t>
  </si>
  <si>
    <t>Date-range-2</t>
  </si>
  <si>
    <t>~-1600-1300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</si>
</sst>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name val="Times New Roman"/>
      <family val="1"/>
    </font>
    <font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1" xfId="0" applyFont="1" applyBorder="1"/>
    <xf numFmtId="0" fontId="4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1"/>
    <xf numFmtId="0" fontId="2" fillId="0" borderId="0" xfId="0" applyFont="1" applyFill="1"/>
    <xf numFmtId="0" fontId="0" fillId="0" borderId="0" xfId="0" applyFill="1"/>
    <xf numFmtId="0" fontId="5" fillId="0" borderId="0" xfId="0" applyFont="1" applyAlignment="1">
      <alignment wrapText="1"/>
    </xf>
    <xf numFmtId="0" fontId="0" fillId="0" borderId="0" xfId="0" applyAlignment="1">
      <alignment horizontal="center"/>
    </xf>
    <xf numFmtId="0" fontId="8" fillId="0" borderId="0" xfId="0" applyFont="1" applyFill="1"/>
    <xf numFmtId="0" fontId="9" fillId="0" borderId="0" xfId="0" applyFont="1"/>
    <xf numFmtId="0" fontId="5" fillId="0" borderId="0" xfId="0" applyFont="1" applyFill="1"/>
    <xf numFmtId="0" fontId="2" fillId="2" borderId="0" xfId="0" applyFont="1" applyFill="1"/>
    <xf numFmtId="0" fontId="0" fillId="3" borderId="0" xfId="0" applyFill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pubmed.ncbi.nlm.nih.gov/29632188/" TargetMode="External"/><Relationship Id="rId18" Type="http://schemas.openxmlformats.org/officeDocument/2006/relationships/hyperlink" Target="https://pubmed.ncbi.nlm.nih.gov/27281573/" TargetMode="External"/><Relationship Id="rId26" Type="http://schemas.openxmlformats.org/officeDocument/2006/relationships/hyperlink" Target="https://pubmed.ncbi.nlm.nih.gov/32483115/" TargetMode="External"/><Relationship Id="rId3" Type="http://schemas.openxmlformats.org/officeDocument/2006/relationships/hyperlink" Target="https://pubmed.ncbi.nlm.nih.gov/28609785/" TargetMode="External"/><Relationship Id="rId21" Type="http://schemas.openxmlformats.org/officeDocument/2006/relationships/hyperlink" Target="https://pubmed.ncbi.nlm.nih.gov/32859198/" TargetMode="External"/><Relationship Id="rId34" Type="http://schemas.openxmlformats.org/officeDocument/2006/relationships/hyperlink" Target="https://pubmed.ncbi.nlm.nih.gov/28221340/" TargetMode="External"/><Relationship Id="rId7" Type="http://schemas.openxmlformats.org/officeDocument/2006/relationships/hyperlink" Target="https://pubmed.ncbi.nlm.nih.gov/29107554/" TargetMode="External"/><Relationship Id="rId12" Type="http://schemas.openxmlformats.org/officeDocument/2006/relationships/hyperlink" Target="https://pubmed.ncbi.nlm.nih.gov/29531053/" TargetMode="External"/><Relationship Id="rId17" Type="http://schemas.openxmlformats.org/officeDocument/2006/relationships/hyperlink" Target="https://pubmed.ncbi.nlm.nih.gov/26795402/" TargetMode="External"/><Relationship Id="rId25" Type="http://schemas.openxmlformats.org/officeDocument/2006/relationships/hyperlink" Target="https://pubmed.ncbi.nlm.nih.gov/32859198/" TargetMode="External"/><Relationship Id="rId33" Type="http://schemas.openxmlformats.org/officeDocument/2006/relationships/hyperlink" Target="https://pubmed.ncbi.nlm.nih.gov/24568772/" TargetMode="External"/><Relationship Id="rId2" Type="http://schemas.openxmlformats.org/officeDocument/2006/relationships/hyperlink" Target="https://pubmed.ncbi.nlm.nih.gov/27581845/" TargetMode="External"/><Relationship Id="rId16" Type="http://schemas.openxmlformats.org/officeDocument/2006/relationships/hyperlink" Target="https://pubmed.ncbi.nlm.nih.gov/26198033/" TargetMode="External"/><Relationship Id="rId20" Type="http://schemas.openxmlformats.org/officeDocument/2006/relationships/hyperlink" Target="https://pubmed.ncbi.nlm.nih.gov/31594508/" TargetMode="External"/><Relationship Id="rId29" Type="http://schemas.openxmlformats.org/officeDocument/2006/relationships/hyperlink" Target="https://pubmed.ncbi.nlm.nih.gov/32661160/" TargetMode="External"/><Relationship Id="rId1" Type="http://schemas.openxmlformats.org/officeDocument/2006/relationships/hyperlink" Target="https://pubmed.ncbi.nlm.nih.gov/27581845/" TargetMode="External"/><Relationship Id="rId6" Type="http://schemas.openxmlformats.org/officeDocument/2006/relationships/hyperlink" Target="https://pubmed.ncbi.nlm.nih.gov/29107554/" TargetMode="External"/><Relationship Id="rId11" Type="http://schemas.openxmlformats.org/officeDocument/2006/relationships/hyperlink" Target="https://pubmed.ncbi.nlm.nih.gov/29335577/" TargetMode="External"/><Relationship Id="rId24" Type="http://schemas.openxmlformats.org/officeDocument/2006/relationships/hyperlink" Target="https://pubmed.ncbi.nlm.nih.gov/32859198/" TargetMode="External"/><Relationship Id="rId32" Type="http://schemas.openxmlformats.org/officeDocument/2006/relationships/hyperlink" Target="https://pubmed.ncbi.nlm.nih.gov/24568772/" TargetMode="External"/><Relationship Id="rId5" Type="http://schemas.openxmlformats.org/officeDocument/2006/relationships/hyperlink" Target="https://pubmed.ncbi.nlm.nih.gov/29107554/" TargetMode="External"/><Relationship Id="rId15" Type="http://schemas.openxmlformats.org/officeDocument/2006/relationships/hyperlink" Target="https://pubmed.ncbi.nlm.nih.gov/26198033/" TargetMode="External"/><Relationship Id="rId23" Type="http://schemas.openxmlformats.org/officeDocument/2006/relationships/hyperlink" Target="https://pubmed.ncbi.nlm.nih.gov/32859198/" TargetMode="External"/><Relationship Id="rId28" Type="http://schemas.openxmlformats.org/officeDocument/2006/relationships/hyperlink" Target="https://pubmed.ncbi.nlm.nih.gov/32661160/" TargetMode="External"/><Relationship Id="rId10" Type="http://schemas.openxmlformats.org/officeDocument/2006/relationships/hyperlink" Target="https://pubmed.ncbi.nlm.nih.gov/29107554/" TargetMode="External"/><Relationship Id="rId19" Type="http://schemas.openxmlformats.org/officeDocument/2006/relationships/hyperlink" Target="https://pubmed.ncbi.nlm.nih.gov/30478041/" TargetMode="External"/><Relationship Id="rId31" Type="http://schemas.openxmlformats.org/officeDocument/2006/relationships/hyperlink" Target="https://pubmed.ncbi.nlm.nih.gov/25141181/" TargetMode="External"/><Relationship Id="rId4" Type="http://schemas.openxmlformats.org/officeDocument/2006/relationships/hyperlink" Target="https://doi.org/10.1016/j.cub.2017.10.025" TargetMode="External"/><Relationship Id="rId9" Type="http://schemas.openxmlformats.org/officeDocument/2006/relationships/hyperlink" Target="https://pubmed.ncbi.nlm.nih.gov/29107554/" TargetMode="External"/><Relationship Id="rId14" Type="http://schemas.openxmlformats.org/officeDocument/2006/relationships/hyperlink" Target="https://pubmed.ncbi.nlm.nih.gov/25848958/" TargetMode="External"/><Relationship Id="rId22" Type="http://schemas.openxmlformats.org/officeDocument/2006/relationships/hyperlink" Target="https://pubmed.ncbi.nlm.nih.gov/32859198/" TargetMode="External"/><Relationship Id="rId27" Type="http://schemas.openxmlformats.org/officeDocument/2006/relationships/hyperlink" Target="https://pubmed.ncbi.nlm.nih.gov/32884081/" TargetMode="External"/><Relationship Id="rId30" Type="http://schemas.openxmlformats.org/officeDocument/2006/relationships/hyperlink" Target="https://pubmed.ncbi.nlm.nih.gov/32661160/" TargetMode="External"/><Relationship Id="rId35" Type="http://schemas.openxmlformats.org/officeDocument/2006/relationships/hyperlink" Target="https://pubmed.ncbi.nlm.nih.gov/31710665/" TargetMode="External"/><Relationship Id="rId8" Type="http://schemas.openxmlformats.org/officeDocument/2006/relationships/hyperlink" Target="https://pubmed.ncbi.nlm.nih.gov/2910755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6CC91-FB65-BB44-BFB2-051201C30282}">
  <dimension ref="A1:AF42"/>
  <sheetViews>
    <sheetView tabSelected="1" topLeftCell="B1" zoomScaleNormal="226" workbookViewId="0">
      <selection activeCell="H5" sqref="H5"/>
    </sheetView>
  </sheetViews>
  <sheetFormatPr baseColWidth="10" defaultRowHeight="16" x14ac:dyDescent="0.2"/>
  <cols>
    <col min="1" max="1" width="21.6640625" customWidth="1"/>
    <col min="2" max="2" width="36.33203125" customWidth="1"/>
    <col min="3" max="3" width="22.83203125" customWidth="1"/>
    <col min="4" max="4" width="17.33203125" customWidth="1"/>
    <col min="5" max="5" width="17.83203125" customWidth="1"/>
    <col min="6" max="6" width="14.33203125" customWidth="1"/>
    <col min="10" max="12" width="15" customWidth="1"/>
    <col min="15" max="15" width="10.83203125" customWidth="1"/>
  </cols>
  <sheetData>
    <row r="1" spans="1:32" x14ac:dyDescent="0.2">
      <c r="A1" s="6" t="s">
        <v>365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32" x14ac:dyDescent="0.2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6" t="s">
        <v>380</v>
      </c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</row>
    <row r="3" spans="1:32" x14ac:dyDescent="0.2">
      <c r="A3" s="1"/>
      <c r="B3" s="1"/>
      <c r="C3" s="1"/>
      <c r="D3" s="1"/>
      <c r="E3" s="1"/>
      <c r="F3" s="1"/>
      <c r="G3" s="17" t="s">
        <v>225</v>
      </c>
      <c r="H3" s="18"/>
      <c r="I3" s="18"/>
      <c r="J3" s="1"/>
      <c r="K3" s="1"/>
      <c r="L3" s="1"/>
      <c r="M3" s="1"/>
      <c r="N3" s="1"/>
      <c r="O3" s="1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</row>
    <row r="4" spans="1:32" x14ac:dyDescent="0.2">
      <c r="A4" s="2" t="s">
        <v>1</v>
      </c>
      <c r="B4" s="2" t="s">
        <v>357</v>
      </c>
      <c r="C4" s="2" t="s">
        <v>219</v>
      </c>
      <c r="D4" s="2" t="s">
        <v>238</v>
      </c>
      <c r="E4" s="2" t="s">
        <v>229</v>
      </c>
      <c r="F4" s="2" t="s">
        <v>223</v>
      </c>
      <c r="G4" s="2" t="s">
        <v>226</v>
      </c>
      <c r="H4" s="2" t="s">
        <v>221</v>
      </c>
      <c r="I4" s="2" t="s">
        <v>222</v>
      </c>
      <c r="J4" s="2" t="s">
        <v>227</v>
      </c>
      <c r="K4" s="2" t="s">
        <v>394</v>
      </c>
      <c r="L4" s="2" t="s">
        <v>395</v>
      </c>
      <c r="M4" s="2" t="s">
        <v>261</v>
      </c>
      <c r="N4" s="2" t="s">
        <v>228</v>
      </c>
      <c r="O4" s="2" t="s">
        <v>379</v>
      </c>
      <c r="P4" s="2" t="s">
        <v>2</v>
      </c>
      <c r="Q4" s="2" t="s">
        <v>3</v>
      </c>
      <c r="R4" s="2" t="s">
        <v>4</v>
      </c>
      <c r="S4" s="2" t="s">
        <v>5</v>
      </c>
      <c r="T4" s="2" t="s">
        <v>6</v>
      </c>
      <c r="U4" s="2" t="s">
        <v>7</v>
      </c>
      <c r="V4" s="2" t="s">
        <v>8</v>
      </c>
      <c r="W4" s="2" t="s">
        <v>9</v>
      </c>
      <c r="X4" s="2" t="s">
        <v>10</v>
      </c>
      <c r="Y4" s="2" t="s">
        <v>11</v>
      </c>
      <c r="Z4" s="2" t="s">
        <v>12</v>
      </c>
      <c r="AA4" s="2" t="s">
        <v>13</v>
      </c>
      <c r="AB4" s="2" t="s">
        <v>14</v>
      </c>
      <c r="AC4" s="2" t="s">
        <v>15</v>
      </c>
      <c r="AD4" s="2" t="s">
        <v>16</v>
      </c>
      <c r="AE4" s="2" t="s">
        <v>17</v>
      </c>
      <c r="AF4" s="2" t="s">
        <v>18</v>
      </c>
    </row>
    <row r="5" spans="1:32" ht="68" x14ac:dyDescent="0.2">
      <c r="A5" s="1" t="s">
        <v>19</v>
      </c>
      <c r="B5" s="13" t="s">
        <v>373</v>
      </c>
      <c r="C5" s="1" t="s">
        <v>220</v>
      </c>
      <c r="D5" s="1"/>
      <c r="E5" s="1" t="s">
        <v>371</v>
      </c>
      <c r="F5" s="7" t="s">
        <v>224</v>
      </c>
      <c r="G5" s="1" t="s">
        <v>231</v>
      </c>
      <c r="H5" s="8">
        <v>37.869999999999997</v>
      </c>
      <c r="I5" s="8">
        <v>140.91</v>
      </c>
      <c r="J5" s="1" t="s">
        <v>366</v>
      </c>
      <c r="K5" s="1">
        <v>-1063</v>
      </c>
      <c r="L5" s="1">
        <v>-1025</v>
      </c>
      <c r="M5" s="1">
        <f>1950-2994</f>
        <v>-1044</v>
      </c>
      <c r="N5" s="1"/>
      <c r="O5" s="15"/>
      <c r="P5" s="1" t="s">
        <v>20</v>
      </c>
      <c r="Q5" s="1" t="s">
        <v>21</v>
      </c>
      <c r="R5" s="1" t="s">
        <v>22</v>
      </c>
      <c r="S5" s="3" t="s">
        <v>23</v>
      </c>
      <c r="T5" s="3" t="s">
        <v>24</v>
      </c>
      <c r="U5" s="1" t="s">
        <v>25</v>
      </c>
      <c r="V5" s="1" t="s">
        <v>26</v>
      </c>
      <c r="W5" s="1">
        <v>37.900723448699999</v>
      </c>
      <c r="X5" s="1">
        <v>140.91451561389999</v>
      </c>
      <c r="Y5" s="4">
        <v>2</v>
      </c>
      <c r="Z5" s="1">
        <v>4.5104738240673597E-2</v>
      </c>
      <c r="AA5" s="1">
        <v>0.29292929000000001</v>
      </c>
      <c r="AB5" s="1">
        <v>67.87</v>
      </c>
      <c r="AC5" s="1">
        <v>4.5</v>
      </c>
      <c r="AD5" s="1">
        <v>20</v>
      </c>
      <c r="AE5" s="1">
        <v>2221783</v>
      </c>
      <c r="AF5" s="1">
        <v>4936</v>
      </c>
    </row>
    <row r="6" spans="1:32" ht="68" x14ac:dyDescent="0.2">
      <c r="A6" s="1" t="s">
        <v>27</v>
      </c>
      <c r="B6" s="13" t="s">
        <v>374</v>
      </c>
      <c r="C6" s="1" t="s">
        <v>230</v>
      </c>
      <c r="D6" s="1"/>
      <c r="E6" s="1" t="s">
        <v>372</v>
      </c>
      <c r="F6" s="7" t="s">
        <v>224</v>
      </c>
      <c r="G6" s="1" t="s">
        <v>231</v>
      </c>
      <c r="H6" s="8">
        <v>37.869999999999997</v>
      </c>
      <c r="I6" s="8">
        <v>140.91</v>
      </c>
      <c r="J6" s="1" t="s">
        <v>366</v>
      </c>
      <c r="K6" s="1">
        <v>-1063</v>
      </c>
      <c r="L6" s="1">
        <v>-1025</v>
      </c>
      <c r="M6" s="1">
        <f>1950-2994</f>
        <v>-1044</v>
      </c>
      <c r="N6" s="1"/>
      <c r="O6" s="15"/>
      <c r="P6" s="1" t="s">
        <v>28</v>
      </c>
      <c r="Q6" s="1" t="s">
        <v>29</v>
      </c>
      <c r="R6" s="1" t="s">
        <v>30</v>
      </c>
      <c r="S6" s="3" t="s">
        <v>23</v>
      </c>
      <c r="T6" s="3" t="s">
        <v>24</v>
      </c>
      <c r="U6" s="1" t="s">
        <v>25</v>
      </c>
      <c r="V6" s="1" t="s">
        <v>26</v>
      </c>
      <c r="W6" s="1">
        <v>37.900723448699999</v>
      </c>
      <c r="X6" s="1">
        <v>140.91451561389999</v>
      </c>
      <c r="Y6" s="4">
        <v>2</v>
      </c>
      <c r="Z6" s="1">
        <v>3.57768165199032E-2</v>
      </c>
      <c r="AA6" s="1">
        <v>0.23748211999999999</v>
      </c>
      <c r="AB6" s="1">
        <v>75.69</v>
      </c>
      <c r="AC6" s="1">
        <v>10.43</v>
      </c>
      <c r="AD6" s="1">
        <v>52.78</v>
      </c>
      <c r="AE6" s="1">
        <v>2478353</v>
      </c>
      <c r="AF6" s="1">
        <v>4554</v>
      </c>
    </row>
    <row r="7" spans="1:32" ht="34" x14ac:dyDescent="0.2">
      <c r="A7" s="1" t="s">
        <v>31</v>
      </c>
      <c r="B7" s="13" t="s">
        <v>360</v>
      </c>
      <c r="C7" s="1" t="s">
        <v>239</v>
      </c>
      <c r="D7" t="s">
        <v>242</v>
      </c>
      <c r="E7" s="1" t="s">
        <v>241</v>
      </c>
      <c r="F7" s="7" t="s">
        <v>240</v>
      </c>
      <c r="G7" s="1" t="s">
        <v>246</v>
      </c>
      <c r="H7" s="9">
        <v>27.0976</v>
      </c>
      <c r="I7" s="9">
        <v>31.207000000000001</v>
      </c>
      <c r="J7" s="1" t="s">
        <v>367</v>
      </c>
      <c r="K7" s="1">
        <v>-1985</v>
      </c>
      <c r="L7" s="1">
        <v>-1773</v>
      </c>
      <c r="M7" s="1">
        <v>-1879</v>
      </c>
      <c r="N7" s="1"/>
      <c r="O7" s="15"/>
      <c r="P7" s="1" t="s">
        <v>32</v>
      </c>
      <c r="Q7" s="1" t="s">
        <v>33</v>
      </c>
      <c r="R7" s="1" t="s">
        <v>30</v>
      </c>
      <c r="S7" s="3" t="s">
        <v>34</v>
      </c>
      <c r="T7" s="3" t="s">
        <v>35</v>
      </c>
      <c r="U7" s="1" t="s">
        <v>36</v>
      </c>
      <c r="V7" s="1" t="s">
        <v>37</v>
      </c>
      <c r="W7" s="1">
        <v>27.107109187900001</v>
      </c>
      <c r="X7" s="1">
        <v>31.205249892699999</v>
      </c>
      <c r="Y7" s="4" t="s">
        <v>38</v>
      </c>
      <c r="Z7" s="1">
        <v>3.7563822027716999E-2</v>
      </c>
      <c r="AA7" s="1">
        <v>0.12216533</v>
      </c>
      <c r="AB7" s="1">
        <v>0</v>
      </c>
      <c r="AC7" s="1">
        <v>0</v>
      </c>
      <c r="AD7" s="1">
        <v>0</v>
      </c>
      <c r="AE7" s="1">
        <v>98795</v>
      </c>
      <c r="AF7" s="1">
        <v>163</v>
      </c>
    </row>
    <row r="8" spans="1:32" ht="34" x14ac:dyDescent="0.2">
      <c r="A8" s="1" t="s">
        <v>39</v>
      </c>
      <c r="B8" s="1" t="s">
        <v>40</v>
      </c>
      <c r="C8" s="1" t="s">
        <v>243</v>
      </c>
      <c r="D8" t="s">
        <v>244</v>
      </c>
      <c r="E8" t="s">
        <v>245</v>
      </c>
      <c r="F8" s="7" t="s">
        <v>240</v>
      </c>
      <c r="G8" s="1" t="s">
        <v>246</v>
      </c>
      <c r="H8" s="9">
        <v>27.0976</v>
      </c>
      <c r="I8" s="9">
        <v>31.207000000000001</v>
      </c>
      <c r="J8" s="1" t="s">
        <v>367</v>
      </c>
      <c r="K8" s="1">
        <v>-1985</v>
      </c>
      <c r="L8" s="1">
        <v>-1773</v>
      </c>
      <c r="M8" s="1">
        <v>-1879</v>
      </c>
      <c r="N8" s="1"/>
      <c r="O8" s="15"/>
      <c r="P8" s="1" t="s">
        <v>40</v>
      </c>
      <c r="Q8" s="1" t="s">
        <v>41</v>
      </c>
      <c r="R8" s="1" t="s">
        <v>30</v>
      </c>
      <c r="S8" s="3" t="s">
        <v>34</v>
      </c>
      <c r="T8" s="3" t="s">
        <v>35</v>
      </c>
      <c r="U8" s="1" t="s">
        <v>36</v>
      </c>
      <c r="V8" s="1" t="s">
        <v>37</v>
      </c>
      <c r="W8" s="1">
        <v>27.107109187900001</v>
      </c>
      <c r="X8" s="1">
        <v>31.205249892699999</v>
      </c>
      <c r="Y8" s="4" t="s">
        <v>38</v>
      </c>
      <c r="Z8" s="1">
        <v>4.2938044121376001E-2</v>
      </c>
      <c r="AA8" s="1">
        <v>0</v>
      </c>
      <c r="AB8" s="1">
        <v>0</v>
      </c>
      <c r="AC8" s="1">
        <v>0</v>
      </c>
      <c r="AD8" s="1">
        <v>0</v>
      </c>
      <c r="AE8" s="1">
        <v>90556</v>
      </c>
      <c r="AF8" s="1">
        <v>142</v>
      </c>
    </row>
    <row r="9" spans="1:32" ht="85" x14ac:dyDescent="0.2">
      <c r="A9" s="1" t="s">
        <v>42</v>
      </c>
      <c r="B9" s="13" t="s">
        <v>361</v>
      </c>
      <c r="C9" s="1" t="s">
        <v>247</v>
      </c>
      <c r="D9" s="1" t="s">
        <v>248</v>
      </c>
      <c r="E9" s="1" t="s">
        <v>234</v>
      </c>
      <c r="F9" s="7" t="s">
        <v>249</v>
      </c>
      <c r="G9" s="1" t="s">
        <v>251</v>
      </c>
      <c r="H9" s="8">
        <v>48.310099999999998</v>
      </c>
      <c r="I9" s="8">
        <v>10.921799999999999</v>
      </c>
      <c r="J9" s="1" t="s">
        <v>250</v>
      </c>
      <c r="K9" s="1">
        <f>1950-4203</f>
        <v>-2253</v>
      </c>
      <c r="L9" s="1">
        <f>1950-4203</f>
        <v>-2253</v>
      </c>
      <c r="M9" s="1">
        <f>1950-4203</f>
        <v>-2253</v>
      </c>
      <c r="N9" s="1"/>
      <c r="O9" s="15"/>
      <c r="P9" s="1" t="s">
        <v>43</v>
      </c>
      <c r="Q9" s="1" t="s">
        <v>44</v>
      </c>
      <c r="R9" s="1" t="s">
        <v>30</v>
      </c>
      <c r="S9" s="3" t="s">
        <v>45</v>
      </c>
      <c r="T9" s="3" t="s">
        <v>46</v>
      </c>
      <c r="U9" s="1" t="s">
        <v>47</v>
      </c>
      <c r="V9" s="1" t="s">
        <v>48</v>
      </c>
      <c r="W9" s="1">
        <v>48.308777427099997</v>
      </c>
      <c r="X9" s="1">
        <v>10.922805182799999</v>
      </c>
      <c r="Y9" s="4" t="s">
        <v>49</v>
      </c>
      <c r="Z9" s="1">
        <v>0.17953995955454699</v>
      </c>
      <c r="AA9" s="1">
        <v>0.14344815999999999</v>
      </c>
      <c r="AB9" s="1">
        <v>59.82</v>
      </c>
      <c r="AC9" s="1">
        <v>5.56</v>
      </c>
      <c r="AD9" s="1">
        <v>5.56</v>
      </c>
      <c r="AE9" s="1">
        <v>1403868</v>
      </c>
      <c r="AF9" s="1">
        <v>1574</v>
      </c>
    </row>
    <row r="10" spans="1:32" ht="17" x14ac:dyDescent="0.2">
      <c r="A10" s="1" t="s">
        <v>50</v>
      </c>
      <c r="B10" s="13" t="s">
        <v>381</v>
      </c>
      <c r="C10" s="1" t="s">
        <v>252</v>
      </c>
      <c r="D10" s="1"/>
      <c r="E10" s="1" t="s">
        <v>255</v>
      </c>
      <c r="F10" s="7" t="s">
        <v>253</v>
      </c>
      <c r="G10" s="1" t="s">
        <v>55</v>
      </c>
      <c r="H10" s="8">
        <v>28.291599999999999</v>
      </c>
      <c r="I10" s="8">
        <v>-16.629100000000001</v>
      </c>
      <c r="J10" s="1" t="s">
        <v>254</v>
      </c>
      <c r="K10" s="1">
        <v>791.5</v>
      </c>
      <c r="L10" s="1">
        <v>791.5</v>
      </c>
      <c r="M10" s="1">
        <v>791.5</v>
      </c>
      <c r="N10" s="1"/>
      <c r="O10" s="15"/>
      <c r="P10" s="1" t="s">
        <v>51</v>
      </c>
      <c r="Q10" s="1" t="s">
        <v>52</v>
      </c>
      <c r="R10" s="1" t="s">
        <v>53</v>
      </c>
      <c r="S10" s="3" t="s">
        <v>54</v>
      </c>
      <c r="T10" s="3" t="s">
        <v>55</v>
      </c>
      <c r="U10" s="1" t="s">
        <v>56</v>
      </c>
      <c r="V10" s="1" t="s">
        <v>48</v>
      </c>
      <c r="W10" s="1">
        <v>28.314872760099998</v>
      </c>
      <c r="X10" s="1">
        <v>-16.6256920559</v>
      </c>
      <c r="Y10" s="4">
        <v>2</v>
      </c>
      <c r="Z10" s="1">
        <v>8.4692267227774898E-2</v>
      </c>
      <c r="AA10" s="1">
        <v>0.17902947</v>
      </c>
      <c r="AB10" s="1">
        <v>5.31</v>
      </c>
      <c r="AC10" s="1">
        <v>0.02</v>
      </c>
      <c r="AD10" s="1">
        <v>0</v>
      </c>
      <c r="AE10" s="1">
        <v>222918</v>
      </c>
      <c r="AF10" s="1">
        <v>623</v>
      </c>
    </row>
    <row r="11" spans="1:32" ht="17" x14ac:dyDescent="0.2">
      <c r="A11" s="1" t="s">
        <v>57</v>
      </c>
      <c r="B11" s="13" t="s">
        <v>382</v>
      </c>
      <c r="C11" s="1" t="s">
        <v>256</v>
      </c>
      <c r="D11" s="1"/>
      <c r="E11" s="1" t="s">
        <v>255</v>
      </c>
      <c r="F11" s="7" t="s">
        <v>253</v>
      </c>
      <c r="G11" s="1" t="s">
        <v>55</v>
      </c>
      <c r="H11" s="8">
        <v>28.291599999999999</v>
      </c>
      <c r="I11" s="8">
        <v>-16.629100000000001</v>
      </c>
      <c r="J11" s="1" t="s">
        <v>60</v>
      </c>
      <c r="K11" s="8" t="s">
        <v>60</v>
      </c>
      <c r="L11" s="8" t="s">
        <v>60</v>
      </c>
      <c r="M11" s="8" t="s">
        <v>60</v>
      </c>
      <c r="N11" s="1"/>
      <c r="O11" s="1"/>
      <c r="P11" s="1" t="s">
        <v>58</v>
      </c>
      <c r="Q11" s="1" t="s">
        <v>59</v>
      </c>
      <c r="R11" s="1" t="s">
        <v>53</v>
      </c>
      <c r="S11" s="3" t="s">
        <v>60</v>
      </c>
      <c r="T11" s="3" t="s">
        <v>55</v>
      </c>
      <c r="U11" s="1" t="s">
        <v>56</v>
      </c>
      <c r="V11" s="1" t="s">
        <v>48</v>
      </c>
      <c r="W11" s="1">
        <v>28.314872760099998</v>
      </c>
      <c r="X11" s="1">
        <v>-16.6256920559</v>
      </c>
      <c r="Y11" s="4">
        <v>2</v>
      </c>
      <c r="Z11" s="1">
        <v>2.6582257774288E-2</v>
      </c>
      <c r="AA11" s="1">
        <v>0.12064136</v>
      </c>
      <c r="AB11" s="1">
        <v>97.52</v>
      </c>
      <c r="AC11" s="1">
        <v>6.65</v>
      </c>
      <c r="AD11" s="1">
        <v>43.75</v>
      </c>
      <c r="AE11" s="1">
        <v>2837464</v>
      </c>
      <c r="AF11" s="1">
        <v>3134</v>
      </c>
    </row>
    <row r="12" spans="1:32" ht="34" x14ac:dyDescent="0.2">
      <c r="A12" s="1" t="s">
        <v>61</v>
      </c>
      <c r="B12" s="13" t="s">
        <v>383</v>
      </c>
      <c r="C12" s="1" t="s">
        <v>257</v>
      </c>
      <c r="D12" s="1"/>
      <c r="E12" s="1" t="s">
        <v>255</v>
      </c>
      <c r="F12" s="7" t="s">
        <v>253</v>
      </c>
      <c r="G12" s="1" t="s">
        <v>65</v>
      </c>
      <c r="H12" s="8">
        <v>27.920200000000001</v>
      </c>
      <c r="I12" s="8">
        <v>-15.5474</v>
      </c>
      <c r="J12" s="1" t="s">
        <v>262</v>
      </c>
      <c r="K12" s="8">
        <v>956</v>
      </c>
      <c r="L12" s="8">
        <v>956</v>
      </c>
      <c r="M12" s="8">
        <v>956</v>
      </c>
      <c r="N12" s="1"/>
      <c r="O12" s="15"/>
      <c r="P12" s="1" t="s">
        <v>62</v>
      </c>
      <c r="Q12" s="1" t="s">
        <v>63</v>
      </c>
      <c r="R12" s="1" t="s">
        <v>53</v>
      </c>
      <c r="S12" s="3" t="s">
        <v>64</v>
      </c>
      <c r="T12" s="3" t="s">
        <v>65</v>
      </c>
      <c r="U12" s="1" t="s">
        <v>56</v>
      </c>
      <c r="V12" s="1" t="s">
        <v>48</v>
      </c>
      <c r="W12" s="1">
        <v>27.935878295399998</v>
      </c>
      <c r="X12" s="1">
        <v>-15.544260039999999</v>
      </c>
      <c r="Y12" s="4" t="s">
        <v>66</v>
      </c>
      <c r="Z12" s="1">
        <v>8.1016335594560895E-2</v>
      </c>
      <c r="AA12" s="1">
        <v>0.25685669999999999</v>
      </c>
      <c r="AB12" s="1">
        <v>57.39</v>
      </c>
      <c r="AC12" s="1">
        <v>8.64</v>
      </c>
      <c r="AD12" s="1">
        <v>20.83</v>
      </c>
      <c r="AE12" s="1">
        <v>1789771</v>
      </c>
      <c r="AF12" s="1">
        <v>4053</v>
      </c>
    </row>
    <row r="13" spans="1:32" ht="34" x14ac:dyDescent="0.2">
      <c r="A13" s="1" t="s">
        <v>67</v>
      </c>
      <c r="B13" s="13" t="s">
        <v>384</v>
      </c>
      <c r="C13" s="1" t="s">
        <v>258</v>
      </c>
      <c r="D13" s="1"/>
      <c r="E13" s="1" t="s">
        <v>255</v>
      </c>
      <c r="F13" s="7" t="s">
        <v>253</v>
      </c>
      <c r="G13" s="1" t="s">
        <v>65</v>
      </c>
      <c r="H13" s="8">
        <v>27.920200000000001</v>
      </c>
      <c r="I13" s="8">
        <v>-15.5474</v>
      </c>
      <c r="J13" s="1" t="s">
        <v>263</v>
      </c>
      <c r="K13" s="8">
        <v>935.5</v>
      </c>
      <c r="L13" s="8">
        <v>935.5</v>
      </c>
      <c r="M13" s="8">
        <v>935.5</v>
      </c>
      <c r="N13" s="1"/>
      <c r="O13" s="15"/>
      <c r="P13" s="1" t="s">
        <v>68</v>
      </c>
      <c r="Q13" s="1" t="s">
        <v>69</v>
      </c>
      <c r="R13" s="1" t="s">
        <v>53</v>
      </c>
      <c r="S13" s="3" t="s">
        <v>70</v>
      </c>
      <c r="T13" s="3" t="s">
        <v>65</v>
      </c>
      <c r="U13" s="1" t="s">
        <v>56</v>
      </c>
      <c r="V13" s="1" t="s">
        <v>48</v>
      </c>
      <c r="W13" s="1">
        <v>27.935878295399998</v>
      </c>
      <c r="X13" s="1">
        <v>-15.544260039999999</v>
      </c>
      <c r="Y13" s="4" t="s">
        <v>71</v>
      </c>
      <c r="Z13" s="1">
        <v>3.9607425441265998E-2</v>
      </c>
      <c r="AA13" s="1">
        <v>0.11564363</v>
      </c>
      <c r="AB13" s="1">
        <v>74.12</v>
      </c>
      <c r="AC13" s="1">
        <v>0.47</v>
      </c>
      <c r="AD13" s="1">
        <v>0</v>
      </c>
      <c r="AE13" s="1">
        <v>2299755</v>
      </c>
      <c r="AF13" s="1">
        <v>2612</v>
      </c>
    </row>
    <row r="14" spans="1:32" ht="17" x14ac:dyDescent="0.2">
      <c r="A14" s="1" t="s">
        <v>72</v>
      </c>
      <c r="B14" s="13" t="s">
        <v>385</v>
      </c>
      <c r="C14" s="1" t="s">
        <v>259</v>
      </c>
      <c r="D14" s="1"/>
      <c r="E14" s="1" t="s">
        <v>255</v>
      </c>
      <c r="F14" s="7" t="s">
        <v>253</v>
      </c>
      <c r="G14" s="1" t="s">
        <v>55</v>
      </c>
      <c r="H14" s="8">
        <v>28.291599999999999</v>
      </c>
      <c r="I14" s="8">
        <v>-16.629100000000001</v>
      </c>
      <c r="J14" s="1" t="s">
        <v>264</v>
      </c>
      <c r="K14" s="8">
        <v>621</v>
      </c>
      <c r="L14" s="8">
        <v>621</v>
      </c>
      <c r="M14" s="8">
        <v>621</v>
      </c>
      <c r="N14" s="1"/>
      <c r="O14" s="15"/>
      <c r="P14" s="1" t="s">
        <v>73</v>
      </c>
      <c r="Q14" s="1" t="s">
        <v>74</v>
      </c>
      <c r="R14" s="1" t="s">
        <v>53</v>
      </c>
      <c r="S14" s="3" t="s">
        <v>75</v>
      </c>
      <c r="T14" s="3" t="s">
        <v>55</v>
      </c>
      <c r="U14" s="1" t="s">
        <v>56</v>
      </c>
      <c r="V14" s="1" t="s">
        <v>48</v>
      </c>
      <c r="W14" s="1">
        <v>28.314872760099998</v>
      </c>
      <c r="X14" s="1">
        <v>-16.6256920559</v>
      </c>
      <c r="Y14" s="4">
        <v>2</v>
      </c>
      <c r="Z14" s="1">
        <v>0.112934362934363</v>
      </c>
      <c r="AA14" s="1">
        <v>0.2038182</v>
      </c>
      <c r="AB14" s="1">
        <v>9.5500000000000007</v>
      </c>
      <c r="AC14" s="1">
        <v>0</v>
      </c>
      <c r="AD14" s="1">
        <v>0</v>
      </c>
      <c r="AE14" s="1">
        <v>359275</v>
      </c>
      <c r="AF14" s="1">
        <v>996</v>
      </c>
    </row>
    <row r="15" spans="1:32" ht="17" x14ac:dyDescent="0.2">
      <c r="A15" s="1" t="s">
        <v>76</v>
      </c>
      <c r="B15" s="13" t="s">
        <v>386</v>
      </c>
      <c r="C15" s="1" t="s">
        <v>260</v>
      </c>
      <c r="D15" s="1"/>
      <c r="E15" s="1" t="s">
        <v>255</v>
      </c>
      <c r="F15" s="7" t="s">
        <v>253</v>
      </c>
      <c r="G15" s="1" t="s">
        <v>55</v>
      </c>
      <c r="H15" s="8">
        <v>28.291599999999999</v>
      </c>
      <c r="I15" s="8">
        <v>-16.629100000000001</v>
      </c>
      <c r="J15" s="1" t="s">
        <v>60</v>
      </c>
      <c r="K15" s="8" t="s">
        <v>60</v>
      </c>
      <c r="L15" s="8" t="s">
        <v>60</v>
      </c>
      <c r="M15" s="8" t="s">
        <v>60</v>
      </c>
      <c r="N15" s="1"/>
      <c r="O15" s="1"/>
      <c r="P15" s="1" t="s">
        <v>77</v>
      </c>
      <c r="Q15" s="1" t="s">
        <v>78</v>
      </c>
      <c r="R15" s="1" t="s">
        <v>53</v>
      </c>
      <c r="S15" s="3" t="s">
        <v>60</v>
      </c>
      <c r="T15" s="3" t="s">
        <v>55</v>
      </c>
      <c r="U15" s="1" t="s">
        <v>56</v>
      </c>
      <c r="V15" s="1" t="s">
        <v>48</v>
      </c>
      <c r="W15" s="1">
        <v>28.314872760099998</v>
      </c>
      <c r="X15" s="1">
        <v>-16.6256920559</v>
      </c>
      <c r="Y15" s="4">
        <v>2</v>
      </c>
      <c r="Z15" s="1">
        <v>5.6116027728389598E-2</v>
      </c>
      <c r="AA15" s="1">
        <v>0.21397124000000001</v>
      </c>
      <c r="AB15" s="1">
        <v>92.22</v>
      </c>
      <c r="AC15" s="1">
        <v>6.71</v>
      </c>
      <c r="AD15" s="1">
        <v>45.45</v>
      </c>
      <c r="AE15" s="1">
        <v>2658811</v>
      </c>
      <c r="AF15" s="1">
        <v>4061</v>
      </c>
    </row>
    <row r="16" spans="1:32" ht="85" x14ac:dyDescent="0.2">
      <c r="A16" s="1" t="s">
        <v>79</v>
      </c>
      <c r="B16" s="13" t="s">
        <v>375</v>
      </c>
      <c r="C16" s="1" t="s">
        <v>267</v>
      </c>
      <c r="D16" s="1" t="s">
        <v>265</v>
      </c>
      <c r="E16" s="8" t="s">
        <v>358</v>
      </c>
      <c r="F16" s="7" t="s">
        <v>266</v>
      </c>
      <c r="G16" s="1" t="s">
        <v>268</v>
      </c>
      <c r="H16" s="8">
        <v>17.502500000000001</v>
      </c>
      <c r="I16" s="8">
        <v>-97.467493000000005</v>
      </c>
      <c r="J16" s="1" t="s">
        <v>269</v>
      </c>
      <c r="K16" s="1">
        <v>1545</v>
      </c>
      <c r="L16" s="1">
        <v>1550</v>
      </c>
      <c r="M16" s="1">
        <v>1547.5</v>
      </c>
      <c r="N16" s="1"/>
      <c r="O16" s="15"/>
      <c r="P16" s="1" t="s">
        <v>80</v>
      </c>
      <c r="Q16" s="1" t="s">
        <v>81</v>
      </c>
      <c r="R16" s="1" t="s">
        <v>30</v>
      </c>
      <c r="S16" s="3" t="s">
        <v>60</v>
      </c>
      <c r="T16" s="3" t="s">
        <v>82</v>
      </c>
      <c r="U16" s="1" t="s">
        <v>83</v>
      </c>
      <c r="V16" s="1" t="s">
        <v>84</v>
      </c>
      <c r="W16" s="1">
        <v>17.4994796973</v>
      </c>
      <c r="X16" s="1">
        <v>-97.467558595</v>
      </c>
      <c r="Y16" s="4" t="s">
        <v>38</v>
      </c>
      <c r="Z16" s="1">
        <v>5.0505050505049998E-3</v>
      </c>
      <c r="AA16" s="1">
        <v>4.35053E-3</v>
      </c>
      <c r="AB16" s="1">
        <v>0</v>
      </c>
      <c r="AC16" s="1">
        <v>0</v>
      </c>
      <c r="AD16" s="1">
        <v>0</v>
      </c>
      <c r="AE16" s="1">
        <v>7229</v>
      </c>
      <c r="AF16" s="1">
        <v>22</v>
      </c>
    </row>
    <row r="17" spans="1:32" ht="102" x14ac:dyDescent="0.2">
      <c r="A17" s="1" t="s">
        <v>85</v>
      </c>
      <c r="B17" s="1" t="s">
        <v>86</v>
      </c>
      <c r="C17" s="1" t="s">
        <v>359</v>
      </c>
      <c r="D17" s="1"/>
      <c r="E17" s="12" t="s">
        <v>276</v>
      </c>
      <c r="F17" s="7" t="s">
        <v>270</v>
      </c>
      <c r="G17" s="1" t="s">
        <v>86</v>
      </c>
      <c r="H17" s="1">
        <v>41.962499999999999</v>
      </c>
      <c r="I17" s="1">
        <v>-1.9937</v>
      </c>
      <c r="J17" s="1" t="s">
        <v>271</v>
      </c>
      <c r="K17" s="1">
        <v>-1600</v>
      </c>
      <c r="L17" s="1">
        <v>-1300</v>
      </c>
      <c r="M17" s="8" t="s">
        <v>396</v>
      </c>
      <c r="N17" s="1"/>
      <c r="O17" s="1"/>
      <c r="P17" s="1" t="s">
        <v>86</v>
      </c>
      <c r="Q17" s="1" t="s">
        <v>87</v>
      </c>
      <c r="R17" s="1" t="s">
        <v>53</v>
      </c>
      <c r="S17" s="3" t="s">
        <v>60</v>
      </c>
      <c r="T17" s="3" t="s">
        <v>88</v>
      </c>
      <c r="U17" s="1" t="s">
        <v>56</v>
      </c>
      <c r="V17" s="1" t="s">
        <v>48</v>
      </c>
      <c r="W17" s="1">
        <v>41.962486101800003</v>
      </c>
      <c r="X17" s="1">
        <v>-1.9936182388999999</v>
      </c>
      <c r="Y17" s="4" t="s">
        <v>49</v>
      </c>
      <c r="Z17" s="1">
        <v>0.107378080367054</v>
      </c>
      <c r="AA17" s="1">
        <v>0.24514765999999999</v>
      </c>
      <c r="AB17" s="1">
        <v>54.45</v>
      </c>
      <c r="AC17" s="1">
        <v>2.5099999999999998</v>
      </c>
      <c r="AD17" s="1">
        <v>12.5</v>
      </c>
      <c r="AE17" s="1">
        <v>1295677</v>
      </c>
      <c r="AF17" s="1">
        <v>1634</v>
      </c>
    </row>
    <row r="18" spans="1:32" ht="34" x14ac:dyDescent="0.2">
      <c r="A18" s="1" t="s">
        <v>89</v>
      </c>
      <c r="B18" s="1" t="s">
        <v>90</v>
      </c>
      <c r="C18" s="1" t="s">
        <v>272</v>
      </c>
      <c r="D18" s="1"/>
      <c r="E18" s="1" t="s">
        <v>276</v>
      </c>
      <c r="F18" s="7" t="s">
        <v>273</v>
      </c>
      <c r="G18" s="1" t="s">
        <v>274</v>
      </c>
      <c r="H18" s="1">
        <v>-54.933332999999998</v>
      </c>
      <c r="I18" s="1">
        <v>-67.616667000000007</v>
      </c>
      <c r="J18" s="1" t="s">
        <v>275</v>
      </c>
      <c r="K18" s="1">
        <v>1055</v>
      </c>
      <c r="L18" s="1">
        <v>1225</v>
      </c>
      <c r="M18" s="1">
        <v>1140</v>
      </c>
      <c r="N18" s="1"/>
      <c r="O18" s="15"/>
      <c r="P18" s="1" t="s">
        <v>90</v>
      </c>
      <c r="Q18" s="1" t="s">
        <v>91</v>
      </c>
      <c r="R18" s="1" t="s">
        <v>30</v>
      </c>
      <c r="S18" s="3" t="s">
        <v>92</v>
      </c>
      <c r="T18" s="3" t="s">
        <v>93</v>
      </c>
      <c r="U18" s="1" t="s">
        <v>94</v>
      </c>
      <c r="V18" s="1" t="s">
        <v>95</v>
      </c>
      <c r="W18" s="1">
        <v>-54.933180098199998</v>
      </c>
      <c r="X18" s="1">
        <v>-67.616686374400004</v>
      </c>
      <c r="Y18" s="4" t="s">
        <v>49</v>
      </c>
      <c r="Z18" s="1">
        <v>6.6824716826796401E-2</v>
      </c>
      <c r="AA18" s="1">
        <v>8.0887710000000002E-2</v>
      </c>
      <c r="AB18" s="1">
        <v>58.93</v>
      </c>
      <c r="AC18" s="1">
        <v>2.48</v>
      </c>
      <c r="AD18" s="1">
        <v>0</v>
      </c>
      <c r="AE18" s="1">
        <v>1056239</v>
      </c>
      <c r="AF18" s="1">
        <v>1122</v>
      </c>
    </row>
    <row r="19" spans="1:32" ht="68" x14ac:dyDescent="0.2">
      <c r="A19" s="1" t="s">
        <v>96</v>
      </c>
      <c r="B19" s="1" t="s">
        <v>97</v>
      </c>
      <c r="C19" s="1" t="s">
        <v>277</v>
      </c>
      <c r="D19" s="1" t="s">
        <v>278</v>
      </c>
      <c r="E19" s="1" t="s">
        <v>282</v>
      </c>
      <c r="F19" s="7" t="s">
        <v>279</v>
      </c>
      <c r="G19" s="1" t="s">
        <v>281</v>
      </c>
      <c r="H19" s="1">
        <v>47.784199999999998</v>
      </c>
      <c r="I19" s="1">
        <v>19.135200000000001</v>
      </c>
      <c r="J19" s="1" t="s">
        <v>280</v>
      </c>
      <c r="K19" s="1">
        <v>1787</v>
      </c>
      <c r="L19" s="1">
        <v>1787</v>
      </c>
      <c r="M19" s="1">
        <v>1787</v>
      </c>
      <c r="N19" s="1"/>
      <c r="O19" s="15"/>
      <c r="P19" s="1" t="s">
        <v>97</v>
      </c>
      <c r="Q19" s="1" t="s">
        <v>98</v>
      </c>
      <c r="R19" s="1" t="s">
        <v>30</v>
      </c>
      <c r="S19" s="3" t="s">
        <v>99</v>
      </c>
      <c r="T19" s="3" t="s">
        <v>100</v>
      </c>
      <c r="U19" s="1" t="s">
        <v>101</v>
      </c>
      <c r="V19" s="1" t="s">
        <v>48</v>
      </c>
      <c r="W19" s="1">
        <v>47.935726443500002</v>
      </c>
      <c r="X19" s="1">
        <v>19.158162968399999</v>
      </c>
      <c r="Y19" s="4" t="s">
        <v>49</v>
      </c>
      <c r="Z19" s="1">
        <v>3.0802402587400998E-3</v>
      </c>
      <c r="AA19" s="1">
        <v>0</v>
      </c>
      <c r="AB19" s="1">
        <v>44.49</v>
      </c>
      <c r="AC19" s="1">
        <v>1.24</v>
      </c>
      <c r="AD19" s="1">
        <v>66.67</v>
      </c>
      <c r="AE19" s="1">
        <v>1014655</v>
      </c>
      <c r="AF19" s="1">
        <v>1884</v>
      </c>
    </row>
    <row r="20" spans="1:32" ht="34" x14ac:dyDescent="0.2">
      <c r="A20" s="1" t="s">
        <v>102</v>
      </c>
      <c r="B20" s="1" t="s">
        <v>103</v>
      </c>
      <c r="C20" s="1" t="s">
        <v>283</v>
      </c>
      <c r="D20" s="1" t="s">
        <v>285</v>
      </c>
      <c r="E20" s="1" t="s">
        <v>286</v>
      </c>
      <c r="F20" s="7" t="s">
        <v>284</v>
      </c>
      <c r="G20" s="1"/>
      <c r="H20" s="1">
        <v>-18.478300000000001</v>
      </c>
      <c r="I20" s="1">
        <v>-70.312600000000003</v>
      </c>
      <c r="J20" s="1" t="s">
        <v>368</v>
      </c>
      <c r="K20" s="1">
        <v>-3972</v>
      </c>
      <c r="L20" s="1">
        <v>-3806</v>
      </c>
      <c r="M20" s="1">
        <v>-3889</v>
      </c>
      <c r="N20" s="1"/>
      <c r="O20" s="15"/>
      <c r="P20" s="1" t="s">
        <v>103</v>
      </c>
      <c r="Q20" s="1" t="s">
        <v>104</v>
      </c>
      <c r="R20" s="1" t="s">
        <v>30</v>
      </c>
      <c r="S20" s="3" t="s">
        <v>105</v>
      </c>
      <c r="T20" s="3" t="s">
        <v>106</v>
      </c>
      <c r="U20" s="1" t="s">
        <v>107</v>
      </c>
      <c r="V20" s="1" t="s">
        <v>95</v>
      </c>
      <c r="W20" s="1">
        <v>-18.465803924700001</v>
      </c>
      <c r="X20" s="1">
        <v>-70.300085865</v>
      </c>
      <c r="Y20" s="4" t="s">
        <v>108</v>
      </c>
      <c r="Z20" s="1">
        <v>6.0281867563749703E-2</v>
      </c>
      <c r="AA20" s="1">
        <v>0.17403113000000001</v>
      </c>
      <c r="AB20" s="1">
        <v>64.11</v>
      </c>
      <c r="AC20" s="1">
        <v>11.24</v>
      </c>
      <c r="AD20" s="1">
        <v>41.38</v>
      </c>
      <c r="AE20" s="1">
        <v>2482565</v>
      </c>
      <c r="AF20" s="1">
        <v>4531</v>
      </c>
    </row>
    <row r="21" spans="1:32" ht="34" x14ac:dyDescent="0.2">
      <c r="A21" s="5" t="s">
        <v>109</v>
      </c>
      <c r="B21" s="13" t="s">
        <v>369</v>
      </c>
      <c r="C21" s="5" t="s">
        <v>287</v>
      </c>
      <c r="D21" s="5"/>
      <c r="E21" s="5" t="s">
        <v>286</v>
      </c>
      <c r="F21" s="7" t="s">
        <v>284</v>
      </c>
      <c r="G21" s="10" t="s">
        <v>288</v>
      </c>
      <c r="H21" s="14">
        <v>23.6</v>
      </c>
      <c r="I21" s="14">
        <v>-109.6</v>
      </c>
      <c r="J21" s="5" t="s">
        <v>289</v>
      </c>
      <c r="K21" s="5">
        <v>1150</v>
      </c>
      <c r="L21" s="5">
        <v>1650</v>
      </c>
      <c r="M21" s="5">
        <f>1950-550</f>
        <v>1400</v>
      </c>
      <c r="N21" s="5"/>
      <c r="O21" s="15"/>
      <c r="P21" s="5" t="s">
        <v>110</v>
      </c>
      <c r="Q21" s="5" t="s">
        <v>111</v>
      </c>
      <c r="R21" s="5" t="s">
        <v>30</v>
      </c>
      <c r="S21" s="3" t="s">
        <v>112</v>
      </c>
      <c r="T21" s="3" t="s">
        <v>106</v>
      </c>
      <c r="U21" s="5" t="s">
        <v>107</v>
      </c>
      <c r="V21" s="5" t="s">
        <v>95</v>
      </c>
      <c r="W21" s="5">
        <v>-18.465803919999999</v>
      </c>
      <c r="X21" s="5">
        <v>-70.300085870000004</v>
      </c>
      <c r="Y21" s="4" t="s">
        <v>38</v>
      </c>
      <c r="Z21" s="1">
        <v>0.18068472382504</v>
      </c>
      <c r="AA21" s="1">
        <v>0.26237623999999998</v>
      </c>
      <c r="AB21" s="1">
        <v>2.2799999999999998</v>
      </c>
      <c r="AC21" s="1">
        <v>0</v>
      </c>
      <c r="AD21" s="1">
        <v>0</v>
      </c>
      <c r="AE21" s="1">
        <v>79188</v>
      </c>
      <c r="AF21" s="1">
        <v>160</v>
      </c>
    </row>
    <row r="22" spans="1:32" ht="34" x14ac:dyDescent="0.2">
      <c r="A22" s="1" t="s">
        <v>113</v>
      </c>
      <c r="B22" s="1" t="s">
        <v>114</v>
      </c>
      <c r="C22" s="1" t="s">
        <v>290</v>
      </c>
      <c r="D22" s="1" t="s">
        <v>248</v>
      </c>
      <c r="E22" s="1" t="s">
        <v>232</v>
      </c>
      <c r="F22" s="7" t="s">
        <v>291</v>
      </c>
      <c r="G22" s="1" t="s">
        <v>293</v>
      </c>
      <c r="H22" s="1">
        <v>43.296500000000002</v>
      </c>
      <c r="I22" s="1">
        <v>5.3697999999999997</v>
      </c>
      <c r="J22" s="1" t="s">
        <v>292</v>
      </c>
      <c r="K22" s="1">
        <v>1720</v>
      </c>
      <c r="L22" s="1">
        <v>1722</v>
      </c>
      <c r="M22" s="1">
        <v>1721</v>
      </c>
      <c r="N22" s="1"/>
      <c r="O22" s="15"/>
      <c r="P22" s="1" t="s">
        <v>114</v>
      </c>
      <c r="Q22" s="1" t="s">
        <v>115</v>
      </c>
      <c r="R22" s="1" t="s">
        <v>30</v>
      </c>
      <c r="S22" s="3" t="s">
        <v>116</v>
      </c>
      <c r="T22" s="3" t="s">
        <v>117</v>
      </c>
      <c r="U22" s="1" t="s">
        <v>118</v>
      </c>
      <c r="V22" s="1" t="s">
        <v>48</v>
      </c>
      <c r="W22" s="1">
        <v>43.300796875099998</v>
      </c>
      <c r="X22" s="1">
        <v>5.4237476692</v>
      </c>
      <c r="Y22" s="4" t="s">
        <v>49</v>
      </c>
      <c r="Z22" s="1">
        <v>5.2753317372072998E-3</v>
      </c>
      <c r="AA22" s="1">
        <v>2.22222E-3</v>
      </c>
      <c r="AB22" s="1">
        <v>56.15</v>
      </c>
      <c r="AC22" s="1">
        <v>4.04</v>
      </c>
      <c r="AD22" s="1">
        <v>11.11</v>
      </c>
      <c r="AE22" s="1">
        <v>986355</v>
      </c>
      <c r="AF22" s="1">
        <v>1671</v>
      </c>
    </row>
    <row r="23" spans="1:32" ht="34" x14ac:dyDescent="0.2">
      <c r="A23" s="1" t="s">
        <v>119</v>
      </c>
      <c r="B23" s="13" t="s">
        <v>387</v>
      </c>
      <c r="C23" s="1" t="s">
        <v>294</v>
      </c>
      <c r="D23" s="1" t="s">
        <v>248</v>
      </c>
      <c r="E23" s="1" t="s">
        <v>276</v>
      </c>
      <c r="F23" s="7" t="s">
        <v>295</v>
      </c>
      <c r="G23" s="1" t="s">
        <v>297</v>
      </c>
      <c r="H23" s="1">
        <v>41.3874</v>
      </c>
      <c r="I23" s="1">
        <v>2.1686000000000001</v>
      </c>
      <c r="J23" s="1" t="s">
        <v>296</v>
      </c>
      <c r="K23" s="1">
        <v>1300</v>
      </c>
      <c r="L23" s="1">
        <v>1420</v>
      </c>
      <c r="M23" s="1">
        <v>1360</v>
      </c>
      <c r="N23" s="1"/>
      <c r="O23" s="15"/>
      <c r="P23" s="1" t="s">
        <v>120</v>
      </c>
      <c r="Q23" s="1" t="s">
        <v>121</v>
      </c>
      <c r="R23" s="1" t="s">
        <v>30</v>
      </c>
      <c r="S23" s="3" t="s">
        <v>122</v>
      </c>
      <c r="T23" s="3" t="s">
        <v>123</v>
      </c>
      <c r="U23" s="1" t="s">
        <v>56</v>
      </c>
      <c r="V23" s="1" t="s">
        <v>48</v>
      </c>
      <c r="W23" s="1">
        <v>41.411556597299999</v>
      </c>
      <c r="X23" s="1">
        <v>2.1523740722000002</v>
      </c>
      <c r="Y23" s="4" t="s">
        <v>38</v>
      </c>
      <c r="Z23" s="1">
        <v>2.7149321266968299E-2</v>
      </c>
      <c r="AA23" s="1">
        <v>3.3407599999999999E-3</v>
      </c>
      <c r="AB23" s="1">
        <v>0</v>
      </c>
      <c r="AC23" s="1">
        <v>0</v>
      </c>
      <c r="AD23" s="1">
        <v>0</v>
      </c>
      <c r="AE23" s="1">
        <v>11238</v>
      </c>
      <c r="AF23" s="1">
        <v>29</v>
      </c>
    </row>
    <row r="24" spans="1:32" ht="68" x14ac:dyDescent="0.2">
      <c r="A24" s="1" t="s">
        <v>124</v>
      </c>
      <c r="B24" s="13" t="s">
        <v>388</v>
      </c>
      <c r="C24" s="1" t="s">
        <v>299</v>
      </c>
      <c r="D24" s="1" t="s">
        <v>248</v>
      </c>
      <c r="E24" s="1" t="s">
        <v>232</v>
      </c>
      <c r="F24" s="7" t="s">
        <v>298</v>
      </c>
      <c r="G24" s="1" t="s">
        <v>301</v>
      </c>
      <c r="H24" s="1">
        <v>43.084499999999998</v>
      </c>
      <c r="I24" s="1">
        <v>2.7006999999999999</v>
      </c>
      <c r="J24" s="1" t="s">
        <v>300</v>
      </c>
      <c r="K24" s="1">
        <v>1348</v>
      </c>
      <c r="L24" s="1">
        <v>1348</v>
      </c>
      <c r="M24" s="1">
        <v>1348</v>
      </c>
      <c r="N24" s="1"/>
      <c r="O24" s="15"/>
      <c r="P24" s="1" t="s">
        <v>125</v>
      </c>
      <c r="Q24" s="1" t="s">
        <v>126</v>
      </c>
      <c r="R24" s="1" t="s">
        <v>30</v>
      </c>
      <c r="S24" s="3" t="s">
        <v>127</v>
      </c>
      <c r="T24" s="3" t="s">
        <v>128</v>
      </c>
      <c r="U24" s="1" t="s">
        <v>118</v>
      </c>
      <c r="V24" s="1" t="s">
        <v>48</v>
      </c>
      <c r="W24" s="1">
        <v>43.087388693100003</v>
      </c>
      <c r="X24" s="1">
        <v>2.7158027562</v>
      </c>
      <c r="Y24" s="4">
        <v>2</v>
      </c>
      <c r="Z24" s="1">
        <v>0.18686414782327401</v>
      </c>
      <c r="AA24" s="1">
        <v>0.30346308</v>
      </c>
      <c r="AB24" s="1">
        <v>43.53</v>
      </c>
      <c r="AC24" s="1">
        <v>9.8699999999999992</v>
      </c>
      <c r="AD24" s="1">
        <v>38.89</v>
      </c>
      <c r="AE24" s="1">
        <v>1106919</v>
      </c>
      <c r="AF24" s="1">
        <v>2772</v>
      </c>
    </row>
    <row r="25" spans="1:32" ht="34" x14ac:dyDescent="0.2">
      <c r="A25" s="1" t="s">
        <v>129</v>
      </c>
      <c r="B25" s="13" t="s">
        <v>362</v>
      </c>
      <c r="C25" s="1" t="s">
        <v>302</v>
      </c>
      <c r="D25" s="1"/>
      <c r="E25" s="1" t="s">
        <v>305</v>
      </c>
      <c r="F25" s="7" t="s">
        <v>303</v>
      </c>
      <c r="G25" s="1" t="s">
        <v>306</v>
      </c>
      <c r="H25" s="1">
        <v>58.371499999999997</v>
      </c>
      <c r="I25" s="1">
        <v>26.732900000000001</v>
      </c>
      <c r="J25" s="1" t="s">
        <v>304</v>
      </c>
      <c r="K25" s="1">
        <v>-2440</v>
      </c>
      <c r="L25" s="1">
        <v>-2140</v>
      </c>
      <c r="M25" s="1">
        <v>-2290</v>
      </c>
      <c r="N25" s="1"/>
      <c r="O25" s="15"/>
      <c r="P25" s="1" t="s">
        <v>130</v>
      </c>
      <c r="Q25" s="1" t="s">
        <v>131</v>
      </c>
      <c r="R25" s="1" t="s">
        <v>53</v>
      </c>
      <c r="S25" s="3" t="s">
        <v>132</v>
      </c>
      <c r="T25" s="3" t="s">
        <v>133</v>
      </c>
      <c r="U25" s="1" t="s">
        <v>134</v>
      </c>
      <c r="V25" s="1" t="s">
        <v>48</v>
      </c>
      <c r="W25" s="1">
        <v>58.372022377900002</v>
      </c>
      <c r="X25" s="1">
        <v>26.732803146999998</v>
      </c>
      <c r="Y25" s="4" t="s">
        <v>49</v>
      </c>
      <c r="Z25" s="1">
        <v>7.2278613930696498E-2</v>
      </c>
      <c r="AA25" s="1">
        <v>0.18783227999999999</v>
      </c>
      <c r="AB25" s="1">
        <v>55.67</v>
      </c>
      <c r="AC25" s="1">
        <v>4.78</v>
      </c>
      <c r="AD25" s="1">
        <v>50</v>
      </c>
      <c r="AE25" s="1">
        <v>1364370</v>
      </c>
      <c r="AF25" s="1">
        <v>2094</v>
      </c>
    </row>
    <row r="26" spans="1:32" ht="68" x14ac:dyDescent="0.2">
      <c r="A26" s="1" t="s">
        <v>135</v>
      </c>
      <c r="B26" s="1" t="s">
        <v>136</v>
      </c>
      <c r="C26" s="1" t="s">
        <v>307</v>
      </c>
      <c r="D26" s="1"/>
      <c r="E26" s="1" t="s">
        <v>276</v>
      </c>
      <c r="F26" s="7" t="s">
        <v>308</v>
      </c>
      <c r="G26" s="1" t="s">
        <v>139</v>
      </c>
      <c r="H26" s="1">
        <v>29.9</v>
      </c>
      <c r="I26" s="1">
        <v>31.2</v>
      </c>
      <c r="J26" s="1" t="s">
        <v>309</v>
      </c>
      <c r="K26" s="1">
        <v>-1211</v>
      </c>
      <c r="L26" s="1">
        <v>-1126</v>
      </c>
      <c r="M26" s="1">
        <v>-1168.5</v>
      </c>
      <c r="N26" s="1"/>
      <c r="O26" s="15"/>
      <c r="P26" s="1" t="s">
        <v>136</v>
      </c>
      <c r="Q26" s="1" t="s">
        <v>137</v>
      </c>
      <c r="R26" s="1" t="s">
        <v>30</v>
      </c>
      <c r="S26" s="3" t="s">
        <v>138</v>
      </c>
      <c r="T26" s="3" t="s">
        <v>139</v>
      </c>
      <c r="U26" s="1" t="s">
        <v>36</v>
      </c>
      <c r="V26" s="1" t="s">
        <v>37</v>
      </c>
      <c r="W26" s="1">
        <v>29.938051176399998</v>
      </c>
      <c r="X26" s="1">
        <v>31.195462312299998</v>
      </c>
      <c r="Y26" s="4" t="s">
        <v>38</v>
      </c>
      <c r="Z26" s="1">
        <v>2.7430002276348699E-2</v>
      </c>
      <c r="AA26" s="1">
        <v>0.11111111</v>
      </c>
      <c r="AB26" s="1">
        <v>89.73</v>
      </c>
      <c r="AC26" s="1">
        <v>5.72</v>
      </c>
      <c r="AD26" s="1">
        <v>43.48</v>
      </c>
      <c r="AE26" s="1">
        <v>2288031</v>
      </c>
      <c r="AF26" s="1">
        <v>3793</v>
      </c>
    </row>
    <row r="27" spans="1:32" ht="68" x14ac:dyDescent="0.2">
      <c r="A27" s="1" t="s">
        <v>140</v>
      </c>
      <c r="B27" s="1" t="s">
        <v>141</v>
      </c>
      <c r="C27" s="1" t="s">
        <v>310</v>
      </c>
      <c r="D27" s="1"/>
      <c r="E27" s="1" t="s">
        <v>276</v>
      </c>
      <c r="F27" s="7" t="s">
        <v>308</v>
      </c>
      <c r="G27" s="1" t="s">
        <v>139</v>
      </c>
      <c r="H27" s="1">
        <v>29.9</v>
      </c>
      <c r="I27" s="1">
        <v>31.2</v>
      </c>
      <c r="J27" s="1" t="s">
        <v>311</v>
      </c>
      <c r="K27" s="1">
        <v>-975</v>
      </c>
      <c r="L27" s="1">
        <v>-905</v>
      </c>
      <c r="M27" s="1">
        <v>-940</v>
      </c>
      <c r="N27" s="1"/>
      <c r="O27" s="15"/>
      <c r="P27" s="1" t="s">
        <v>141</v>
      </c>
      <c r="Q27" s="1" t="s">
        <v>142</v>
      </c>
      <c r="R27" s="1" t="s">
        <v>30</v>
      </c>
      <c r="S27" s="3" t="s">
        <v>143</v>
      </c>
      <c r="T27" s="3" t="s">
        <v>139</v>
      </c>
      <c r="U27" s="1" t="s">
        <v>36</v>
      </c>
      <c r="V27" s="1" t="s">
        <v>37</v>
      </c>
      <c r="W27" s="1">
        <v>29.938051176399998</v>
      </c>
      <c r="X27" s="1">
        <v>31.195462312299998</v>
      </c>
      <c r="Y27" s="4" t="s">
        <v>38</v>
      </c>
      <c r="Z27" s="1">
        <v>2.26790151344025E-2</v>
      </c>
      <c r="AA27" s="1">
        <v>0</v>
      </c>
      <c r="AB27" s="1">
        <v>81.77</v>
      </c>
      <c r="AC27" s="1">
        <v>7.92</v>
      </c>
      <c r="AD27" s="1">
        <v>21.43</v>
      </c>
      <c r="AE27" s="1">
        <v>2267327</v>
      </c>
      <c r="AF27" s="1">
        <v>3968</v>
      </c>
    </row>
    <row r="28" spans="1:32" ht="68" x14ac:dyDescent="0.2">
      <c r="A28" s="1" t="s">
        <v>144</v>
      </c>
      <c r="B28" s="1" t="s">
        <v>145</v>
      </c>
      <c r="C28" s="1" t="s">
        <v>312</v>
      </c>
      <c r="D28" s="1"/>
      <c r="E28" s="1" t="s">
        <v>276</v>
      </c>
      <c r="F28" s="7" t="s">
        <v>308</v>
      </c>
      <c r="G28" s="1" t="s">
        <v>139</v>
      </c>
      <c r="H28" s="1">
        <v>29.9</v>
      </c>
      <c r="I28" s="1">
        <v>31.2</v>
      </c>
      <c r="J28" s="1" t="s">
        <v>313</v>
      </c>
      <c r="K28" s="1">
        <v>-357</v>
      </c>
      <c r="L28" s="1">
        <v>-206</v>
      </c>
      <c r="M28" s="1">
        <v>-281.5</v>
      </c>
      <c r="N28" s="1"/>
      <c r="O28" s="15"/>
      <c r="P28" s="1" t="s">
        <v>145</v>
      </c>
      <c r="Q28" s="1" t="s">
        <v>146</v>
      </c>
      <c r="R28" s="1" t="s">
        <v>30</v>
      </c>
      <c r="S28" s="3" t="s">
        <v>147</v>
      </c>
      <c r="T28" s="3" t="s">
        <v>139</v>
      </c>
      <c r="U28" s="1" t="s">
        <v>36</v>
      </c>
      <c r="V28" s="1" t="s">
        <v>37</v>
      </c>
      <c r="W28" s="1">
        <v>29.938051176399998</v>
      </c>
      <c r="X28" s="1">
        <v>31.195462312299998</v>
      </c>
      <c r="Y28" s="4">
        <v>2</v>
      </c>
      <c r="Z28" s="1">
        <v>5.5735708520369902E-2</v>
      </c>
      <c r="AA28" s="1">
        <v>0.33333332999999998</v>
      </c>
      <c r="AB28" s="1">
        <v>89.11</v>
      </c>
      <c r="AC28" s="1">
        <v>6.02</v>
      </c>
      <c r="AD28" s="1">
        <v>28.57</v>
      </c>
      <c r="AE28" s="1">
        <v>2671954</v>
      </c>
      <c r="AF28" s="1">
        <v>3848</v>
      </c>
    </row>
    <row r="29" spans="1:32" ht="68" x14ac:dyDescent="0.2">
      <c r="A29" s="1" t="s">
        <v>148</v>
      </c>
      <c r="B29" s="1" t="s">
        <v>149</v>
      </c>
      <c r="C29" s="1" t="s">
        <v>314</v>
      </c>
      <c r="D29" s="1"/>
      <c r="E29" s="1" t="s">
        <v>276</v>
      </c>
      <c r="F29" s="7" t="s">
        <v>308</v>
      </c>
      <c r="G29" s="1" t="s">
        <v>139</v>
      </c>
      <c r="H29" s="1">
        <v>29.9</v>
      </c>
      <c r="I29" s="1">
        <v>31.2</v>
      </c>
      <c r="J29" s="1" t="s">
        <v>315</v>
      </c>
      <c r="K29" s="1">
        <v>-156</v>
      </c>
      <c r="L29" s="1">
        <v>-53</v>
      </c>
      <c r="M29" s="1">
        <v>-104.5</v>
      </c>
      <c r="N29" s="1"/>
      <c r="O29" s="15"/>
      <c r="P29" s="1" t="s">
        <v>149</v>
      </c>
      <c r="Q29" s="1" t="s">
        <v>150</v>
      </c>
      <c r="R29" s="1" t="s">
        <v>30</v>
      </c>
      <c r="S29" s="3" t="s">
        <v>151</v>
      </c>
      <c r="T29" s="3" t="s">
        <v>139</v>
      </c>
      <c r="U29" s="1" t="s">
        <v>36</v>
      </c>
      <c r="V29" s="1" t="s">
        <v>37</v>
      </c>
      <c r="W29" s="1">
        <v>29.938051176399998</v>
      </c>
      <c r="X29" s="1">
        <v>31.195462312299998</v>
      </c>
      <c r="Y29" s="4" t="s">
        <v>152</v>
      </c>
      <c r="Z29" s="1">
        <v>5.1727207977207999E-2</v>
      </c>
      <c r="AA29" s="1">
        <v>0</v>
      </c>
      <c r="AB29" s="1">
        <v>96.79</v>
      </c>
      <c r="AC29" s="1">
        <v>4.4000000000000004</v>
      </c>
      <c r="AD29" s="1">
        <v>19.05</v>
      </c>
      <c r="AE29" s="1">
        <v>2714893</v>
      </c>
      <c r="AF29" s="1">
        <v>3312</v>
      </c>
    </row>
    <row r="30" spans="1:32" ht="68" x14ac:dyDescent="0.2">
      <c r="A30" s="1" t="s">
        <v>153</v>
      </c>
      <c r="B30" s="1" t="s">
        <v>154</v>
      </c>
      <c r="C30" s="1" t="s">
        <v>316</v>
      </c>
      <c r="D30" s="1"/>
      <c r="E30" s="1" t="s">
        <v>276</v>
      </c>
      <c r="F30" s="7" t="s">
        <v>308</v>
      </c>
      <c r="G30" s="1" t="s">
        <v>139</v>
      </c>
      <c r="H30" s="1">
        <v>29.9</v>
      </c>
      <c r="I30" s="1">
        <v>31.2</v>
      </c>
      <c r="J30" s="1" t="s">
        <v>317</v>
      </c>
      <c r="K30" s="1">
        <v>26</v>
      </c>
      <c r="L30" s="1">
        <v>81</v>
      </c>
      <c r="M30" s="1">
        <v>53.5</v>
      </c>
      <c r="N30" s="1"/>
      <c r="O30" s="15"/>
      <c r="P30" s="1" t="s">
        <v>154</v>
      </c>
      <c r="Q30" s="1" t="s">
        <v>155</v>
      </c>
      <c r="R30" s="1" t="s">
        <v>30</v>
      </c>
      <c r="S30" s="3" t="s">
        <v>156</v>
      </c>
      <c r="T30" s="3" t="s">
        <v>139</v>
      </c>
      <c r="U30" s="1" t="s">
        <v>36</v>
      </c>
      <c r="V30" s="1" t="s">
        <v>37</v>
      </c>
      <c r="W30" s="1">
        <v>29.938051176399998</v>
      </c>
      <c r="X30" s="1">
        <v>31.195462312299998</v>
      </c>
      <c r="Y30" s="4" t="s">
        <v>38</v>
      </c>
      <c r="Z30" s="1">
        <v>4.37859354268023E-2</v>
      </c>
      <c r="AA30" s="1">
        <v>0</v>
      </c>
      <c r="AB30" s="1">
        <v>9.41</v>
      </c>
      <c r="AC30" s="1">
        <v>0</v>
      </c>
      <c r="AD30" s="1">
        <v>0</v>
      </c>
      <c r="AE30" s="1">
        <v>279604</v>
      </c>
      <c r="AF30" s="1">
        <v>787</v>
      </c>
    </row>
    <row r="31" spans="1:32" ht="102" x14ac:dyDescent="0.2">
      <c r="A31" s="1" t="s">
        <v>157</v>
      </c>
      <c r="B31" s="13" t="s">
        <v>363</v>
      </c>
      <c r="C31" s="1" t="s">
        <v>318</v>
      </c>
      <c r="D31" s="1"/>
      <c r="E31" s="1" t="s">
        <v>232</v>
      </c>
      <c r="F31" s="7" t="s">
        <v>319</v>
      </c>
      <c r="G31" s="1" t="s">
        <v>320</v>
      </c>
      <c r="H31" s="1">
        <v>36.500300000000003</v>
      </c>
      <c r="I31" s="1">
        <v>102.10850000000001</v>
      </c>
      <c r="J31" s="1" t="s">
        <v>370</v>
      </c>
      <c r="K31" s="1">
        <v>50</v>
      </c>
      <c r="L31" s="1">
        <v>150</v>
      </c>
      <c r="M31" s="1">
        <v>100</v>
      </c>
      <c r="N31" s="1"/>
      <c r="O31" s="15"/>
      <c r="P31" s="1" t="s">
        <v>158</v>
      </c>
      <c r="Q31" s="1" t="s">
        <v>159</v>
      </c>
      <c r="R31" s="1" t="s">
        <v>30</v>
      </c>
      <c r="S31" s="3" t="s">
        <v>160</v>
      </c>
      <c r="T31" s="3" t="s">
        <v>161</v>
      </c>
      <c r="U31" s="1" t="s">
        <v>162</v>
      </c>
      <c r="V31" s="1" t="s">
        <v>26</v>
      </c>
      <c r="W31" s="1">
        <v>36.125625749800001</v>
      </c>
      <c r="X31" s="1">
        <v>105.5938385207</v>
      </c>
      <c r="Y31" s="4" t="s">
        <v>38</v>
      </c>
      <c r="Z31" s="1">
        <v>7.0981542775376896E-2</v>
      </c>
      <c r="AA31" s="1">
        <v>0.14723095999999999</v>
      </c>
      <c r="AB31" s="1">
        <v>63.88</v>
      </c>
      <c r="AC31" s="1">
        <v>5.61</v>
      </c>
      <c r="AD31" s="1">
        <v>14.29</v>
      </c>
      <c r="AE31" s="1">
        <v>1833670</v>
      </c>
      <c r="AF31" s="1">
        <v>3814</v>
      </c>
    </row>
    <row r="32" spans="1:32" ht="85" x14ac:dyDescent="0.2">
      <c r="A32" s="1" t="s">
        <v>163</v>
      </c>
      <c r="B32" s="1" t="s">
        <v>164</v>
      </c>
      <c r="C32" s="1" t="s">
        <v>321</v>
      </c>
      <c r="D32" s="1" t="s">
        <v>324</v>
      </c>
      <c r="E32" s="1" t="s">
        <v>276</v>
      </c>
      <c r="F32" s="7" t="s">
        <v>322</v>
      </c>
      <c r="G32" s="1" t="s">
        <v>323</v>
      </c>
      <c r="H32" s="1">
        <v>56.957999999999998</v>
      </c>
      <c r="I32" s="1">
        <v>24.121600000000001</v>
      </c>
      <c r="J32" s="1" t="s">
        <v>325</v>
      </c>
      <c r="K32" s="1">
        <v>1601</v>
      </c>
      <c r="L32" s="1">
        <v>1657</v>
      </c>
      <c r="M32" s="1">
        <v>1629</v>
      </c>
      <c r="N32" s="1"/>
      <c r="O32" s="15"/>
      <c r="P32" s="1" t="s">
        <v>164</v>
      </c>
      <c r="Q32" s="1" t="s">
        <v>165</v>
      </c>
      <c r="R32" s="1" t="s">
        <v>30</v>
      </c>
      <c r="S32" s="3" t="s">
        <v>166</v>
      </c>
      <c r="T32" s="3" t="s">
        <v>167</v>
      </c>
      <c r="U32" s="1" t="s">
        <v>168</v>
      </c>
      <c r="V32" s="1" t="s">
        <v>48</v>
      </c>
      <c r="W32" s="1">
        <v>56.948933751699997</v>
      </c>
      <c r="X32" s="1">
        <v>24.100317601899999</v>
      </c>
      <c r="Y32" s="4" t="s">
        <v>49</v>
      </c>
      <c r="Z32" s="1">
        <v>5.6695080513144903E-2</v>
      </c>
      <c r="AA32" s="1">
        <v>4.4407910000000002E-2</v>
      </c>
      <c r="AB32" s="1">
        <v>47.42</v>
      </c>
      <c r="AC32" s="1">
        <v>0</v>
      </c>
      <c r="AD32" s="1">
        <v>0</v>
      </c>
      <c r="AE32" s="1">
        <v>1318477</v>
      </c>
      <c r="AF32" s="1">
        <v>1520</v>
      </c>
    </row>
    <row r="33" spans="1:32" ht="51" x14ac:dyDescent="0.2">
      <c r="A33" s="1" t="s">
        <v>169</v>
      </c>
      <c r="B33" s="13" t="s">
        <v>389</v>
      </c>
      <c r="C33" s="1" t="s">
        <v>326</v>
      </c>
      <c r="D33" s="1"/>
      <c r="E33" s="1" t="s">
        <v>328</v>
      </c>
      <c r="F33" s="7" t="s">
        <v>327</v>
      </c>
      <c r="G33" s="1" t="s">
        <v>329</v>
      </c>
      <c r="H33" s="11">
        <v>-13.476219</v>
      </c>
      <c r="I33" s="11">
        <v>-76.016683</v>
      </c>
      <c r="J33" s="1" t="s">
        <v>330</v>
      </c>
      <c r="K33" s="1">
        <v>1415</v>
      </c>
      <c r="L33" s="1">
        <v>1630</v>
      </c>
      <c r="M33" s="1">
        <v>1522.5</v>
      </c>
      <c r="N33" s="1"/>
      <c r="O33" s="15"/>
      <c r="P33" s="1" t="s">
        <v>170</v>
      </c>
      <c r="Q33" s="1" t="s">
        <v>171</v>
      </c>
      <c r="R33" s="1" t="s">
        <v>30</v>
      </c>
      <c r="S33" s="3" t="s">
        <v>172</v>
      </c>
      <c r="T33" s="3" t="s">
        <v>173</v>
      </c>
      <c r="U33" s="1" t="s">
        <v>174</v>
      </c>
      <c r="V33" s="1" t="s">
        <v>95</v>
      </c>
      <c r="W33" s="1">
        <v>-13.4265068998</v>
      </c>
      <c r="X33" s="1">
        <v>-76.134248505200006</v>
      </c>
      <c r="Y33" s="4" t="s">
        <v>108</v>
      </c>
      <c r="Z33" s="1">
        <v>1.6630416940249498E-2</v>
      </c>
      <c r="AA33" s="1">
        <v>4.2279869999999997E-2</v>
      </c>
      <c r="AB33" s="1">
        <v>94.69</v>
      </c>
      <c r="AC33" s="1">
        <v>9.5299999999999994</v>
      </c>
      <c r="AD33" s="1">
        <v>36.11</v>
      </c>
      <c r="AE33" s="1">
        <v>2766525</v>
      </c>
      <c r="AF33" s="1">
        <v>3772</v>
      </c>
    </row>
    <row r="34" spans="1:32" ht="51" x14ac:dyDescent="0.2">
      <c r="A34" s="1" t="s">
        <v>175</v>
      </c>
      <c r="B34" s="13" t="s">
        <v>390</v>
      </c>
      <c r="C34" s="1" t="s">
        <v>331</v>
      </c>
      <c r="D34" s="1"/>
      <c r="E34" s="1" t="s">
        <v>328</v>
      </c>
      <c r="F34" s="7" t="s">
        <v>327</v>
      </c>
      <c r="G34" s="1" t="s">
        <v>329</v>
      </c>
      <c r="H34" s="11">
        <v>-13.476219</v>
      </c>
      <c r="I34" s="11">
        <v>-76.016683</v>
      </c>
      <c r="J34" s="1" t="s">
        <v>332</v>
      </c>
      <c r="K34" s="1">
        <v>1450</v>
      </c>
      <c r="L34" s="1">
        <v>1640</v>
      </c>
      <c r="M34" s="1">
        <v>1545</v>
      </c>
      <c r="N34" s="1"/>
      <c r="O34" s="15"/>
      <c r="P34" s="1" t="s">
        <v>176</v>
      </c>
      <c r="Q34" s="1" t="s">
        <v>177</v>
      </c>
      <c r="R34" s="1" t="s">
        <v>30</v>
      </c>
      <c r="S34" s="3" t="s">
        <v>178</v>
      </c>
      <c r="T34" s="3" t="s">
        <v>173</v>
      </c>
      <c r="U34" s="1" t="s">
        <v>174</v>
      </c>
      <c r="V34" s="1" t="s">
        <v>95</v>
      </c>
      <c r="W34" s="1">
        <v>-13.4265068998</v>
      </c>
      <c r="X34" s="1">
        <v>-76.134248505200006</v>
      </c>
      <c r="Y34" s="4" t="s">
        <v>108</v>
      </c>
      <c r="Z34" s="1">
        <v>3.0056079477431701E-2</v>
      </c>
      <c r="AA34" s="1">
        <v>4.8934749999999999E-2</v>
      </c>
      <c r="AB34" s="1">
        <v>80.349999999999994</v>
      </c>
      <c r="AC34" s="1">
        <v>10.39</v>
      </c>
      <c r="AD34" s="1">
        <v>53.12</v>
      </c>
      <c r="AE34" s="1">
        <v>2573933</v>
      </c>
      <c r="AF34" s="1">
        <v>4250</v>
      </c>
    </row>
    <row r="35" spans="1:32" ht="51" x14ac:dyDescent="0.2">
      <c r="A35" s="1" t="s">
        <v>179</v>
      </c>
      <c r="B35" s="13" t="s">
        <v>391</v>
      </c>
      <c r="C35" s="1" t="s">
        <v>333</v>
      </c>
      <c r="D35" s="1"/>
      <c r="E35" s="1" t="s">
        <v>328</v>
      </c>
      <c r="F35" s="7" t="s">
        <v>327</v>
      </c>
      <c r="G35" s="1" t="s">
        <v>329</v>
      </c>
      <c r="H35" s="11">
        <v>-13.477239000000001</v>
      </c>
      <c r="I35" s="11">
        <v>-76.025299000000004</v>
      </c>
      <c r="J35" s="1" t="s">
        <v>334</v>
      </c>
      <c r="K35" s="1">
        <v>1490</v>
      </c>
      <c r="L35" s="1">
        <v>1805</v>
      </c>
      <c r="M35" s="1">
        <v>1647.5</v>
      </c>
      <c r="N35" s="1"/>
      <c r="O35" s="15"/>
      <c r="P35" s="1" t="s">
        <v>180</v>
      </c>
      <c r="Q35" s="1" t="s">
        <v>181</v>
      </c>
      <c r="R35" s="1" t="s">
        <v>30</v>
      </c>
      <c r="S35" s="3" t="s">
        <v>182</v>
      </c>
      <c r="T35" s="3" t="s">
        <v>173</v>
      </c>
      <c r="U35" s="1" t="s">
        <v>174</v>
      </c>
      <c r="V35" s="1" t="s">
        <v>95</v>
      </c>
      <c r="W35" s="1">
        <v>-13.4265068998</v>
      </c>
      <c r="X35" s="1">
        <v>-76.134248505200006</v>
      </c>
      <c r="Y35" s="4" t="s">
        <v>108</v>
      </c>
      <c r="Z35" s="1">
        <v>1.77024754534112E-2</v>
      </c>
      <c r="AA35" s="1">
        <v>5.0576740000000002E-2</v>
      </c>
      <c r="AB35" s="1">
        <v>75.66</v>
      </c>
      <c r="AC35" s="1">
        <v>9.49</v>
      </c>
      <c r="AD35" s="1">
        <v>17.86</v>
      </c>
      <c r="AE35" s="1">
        <v>2158909</v>
      </c>
      <c r="AF35" s="1">
        <v>4148</v>
      </c>
    </row>
    <row r="36" spans="1:32" ht="85" x14ac:dyDescent="0.2">
      <c r="A36" s="1" t="s">
        <v>183</v>
      </c>
      <c r="B36" s="1" t="s">
        <v>184</v>
      </c>
      <c r="C36" s="1" t="s">
        <v>335</v>
      </c>
      <c r="D36" s="1"/>
      <c r="E36" s="1" t="s">
        <v>336</v>
      </c>
      <c r="F36" s="7" t="s">
        <v>337</v>
      </c>
      <c r="G36" s="1" t="s">
        <v>338</v>
      </c>
      <c r="H36" s="1">
        <v>-17.635708000000001</v>
      </c>
      <c r="I36" s="1">
        <v>-71.293683000000001</v>
      </c>
      <c r="J36" s="1" t="s">
        <v>339</v>
      </c>
      <c r="K36" s="1">
        <v>1028</v>
      </c>
      <c r="L36" s="1">
        <v>1224</v>
      </c>
      <c r="M36" s="1">
        <v>1126</v>
      </c>
      <c r="N36" s="1"/>
      <c r="O36" s="15"/>
      <c r="P36" s="1" t="s">
        <v>184</v>
      </c>
      <c r="Q36" s="1" t="s">
        <v>185</v>
      </c>
      <c r="R36" s="1" t="s">
        <v>30</v>
      </c>
      <c r="S36" s="3" t="s">
        <v>186</v>
      </c>
      <c r="T36" s="3" t="s">
        <v>187</v>
      </c>
      <c r="U36" s="1" t="s">
        <v>174</v>
      </c>
      <c r="V36" s="1" t="s">
        <v>95</v>
      </c>
      <c r="W36" s="1">
        <v>-17.600786901500001</v>
      </c>
      <c r="X36" s="1">
        <v>-71.223862986399993</v>
      </c>
      <c r="Y36" s="4" t="s">
        <v>108</v>
      </c>
      <c r="Z36" s="1">
        <v>1.9703235222573601E-2</v>
      </c>
      <c r="AA36" s="1">
        <v>2.8571429999999998E-2</v>
      </c>
      <c r="AB36" s="1">
        <v>3.41</v>
      </c>
      <c r="AC36" s="1">
        <v>0</v>
      </c>
      <c r="AD36" s="1">
        <v>0</v>
      </c>
      <c r="AE36" s="1">
        <v>184349</v>
      </c>
      <c r="AF36" s="1">
        <v>469</v>
      </c>
    </row>
    <row r="37" spans="1:32" ht="68" x14ac:dyDescent="0.2">
      <c r="A37" s="1" t="s">
        <v>188</v>
      </c>
      <c r="B37" s="1" t="s">
        <v>189</v>
      </c>
      <c r="C37" s="1" t="s">
        <v>340</v>
      </c>
      <c r="D37" s="1"/>
      <c r="E37" s="1" t="s">
        <v>336</v>
      </c>
      <c r="F37" s="1" t="s">
        <v>337</v>
      </c>
      <c r="G37" s="1" t="s">
        <v>341</v>
      </c>
      <c r="H37" s="1">
        <v>-17.1494</v>
      </c>
      <c r="I37" s="1">
        <v>-70.924400000000006</v>
      </c>
      <c r="J37" s="1" t="s">
        <v>342</v>
      </c>
      <c r="K37" s="1">
        <v>1158</v>
      </c>
      <c r="L37" s="1">
        <v>1266</v>
      </c>
      <c r="M37" s="1">
        <v>1212</v>
      </c>
      <c r="N37" s="1"/>
      <c r="O37" s="15"/>
      <c r="P37" s="1" t="s">
        <v>189</v>
      </c>
      <c r="Q37" s="1" t="s">
        <v>190</v>
      </c>
      <c r="R37" s="1" t="s">
        <v>30</v>
      </c>
      <c r="S37" s="3" t="s">
        <v>191</v>
      </c>
      <c r="T37" s="3" t="s">
        <v>192</v>
      </c>
      <c r="U37" s="1" t="s">
        <v>174</v>
      </c>
      <c r="V37" s="1" t="s">
        <v>95</v>
      </c>
      <c r="W37" s="1">
        <v>-17.321859852999999</v>
      </c>
      <c r="X37" s="1">
        <v>-70.987390781200006</v>
      </c>
      <c r="Y37" s="4" t="s">
        <v>108</v>
      </c>
      <c r="Z37" s="1">
        <v>2.17948317345249E-2</v>
      </c>
      <c r="AA37" s="1">
        <v>0.1</v>
      </c>
      <c r="AB37" s="1">
        <v>55.91</v>
      </c>
      <c r="AC37" s="1">
        <v>5.25</v>
      </c>
      <c r="AD37" s="1">
        <v>15.38</v>
      </c>
      <c r="AE37" s="1">
        <v>1375759</v>
      </c>
      <c r="AF37" s="1">
        <v>2790</v>
      </c>
    </row>
    <row r="38" spans="1:32" ht="68" x14ac:dyDescent="0.2">
      <c r="A38" s="1" t="s">
        <v>193</v>
      </c>
      <c r="B38" s="13" t="s">
        <v>392</v>
      </c>
      <c r="C38" s="1" t="s">
        <v>343</v>
      </c>
      <c r="D38" s="1" t="s">
        <v>346</v>
      </c>
      <c r="E38" s="1" t="s">
        <v>344</v>
      </c>
      <c r="F38" s="7" t="s">
        <v>345</v>
      </c>
      <c r="G38" s="1" t="s">
        <v>197</v>
      </c>
      <c r="H38" s="1">
        <v>-6.8487999999999998</v>
      </c>
      <c r="I38" s="1">
        <v>-77.697999999999993</v>
      </c>
      <c r="J38" s="1" t="s">
        <v>376</v>
      </c>
      <c r="K38" s="1">
        <v>1000</v>
      </c>
      <c r="L38" s="1">
        <v>1500</v>
      </c>
      <c r="M38" s="1">
        <v>1250</v>
      </c>
      <c r="N38" s="1"/>
      <c r="O38" s="15"/>
      <c r="P38" s="1" t="s">
        <v>194</v>
      </c>
      <c r="Q38" s="1" t="s">
        <v>195</v>
      </c>
      <c r="R38" s="1" t="s">
        <v>30</v>
      </c>
      <c r="S38" s="3" t="s">
        <v>196</v>
      </c>
      <c r="T38" s="3" t="s">
        <v>197</v>
      </c>
      <c r="U38" s="1" t="s">
        <v>174</v>
      </c>
      <c r="V38" s="1" t="s">
        <v>95</v>
      </c>
      <c r="W38" s="1">
        <v>-6.8479257345000004</v>
      </c>
      <c r="X38" s="1">
        <v>-77.697801615900005</v>
      </c>
      <c r="Y38" s="4" t="s">
        <v>108</v>
      </c>
      <c r="Z38" s="1">
        <v>1.9583843329253399E-2</v>
      </c>
      <c r="AA38" s="1">
        <v>3.7781879999999997E-2</v>
      </c>
      <c r="AB38" s="1">
        <v>5.15</v>
      </c>
      <c r="AC38" s="1">
        <v>0</v>
      </c>
      <c r="AD38" s="1">
        <v>0</v>
      </c>
      <c r="AE38" s="1">
        <v>117037</v>
      </c>
      <c r="AF38" s="1">
        <v>320</v>
      </c>
    </row>
    <row r="39" spans="1:32" ht="68" x14ac:dyDescent="0.2">
      <c r="A39" s="1" t="s">
        <v>198</v>
      </c>
      <c r="B39" s="13" t="s">
        <v>393</v>
      </c>
      <c r="C39" s="1" t="s">
        <v>347</v>
      </c>
      <c r="D39" s="1" t="s">
        <v>346</v>
      </c>
      <c r="E39" s="1" t="s">
        <v>344</v>
      </c>
      <c r="F39" s="7" t="s">
        <v>345</v>
      </c>
      <c r="G39" s="1" t="s">
        <v>197</v>
      </c>
      <c r="H39" s="1">
        <v>-6.8487999999999998</v>
      </c>
      <c r="I39" s="1">
        <v>-77.697999999999993</v>
      </c>
      <c r="J39" s="1" t="s">
        <v>376</v>
      </c>
      <c r="K39" s="1">
        <v>1000</v>
      </c>
      <c r="L39" s="1">
        <v>1500</v>
      </c>
      <c r="M39" s="1">
        <v>1250</v>
      </c>
      <c r="N39" s="1"/>
      <c r="O39" s="15"/>
      <c r="P39" s="1" t="s">
        <v>199</v>
      </c>
      <c r="Q39" s="1" t="s">
        <v>200</v>
      </c>
      <c r="R39" s="1" t="s">
        <v>30</v>
      </c>
      <c r="S39" s="3" t="s">
        <v>196</v>
      </c>
      <c r="T39" s="3" t="s">
        <v>197</v>
      </c>
      <c r="U39" s="1" t="s">
        <v>174</v>
      </c>
      <c r="V39" s="1" t="s">
        <v>95</v>
      </c>
      <c r="W39" s="1">
        <v>-6.8479257345000004</v>
      </c>
      <c r="X39" s="1">
        <v>-77.697801615900005</v>
      </c>
      <c r="Y39" s="4">
        <v>2</v>
      </c>
      <c r="Z39" s="1">
        <v>2.08449138410228E-2</v>
      </c>
      <c r="AA39" s="1">
        <v>7.4651560000000006E-2</v>
      </c>
      <c r="AB39" s="1">
        <v>26.87</v>
      </c>
      <c r="AC39" s="1">
        <v>0.76</v>
      </c>
      <c r="AD39" s="1">
        <v>0</v>
      </c>
      <c r="AE39" s="1">
        <v>628544</v>
      </c>
      <c r="AF39" s="1">
        <v>1453</v>
      </c>
    </row>
    <row r="40" spans="1:32" ht="85" x14ac:dyDescent="0.2">
      <c r="A40" s="1" t="s">
        <v>201</v>
      </c>
      <c r="B40" s="1" t="s">
        <v>202</v>
      </c>
      <c r="C40" s="1" t="s">
        <v>348</v>
      </c>
      <c r="D40" s="1" t="s">
        <v>351</v>
      </c>
      <c r="E40" s="1" t="s">
        <v>276</v>
      </c>
      <c r="F40" s="7" t="s">
        <v>350</v>
      </c>
      <c r="G40" s="1" t="s">
        <v>349</v>
      </c>
      <c r="H40" s="1">
        <v>36.060699999999997</v>
      </c>
      <c r="I40" s="1">
        <v>-107.9615</v>
      </c>
      <c r="J40" s="1" t="s">
        <v>377</v>
      </c>
      <c r="K40" s="1">
        <v>990</v>
      </c>
      <c r="L40" s="1">
        <v>1030</v>
      </c>
      <c r="M40" s="1">
        <v>1010</v>
      </c>
      <c r="N40" s="1"/>
      <c r="O40" s="15"/>
      <c r="P40" s="1" t="s">
        <v>202</v>
      </c>
      <c r="Q40" s="1" t="s">
        <v>203</v>
      </c>
      <c r="R40" s="1" t="s">
        <v>53</v>
      </c>
      <c r="S40" s="3" t="s">
        <v>204</v>
      </c>
      <c r="T40" s="3" t="s">
        <v>205</v>
      </c>
      <c r="U40" s="1" t="s">
        <v>206</v>
      </c>
      <c r="V40" s="1" t="s">
        <v>84</v>
      </c>
      <c r="W40" s="1">
        <v>36.0989694437</v>
      </c>
      <c r="X40" s="1">
        <v>-107.9712328099</v>
      </c>
      <c r="Y40" s="4" t="s">
        <v>108</v>
      </c>
      <c r="Z40" s="1">
        <v>6.8450528935905001E-3</v>
      </c>
      <c r="AA40" s="1">
        <v>9.1212180000000004E-2</v>
      </c>
      <c r="AB40" s="1">
        <v>19.12</v>
      </c>
      <c r="AC40" s="1">
        <v>0.75</v>
      </c>
      <c r="AD40" s="1">
        <v>33.33</v>
      </c>
      <c r="AE40" s="1">
        <v>514735</v>
      </c>
      <c r="AF40" s="1">
        <v>1426</v>
      </c>
    </row>
    <row r="41" spans="1:32" ht="17" x14ac:dyDescent="0.2">
      <c r="A41" s="1" t="s">
        <v>207</v>
      </c>
      <c r="B41" s="13" t="s">
        <v>364</v>
      </c>
      <c r="C41" s="1" t="s">
        <v>233</v>
      </c>
      <c r="D41" s="1" t="s">
        <v>378</v>
      </c>
      <c r="E41" s="1" t="s">
        <v>232</v>
      </c>
      <c r="F41" s="7" t="s">
        <v>236</v>
      </c>
      <c r="G41" s="1" t="s">
        <v>237</v>
      </c>
      <c r="H41" s="1">
        <v>52.54</v>
      </c>
      <c r="I41" s="1">
        <v>17.59</v>
      </c>
      <c r="J41" s="1" t="s">
        <v>235</v>
      </c>
      <c r="K41" s="1">
        <v>1000</v>
      </c>
      <c r="L41" s="1">
        <v>1200</v>
      </c>
      <c r="M41" s="1">
        <v>1100</v>
      </c>
      <c r="N41" s="1"/>
      <c r="O41" s="15"/>
      <c r="P41" s="1" t="s">
        <v>208</v>
      </c>
      <c r="Q41" s="1" t="s">
        <v>209</v>
      </c>
      <c r="R41" s="1" t="s">
        <v>30</v>
      </c>
      <c r="S41" s="3" t="s">
        <v>210</v>
      </c>
      <c r="T41" s="3" t="s">
        <v>211</v>
      </c>
      <c r="U41" s="1" t="s">
        <v>212</v>
      </c>
      <c r="V41" s="1" t="s">
        <v>48</v>
      </c>
      <c r="W41" s="1">
        <v>52.590146652999998</v>
      </c>
      <c r="X41" s="1">
        <v>16.778888899999998</v>
      </c>
      <c r="Y41" s="4" t="s">
        <v>49</v>
      </c>
      <c r="Z41" s="1">
        <v>0.14670439850821801</v>
      </c>
      <c r="AA41" s="1">
        <v>0.23143351000000001</v>
      </c>
      <c r="AB41" s="1">
        <v>55.14</v>
      </c>
      <c r="AC41" s="1">
        <v>2.35</v>
      </c>
      <c r="AD41" s="1">
        <v>50</v>
      </c>
      <c r="AE41" s="1">
        <v>1179732</v>
      </c>
      <c r="AF41" s="1">
        <v>1630</v>
      </c>
    </row>
    <row r="42" spans="1:32" ht="34" x14ac:dyDescent="0.2">
      <c r="A42" s="1" t="s">
        <v>213</v>
      </c>
      <c r="B42" s="1" t="s">
        <v>214</v>
      </c>
      <c r="C42" s="1" t="s">
        <v>352</v>
      </c>
      <c r="D42" s="1" t="s">
        <v>353</v>
      </c>
      <c r="E42" s="1" t="s">
        <v>354</v>
      </c>
      <c r="F42" s="7" t="s">
        <v>355</v>
      </c>
      <c r="G42" s="1" t="s">
        <v>217</v>
      </c>
      <c r="H42" s="1">
        <v>18.091100000000001</v>
      </c>
      <c r="I42" s="1">
        <v>-65.789299999999997</v>
      </c>
      <c r="J42" s="1" t="s">
        <v>356</v>
      </c>
      <c r="K42" s="1">
        <v>851</v>
      </c>
      <c r="L42" s="1">
        <v>851</v>
      </c>
      <c r="M42" s="1">
        <v>851</v>
      </c>
      <c r="N42" s="1"/>
      <c r="O42" s="15"/>
      <c r="P42" s="1" t="s">
        <v>214</v>
      </c>
      <c r="Q42" s="1" t="s">
        <v>215</v>
      </c>
      <c r="R42" s="1" t="s">
        <v>53</v>
      </c>
      <c r="S42" s="3" t="s">
        <v>216</v>
      </c>
      <c r="T42" s="3" t="s">
        <v>217</v>
      </c>
      <c r="U42" s="1" t="s">
        <v>218</v>
      </c>
      <c r="V42" s="1" t="s">
        <v>84</v>
      </c>
      <c r="W42" s="1">
        <v>18.093072794400001</v>
      </c>
      <c r="X42" s="1">
        <v>-65.7891564026</v>
      </c>
      <c r="Y42" s="4" t="s">
        <v>108</v>
      </c>
      <c r="Z42" s="1">
        <v>0.15083418454205</v>
      </c>
      <c r="AA42" s="1">
        <v>0.43302037999999998</v>
      </c>
      <c r="AB42" s="1">
        <v>20.29</v>
      </c>
      <c r="AC42" s="1">
        <v>0.64</v>
      </c>
      <c r="AD42" s="1">
        <v>0</v>
      </c>
      <c r="AE42" s="1">
        <v>382755</v>
      </c>
      <c r="AF42" s="1">
        <v>1030</v>
      </c>
    </row>
  </sheetData>
  <mergeCells count="1">
    <mergeCell ref="G3:I3"/>
  </mergeCells>
  <hyperlinks>
    <hyperlink ref="F5" r:id="rId1" xr:uid="{24D28E7B-8C83-BD4C-8F4D-392F3990D304}"/>
    <hyperlink ref="F6" r:id="rId2" xr:uid="{E87F48AA-BD7D-884B-AC9C-D627B3C63B3B}"/>
    <hyperlink ref="F41" r:id="rId3" xr:uid="{F7CCBEE2-7EDF-D54B-BD3E-BC68EAE83C71}"/>
    <hyperlink ref="F9" r:id="rId4" xr:uid="{D1F73109-9A97-654D-AAF4-26EF2BC3C200}"/>
    <hyperlink ref="F10" r:id="rId5" xr:uid="{B0862300-FF88-B64B-AB27-1A9B3AA62DBF}"/>
    <hyperlink ref="F11" r:id="rId6" xr:uid="{AB3CA467-751E-F94C-B0BD-DC93327CD057}"/>
    <hyperlink ref="F12" r:id="rId7" xr:uid="{5F82BF62-C17D-564A-AABD-41DB16C7E0ED}"/>
    <hyperlink ref="F13" r:id="rId8" xr:uid="{FABAD4CA-9430-7D4C-8F9E-B5B36964731D}"/>
    <hyperlink ref="F14" r:id="rId9" xr:uid="{F5DA09F3-E72E-0D48-B302-7AD3870D5AE1}"/>
    <hyperlink ref="F15" r:id="rId10" xr:uid="{4540340F-34A0-E94C-8B5A-3CB711E41482}"/>
    <hyperlink ref="F16" r:id="rId11" xr:uid="{CB3747AD-336E-AE49-A1E3-3E11769BA2CE}"/>
    <hyperlink ref="F17" r:id="rId12" xr:uid="{6D407CFA-20CE-9A42-9867-EF373E921CC6}"/>
    <hyperlink ref="F18" r:id="rId13" xr:uid="{CD3D04D8-A7DE-024C-8A32-97C3785C70DC}"/>
    <hyperlink ref="F19" r:id="rId14" xr:uid="{2505080D-9D3C-624D-8692-4BFF8E4D6E22}"/>
    <hyperlink ref="F20" r:id="rId15" xr:uid="{E12DB7D9-68D3-0444-A7A6-AC39477F8332}"/>
    <hyperlink ref="F21" r:id="rId16" xr:uid="{A0821C40-A98A-DC4F-967D-51F1262B9B0A}"/>
    <hyperlink ref="F22" r:id="rId17" xr:uid="{2B7D8CDD-E961-3F4C-833E-572C97F8090C}"/>
    <hyperlink ref="F23" r:id="rId18" xr:uid="{E849D543-041C-5B4E-BDC5-516BF6B532BC}"/>
    <hyperlink ref="F24" r:id="rId19" xr:uid="{8801031C-4536-004E-AC40-E7B1D073B9FA}"/>
    <hyperlink ref="F25" r:id="rId20" xr:uid="{82C3E0FB-2E55-FB4D-B1A9-8FB18ED94A32}"/>
    <hyperlink ref="F26" r:id="rId21" xr:uid="{D46C3AB8-7E3A-334F-AAD1-2F65B0D297CF}"/>
    <hyperlink ref="F27" r:id="rId22" xr:uid="{A70C5417-7BD4-684B-9869-7D9B2B67E541}"/>
    <hyperlink ref="F28" r:id="rId23" xr:uid="{E38BDA73-CFDA-9C43-8463-E534DCB3C021}"/>
    <hyperlink ref="F29" r:id="rId24" xr:uid="{EB2060C5-F8B3-214C-9F4C-C3535B4D37AD}"/>
    <hyperlink ref="F30" r:id="rId25" xr:uid="{B7579122-5F42-F247-858A-EC9BE27E4943}"/>
    <hyperlink ref="F31" r:id="rId26" xr:uid="{9FF92945-F5D3-D241-89A9-4B3E977F123F}"/>
    <hyperlink ref="F32" r:id="rId27" xr:uid="{64DA4613-99BC-9646-8003-6C7249420292}"/>
    <hyperlink ref="F33" r:id="rId28" xr:uid="{B3015F10-9390-B54C-BC60-F276A6A53FF7}"/>
    <hyperlink ref="F34" r:id="rId29" xr:uid="{7777EAF1-A3EB-BB4A-9234-C441C8FC253F}"/>
    <hyperlink ref="F35" r:id="rId30" xr:uid="{35AA4914-3C4C-3B43-B814-190A3B85317B}"/>
    <hyperlink ref="F36" r:id="rId31" xr:uid="{73ED00B3-8220-F144-925A-EDAC2678A41E}"/>
    <hyperlink ref="F38" r:id="rId32" xr:uid="{3CBAD51D-5526-6546-94BC-56B5052493E0}"/>
    <hyperlink ref="F39" r:id="rId33" xr:uid="{3623C14F-61AC-3F48-8CDA-40D081152FA5}"/>
    <hyperlink ref="F40" r:id="rId34" xr:uid="{B8390125-1A21-8042-A4D5-177BF14D471A}"/>
    <hyperlink ref="F42" r:id="rId35" xr:uid="{8661F249-098B-CE49-80F5-5814131E221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2022-06-24T18:18:22Z</dcterms:created>
  <dcterms:modified xsi:type="dcterms:W3CDTF">2022-06-28T17:21:21Z</dcterms:modified>
</cp:coreProperties>
</file>