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R hw platform\1556 harp behavior\harp behavior v1.2_production_files\"/>
    </mc:Choice>
  </mc:AlternateContent>
  <bookViews>
    <workbookView xWindow="11610" yWindow="-15" windowWidth="11445" windowHeight="9645"/>
  </bookViews>
  <sheets>
    <sheet name="BOM" sheetId="1" r:id="rId1"/>
  </sheets>
  <externalReferences>
    <externalReference r:id="rId2"/>
  </externalReferences>
  <definedNames>
    <definedName name="Caps">[1]Caps!$B$1:$B$1025</definedName>
    <definedName name="ICs">[1]ICs!$B$1:$B$1044</definedName>
    <definedName name="Others">[1]Others!$B$1:$B$1060</definedName>
    <definedName name="Ress">[1]Ress!$B$1:$B$1048</definedName>
  </definedNames>
  <calcPr calcId="152511"/>
</workbook>
</file>

<file path=xl/calcChain.xml><?xml version="1.0" encoding="utf-8"?>
<calcChain xmlns="http://schemas.openxmlformats.org/spreadsheetml/2006/main">
  <c r="B65" i="1" l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58" i="1"/>
  <c r="B63" i="1"/>
  <c r="B62" i="1"/>
  <c r="D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<sst xmlns="http://schemas.openxmlformats.org/spreadsheetml/2006/main" count="125" uniqueCount="125">
  <si>
    <t>Description</t>
  </si>
  <si>
    <t>Distributor</t>
  </si>
  <si>
    <t>Part(s)</t>
  </si>
  <si>
    <t>Quantity</t>
  </si>
  <si>
    <t>Components</t>
  </si>
  <si>
    <t>OSC1</t>
  </si>
  <si>
    <t>PDI</t>
  </si>
  <si>
    <t>L1</t>
  </si>
  <si>
    <t>CUSB</t>
  </si>
  <si>
    <t>RUSB</t>
  </si>
  <si>
    <t>USB</t>
  </si>
  <si>
    <t>STATE</t>
  </si>
  <si>
    <t>IC1</t>
  </si>
  <si>
    <t>IC4</t>
  </si>
  <si>
    <t>CLKIN</t>
  </si>
  <si>
    <t>IC2</t>
  </si>
  <si>
    <t>IC5</t>
  </si>
  <si>
    <t>Q2, Q4</t>
  </si>
  <si>
    <t>Q7, Q8, Q11, Q12</t>
  </si>
  <si>
    <t>Q5, Q6, Q9, Q10</t>
  </si>
  <si>
    <t>RI1, RI2, RI3, RI4</t>
  </si>
  <si>
    <t>J1</t>
  </si>
  <si>
    <t>Q16, Q17, Q18</t>
  </si>
  <si>
    <t>R6</t>
  </si>
  <si>
    <t>J2, J3, J4</t>
  </si>
  <si>
    <t>JACK</t>
  </si>
  <si>
    <t>IC3, IC9</t>
  </si>
  <si>
    <t>IC7</t>
  </si>
  <si>
    <t>IC8, IC11</t>
  </si>
  <si>
    <t>IC10</t>
  </si>
  <si>
    <t>IC6, IC13, IC15, IC17</t>
  </si>
  <si>
    <t>IC12, IC14, IC16</t>
  </si>
  <si>
    <t>C6, C7</t>
  </si>
  <si>
    <t>C41, C42</t>
  </si>
  <si>
    <t>C29, C32</t>
  </si>
  <si>
    <t>C12</t>
  </si>
  <si>
    <t>C2</t>
  </si>
  <si>
    <t>R1, R9, R15</t>
  </si>
  <si>
    <t>R8</t>
  </si>
  <si>
    <t>R45, R46, R47</t>
  </si>
  <si>
    <t>R23, R24, R25, R26, R29, R30, R31, R32</t>
  </si>
  <si>
    <t>R16, R18, R21, R22, R27, R28, R33, R34, R35, R36, R37, R38</t>
  </si>
  <si>
    <t>R14</t>
  </si>
  <si>
    <t>R13</t>
  </si>
  <si>
    <t>R10, R17, R39, R40, R41, R42, R43, R44</t>
  </si>
  <si>
    <t>L2</t>
  </si>
  <si>
    <t>L3, L4</t>
  </si>
  <si>
    <t>X1, X2</t>
  </si>
  <si>
    <t>X4, X5</t>
  </si>
  <si>
    <t>X3</t>
  </si>
  <si>
    <t>C8, C9</t>
  </si>
  <si>
    <t>RTRIM</t>
  </si>
  <si>
    <t>C3</t>
  </si>
  <si>
    <t>C1, C4</t>
  </si>
  <si>
    <t>C10, C14, C16, C18, C33, C36</t>
  </si>
  <si>
    <t>C17</t>
  </si>
  <si>
    <t>R5</t>
  </si>
  <si>
    <t>C5, C11, C13, C15, C19, C20, C21, C22, C23, C24, C25, C26, C27, C28, C30, C31, C35, C37, C39, C40, C43, C44, C45, C46, C47, C48, C49</t>
  </si>
  <si>
    <t>R12, R19</t>
  </si>
  <si>
    <t>D1, D2, D3, D4</t>
  </si>
  <si>
    <t>R7, R11, R20</t>
  </si>
  <si>
    <t>PN</t>
  </si>
  <si>
    <t>Dist. Part. No.</t>
  </si>
  <si>
    <t>USBLC6-2SC6Y</t>
  </si>
  <si>
    <t>OKR-T/1.5-W12-C</t>
  </si>
  <si>
    <t>LP5907MFX-3.3/NOPB</t>
  </si>
  <si>
    <t>FT232RL-REEL</t>
  </si>
  <si>
    <t>TPS78601DCQR</t>
  </si>
  <si>
    <t>M74VHC1GT50DTT1G</t>
  </si>
  <si>
    <t>ATXMEGA128A1U-AU</t>
  </si>
  <si>
    <t>AD8651ARZ</t>
  </si>
  <si>
    <t>OPA365AIDBVR</t>
  </si>
  <si>
    <t>SN74LVC1G125DBVR</t>
  </si>
  <si>
    <t>TRAN_NMOS_20V_1A_SOT23</t>
  </si>
  <si>
    <t>TRAN_NPN_70V_2A_SOT223</t>
  </si>
  <si>
    <t>TRAN_PMOS_60V_2.6A_SOT223</t>
  </si>
  <si>
    <t>TRAN_NPN_45V_0.5A_SOT23</t>
  </si>
  <si>
    <t>TRAN_NMOS_60V_3A_SOT223</t>
  </si>
  <si>
    <t>DIODE_SCHOTTKY_30V_1A_SOD323</t>
  </si>
  <si>
    <t>CER_13pF_0402_5%_50V_C0G</t>
  </si>
  <si>
    <t>CER_47pF_0402_5%_50V_C0G</t>
  </si>
  <si>
    <t>CER_4.7nF_0402_10%_50V_X7R</t>
  </si>
  <si>
    <t>CER_15nF_0402_10%_16V_X7R</t>
  </si>
  <si>
    <t>CER_100nF_0402_10%_10V_X5R</t>
  </si>
  <si>
    <t>CER_330nF_0402_10%_10V_X5R</t>
  </si>
  <si>
    <t>TAN_4.7uF_1206_10%_10V</t>
  </si>
  <si>
    <t>CER_10uF_0603_20%_35V_X5R</t>
  </si>
  <si>
    <t>TAN_22uF_1210_20%_20V</t>
  </si>
  <si>
    <t>CER_22uF_1210_20%_25V_X7R</t>
  </si>
  <si>
    <t>CER_47uF_1210_10%_16V_X6S</t>
  </si>
  <si>
    <t>ELE_100uF_E7_20%_25V</t>
  </si>
  <si>
    <t>SMD_0Ω_0402_5%</t>
  </si>
  <si>
    <t>SMD_4.99Ω_2512_1%</t>
  </si>
  <si>
    <t>SMD_68Ω_0402_5%</t>
  </si>
  <si>
    <t>SMD_100Ω_0402_1%</t>
  </si>
  <si>
    <t>SMD_200Ω_1210_5%</t>
  </si>
  <si>
    <t>SMD_243Ω_0402_1%</t>
  </si>
  <si>
    <t>SMD_330Ω_0402_1%</t>
  </si>
  <si>
    <t>SMD_10kΩ_0402_1%</t>
  </si>
  <si>
    <t>SMD_549Ω_0805_1%</t>
  </si>
  <si>
    <t>SMD_16kΩ_0402_1%</t>
  </si>
  <si>
    <t>SMD_24kΩ_0402_1%</t>
  </si>
  <si>
    <t>SMD_30.9kΩ_0402_1%</t>
  </si>
  <si>
    <t>SMD_95.3kΩ_0402_1%</t>
  </si>
  <si>
    <t>SMD_100kΩ_0402_1%</t>
  </si>
  <si>
    <t>SMD_1MΩ_0402_1%</t>
  </si>
  <si>
    <t>SMD_IND_1.5uH_2.2A_20%</t>
  </si>
  <si>
    <t>SMD_BEAD_0805_40Ω_1.5A</t>
  </si>
  <si>
    <t>SMD_BEAD_0805_600Ω_0.5A</t>
  </si>
  <si>
    <t>LED_GREEN_20mA_0603</t>
  </si>
  <si>
    <t>OSC_32MHz_10ppm_CDFN-4</t>
  </si>
  <si>
    <t>CON_STEREO_SMD_3.5MM</t>
  </si>
  <si>
    <t>HEADER_6P_2R_2.54MM</t>
  </si>
  <si>
    <t>CON_RJ45_RA</t>
  </si>
  <si>
    <t>CON_USB_MINI</t>
  </si>
  <si>
    <t>CON_DC_2.1MM</t>
  </si>
  <si>
    <t>CON_FL_KK_3P_RA_HEAD_2.54MM</t>
  </si>
  <si>
    <t>TERMINAL_2P_3.5MM_RA_HEADER</t>
  </si>
  <si>
    <t>TERMINAL_3P_3.5MM_RA_HEADER</t>
  </si>
  <si>
    <t>TERMINAL_4P_3.5MM_RA_HEADER</t>
  </si>
  <si>
    <t>Q1, Q3, Q13, Q14, Q15</t>
  </si>
  <si>
    <t>SMD diff components</t>
  </si>
  <si>
    <t>TH diff components</t>
  </si>
  <si>
    <t>SMD components</t>
  </si>
  <si>
    <t>TH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</si>
</sst>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22">
    <xf numFmtId="0" fontId="0" fillId="0" borderId="0" xfId="0"/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NumberFormat="1" applyFont="1" applyAlignment="1">
      <alignment horizontal="left" vertical="center" wrapText="1"/>
    </xf>
    <xf numFmtId="0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NumberFormat="1" applyFont="1" applyAlignment="1">
      <alignment horizontal="left" vertical="center"/>
    </xf>
    <xf numFmtId="0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NumberFormat="1" applyFont="1" applyBorder="1" applyAlignment="1">
      <alignment horizontal="left" vertical="center"/>
    </xf>
    <xf numFmtId="0" fontId="18" fillId="0" borderId="11" xfId="0" applyNumberFormat="1" applyFont="1" applyBorder="1" applyAlignment="1">
      <alignment horizontal="left" vertical="center" wrapText="1"/>
    </xf>
    <xf numFmtId="0" fontId="18" fillId="0" borderId="0" xfId="0" applyNumberFormat="1" applyFont="1"/>
    <xf numFmtId="0" fontId="18" fillId="0" borderId="10" xfId="0" applyNumberFormat="1" applyFont="1" applyBorder="1"/>
    <xf numFmtId="0" fontId="18" fillId="0" borderId="10" xfId="0" applyNumberFormat="1" applyFont="1" applyBorder="1" applyAlignment="1">
      <alignment horizontal="center"/>
    </xf>
    <xf numFmtId="0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CR%20harp/Harp%20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k"/>
      <sheetName val="Mice poke s v1.2"/>
      <sheetName val="Mice poke s v1.3"/>
      <sheetName val="Camera trigger v1.0"/>
      <sheetName val="Load cells v1.1"/>
      <sheetName val="Behavior v1.2"/>
      <sheetName val="LED array v1.3"/>
      <sheetName val="RGB v1.0"/>
      <sheetName val="Load cells interface v1.0"/>
      <sheetName val="Multi PWM v1.2"/>
      <sheetName val="Synchronizer v1.0"/>
      <sheetName val="Clock sync v1.0"/>
      <sheetName val="Audio switch v1.0"/>
      <sheetName val="Audio amp v1.0"/>
      <sheetName val="Audio amp v1.1"/>
      <sheetName val="Basestation v1.2"/>
      <sheetName val="ICs"/>
      <sheetName val="Caps"/>
      <sheetName val="Ress"/>
      <sheetName val="Oth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PN</v>
          </cell>
          <cell r="C1" t="str">
            <v>Description</v>
          </cell>
          <cell r="D1" t="str">
            <v>Distributor</v>
          </cell>
          <cell r="E1" t="str">
            <v>Supplier PN</v>
          </cell>
          <cell r="F1" t="str">
            <v>Price 1x</v>
          </cell>
          <cell r="G1" t="str">
            <v>Price 10x</v>
          </cell>
        </row>
        <row r="2">
          <cell r="B2" t="str">
            <v>AD5204BRUZ10</v>
          </cell>
          <cell r="C2" t="str">
            <v>CIs de potenciômetros digitais IC 4-CH 10k</v>
          </cell>
          <cell r="D2" t="str">
            <v>Digikey</v>
          </cell>
          <cell r="E2" t="str">
            <v>AD5204BRUZ10-ND</v>
          </cell>
          <cell r="F2">
            <v>3.87</v>
          </cell>
          <cell r="G2">
            <v>3.87</v>
          </cell>
        </row>
        <row r="3">
          <cell r="B3" t="str">
            <v>AD7606BSTZ</v>
          </cell>
          <cell r="C3" t="str">
            <v>ADC 4Ch w/Bipolar 16B Simult Sampling</v>
          </cell>
          <cell r="D3" t="str">
            <v>Mouser</v>
          </cell>
          <cell r="E3" t="str">
            <v>584-AD7606BSTZ-4</v>
          </cell>
          <cell r="F3">
            <v>16.739999999999998</v>
          </cell>
          <cell r="G3">
            <v>15.6</v>
          </cell>
        </row>
        <row r="4">
          <cell r="B4" t="str">
            <v>AD8421ARMZ</v>
          </cell>
          <cell r="C4" t="str">
            <v>Amplificadores de instrumentação 3nV/Hz Low Power</v>
          </cell>
          <cell r="D4" t="str">
            <v>Mouser</v>
          </cell>
          <cell r="E4" t="str">
            <v>584-AD8421ARMZ</v>
          </cell>
          <cell r="F4">
            <v>5.23</v>
          </cell>
          <cell r="G4">
            <v>4.68</v>
          </cell>
        </row>
        <row r="5">
          <cell r="B5" t="str">
            <v>AD8531ARZ</v>
          </cell>
          <cell r="C5" t="str">
            <v>Amplificadores operacionais - Amp Op 250mA Output Dual SGL-Supply</v>
          </cell>
          <cell r="D5" t="str">
            <v>Mouser</v>
          </cell>
          <cell r="E5" t="str">
            <v>584-AD8531ARZ</v>
          </cell>
          <cell r="F5">
            <v>0.74199999999999999</v>
          </cell>
          <cell r="G5">
            <v>0.65800000000000003</v>
          </cell>
        </row>
        <row r="6">
          <cell r="B6" t="str">
            <v>AD8651ARZ</v>
          </cell>
          <cell r="C6" t="str">
            <v>Amplificadores de precisão 50MHz Low Distort Low Noise CMOS Prec</v>
          </cell>
          <cell r="D6" t="str">
            <v>Mouser</v>
          </cell>
          <cell r="E6" t="str">
            <v>584-AD8651ARZ</v>
          </cell>
          <cell r="F6">
            <v>2.62</v>
          </cell>
          <cell r="G6">
            <v>2.34</v>
          </cell>
        </row>
        <row r="7">
          <cell r="B7" t="str">
            <v>ADA4522</v>
          </cell>
          <cell r="C7" t="str">
            <v>Amplificadores de precisão 55V Low Noise Zero Drift OpAmp 4x</v>
          </cell>
          <cell r="D7" t="str">
            <v>Mouser</v>
          </cell>
          <cell r="E7" t="str">
            <v>584-ADA4522-4ARUZ</v>
          </cell>
          <cell r="F7">
            <v>6.79</v>
          </cell>
          <cell r="G7">
            <v>6.11</v>
          </cell>
        </row>
        <row r="8">
          <cell r="B8" t="str">
            <v>ADP7118AUJZ</v>
          </cell>
          <cell r="C8" t="str">
            <v>Reguladores de tensão de LDO 20V 200mA LDO adjVo</v>
          </cell>
          <cell r="D8" t="str">
            <v>Mouser</v>
          </cell>
          <cell r="E8" t="str">
            <v>584-ADP7118AUJZ-R7</v>
          </cell>
          <cell r="F8">
            <v>1.83</v>
          </cell>
          <cell r="G8">
            <v>1.65</v>
          </cell>
        </row>
        <row r="9">
          <cell r="B9" t="str">
            <v>ADP7182AUJZ</v>
          </cell>
          <cell r="C9" t="str">
            <v>Reguladores de tensão de LDO -30V 200mA lo-noise Linear Reg adj</v>
          </cell>
          <cell r="D9" t="str">
            <v>Mouser</v>
          </cell>
          <cell r="E9" t="str">
            <v>584-ADP7182AUJZ-R7</v>
          </cell>
          <cell r="F9">
            <v>3</v>
          </cell>
          <cell r="G9">
            <v>2.68</v>
          </cell>
        </row>
        <row r="10">
          <cell r="B10" t="str">
            <v>ATXMEGA16A4U-AU</v>
          </cell>
          <cell r="C10" t="str">
            <v>ATXMEGA16A4U-AU, ATxmega, 32 MHz, 16 KB, 2 KB, 44, TQFP</v>
          </cell>
          <cell r="D10" t="str">
            <v>Mouser</v>
          </cell>
          <cell r="E10" t="str">
            <v>556-ATXMEGA16A4U-AU</v>
          </cell>
          <cell r="F10">
            <v>2.5299999999999998</v>
          </cell>
          <cell r="G10">
            <v>2.5</v>
          </cell>
        </row>
        <row r="11">
          <cell r="B11" t="str">
            <v>ATXMEGA32A4U-AU</v>
          </cell>
          <cell r="C11" t="str">
            <v>IC MCU 8BIT 32KB FLASH 44TQFP</v>
          </cell>
          <cell r="D11" t="str">
            <v>Mouser</v>
          </cell>
          <cell r="E11" t="str">
            <v>556-ATXMEGA32A4U-AU</v>
          </cell>
          <cell r="F11">
            <v>2.5</v>
          </cell>
          <cell r="G11">
            <v>2.4700000000000002</v>
          </cell>
        </row>
        <row r="12">
          <cell r="B12" t="str">
            <v>ATXMEGA64A4U-AU</v>
          </cell>
          <cell r="C12" t="str">
            <v>ATXMEGA64A4U-AU, ATxmega, 32 MHz, 64 KB, 4 KB, 44, TQFP</v>
          </cell>
          <cell r="D12" t="str">
            <v>Mouser</v>
          </cell>
          <cell r="E12" t="str">
            <v>556-ATXMEGA64A4U-AU</v>
          </cell>
          <cell r="F12">
            <v>3.4</v>
          </cell>
          <cell r="G12">
            <v>3.35</v>
          </cell>
        </row>
        <row r="13">
          <cell r="B13" t="str">
            <v>ATXMEGA128A4U-AU</v>
          </cell>
          <cell r="C13" t="str">
            <v>Microcontroladores de 8 bits - MCU 44TQFP, IND TEMP GREEN, 1.6-3.6V</v>
          </cell>
          <cell r="D13" t="str">
            <v>Mouser</v>
          </cell>
          <cell r="E13" t="str">
            <v>556-ATXMEGA128A4U-AU</v>
          </cell>
          <cell r="F13">
            <v>4.1100000000000003</v>
          </cell>
          <cell r="G13">
            <v>4.05</v>
          </cell>
        </row>
        <row r="14">
          <cell r="B14" t="str">
            <v>ATXMEGA128A1U-AU</v>
          </cell>
          <cell r="C14" t="str">
            <v>Microcontroladores de 8 bits - MCU 100TQFP, IND TEMP GREEN, 1.6-3.6V</v>
          </cell>
          <cell r="D14" t="str">
            <v>Mouser</v>
          </cell>
          <cell r="E14" t="str">
            <v>556-ATXMEGA128A1U-AU</v>
          </cell>
          <cell r="F14">
            <v>5.33</v>
          </cell>
          <cell r="G14">
            <v>5.25</v>
          </cell>
        </row>
        <row r="15">
          <cell r="B15" t="str">
            <v>DIODE_SCHOTTKY_30V_1A_SOD323</v>
          </cell>
          <cell r="C15" t="str">
            <v>DIODE SCHOTTKY 30V 1A SOD323</v>
          </cell>
          <cell r="D15" t="str">
            <v>Mouser</v>
          </cell>
          <cell r="E15" t="str">
            <v>621-SDM100K30L-7</v>
          </cell>
          <cell r="F15">
            <v>0.39100000000000001</v>
          </cell>
          <cell r="G15">
            <v>0.29699999999999999</v>
          </cell>
        </row>
        <row r="16">
          <cell r="B16" t="str">
            <v>FT232RL-REEL</v>
          </cell>
          <cell r="C16" t="str">
            <v>IC USB USB to Serial UART Enhanced IC SSOP-28</v>
          </cell>
          <cell r="D16" t="str">
            <v>Mouser</v>
          </cell>
          <cell r="E16" t="str">
            <v>895-FT232RL</v>
          </cell>
          <cell r="F16">
            <v>3.83</v>
          </cell>
          <cell r="G16">
            <v>3.44</v>
          </cell>
        </row>
        <row r="17">
          <cell r="B17" t="str">
            <v>L7805ACV</v>
          </cell>
          <cell r="C17" t="str">
            <v>Reguladores de tensão linear 5.0V 1.0A Positive</v>
          </cell>
          <cell r="D17" t="str">
            <v>Mouser</v>
          </cell>
          <cell r="E17" t="str">
            <v>511-L7805ACV</v>
          </cell>
          <cell r="F17">
            <v>0.49299999999999999</v>
          </cell>
          <cell r="G17">
            <v>0.40600000000000003</v>
          </cell>
        </row>
        <row r="18">
          <cell r="B18" t="str">
            <v>LME49600TS/NOPB</v>
          </cell>
          <cell r="C18" t="str">
            <v>Amplificadores de áudio HI-PERF, HI-FI, HIGH CURRENT AUDIO BUFFER</v>
          </cell>
          <cell r="D18" t="str">
            <v>Mouser</v>
          </cell>
          <cell r="E18" t="str">
            <v>926-LME49600TS/NOPB</v>
          </cell>
          <cell r="F18">
            <v>5.14</v>
          </cell>
          <cell r="G18">
            <v>4.63</v>
          </cell>
        </row>
        <row r="19">
          <cell r="B19" t="str">
            <v>LME49720MAX/NOPB</v>
          </cell>
          <cell r="C19" t="str">
            <v>Amplificadores de áudio LME49720MA</v>
          </cell>
          <cell r="D19" t="str">
            <v>Mouser</v>
          </cell>
          <cell r="E19" t="str">
            <v>926-LME49720MAX/NOPB</v>
          </cell>
          <cell r="F19">
            <v>2.4900000000000002</v>
          </cell>
          <cell r="G19">
            <v>2.11</v>
          </cell>
        </row>
        <row r="20">
          <cell r="B20" t="str">
            <v>LP5907MFX-3.0/NOPB</v>
          </cell>
          <cell r="C20" t="str">
            <v>LDO 250mA Ultra-Lo Noise LDO Reg 3V</v>
          </cell>
          <cell r="D20" t="str">
            <v>Mouser</v>
          </cell>
          <cell r="E20" t="str">
            <v>595-LP5907MFX-3.0NPB</v>
          </cell>
          <cell r="F20">
            <v>0.45900000000000002</v>
          </cell>
          <cell r="G20">
            <v>0.38300000000000001</v>
          </cell>
        </row>
        <row r="21">
          <cell r="B21" t="str">
            <v>LP5907MFX-3.3/NOPB</v>
          </cell>
          <cell r="C21" t="str">
            <v>LDO 250mA Ultra-Lo Noise LDO Reg 3.3V</v>
          </cell>
          <cell r="D21" t="str">
            <v>Mouser</v>
          </cell>
          <cell r="E21" t="str">
            <v>595-LP5907MFX-3.3NPB</v>
          </cell>
          <cell r="F21">
            <v>0.45900000000000002</v>
          </cell>
          <cell r="G21">
            <v>0.38300000000000001</v>
          </cell>
        </row>
        <row r="22">
          <cell r="B22" t="str">
            <v>M74VHC1GT14DTT1G</v>
          </cell>
          <cell r="C22" t="str">
            <v>Inversores 3-5.5V Single TTL Schmitt Input</v>
          </cell>
          <cell r="D22" t="str">
            <v>Mouser</v>
          </cell>
          <cell r="E22" t="str">
            <v>863-M74VHC1GT14DTT1G</v>
          </cell>
          <cell r="F22">
            <v>0.33200000000000002</v>
          </cell>
          <cell r="G22">
            <v>0.224</v>
          </cell>
        </row>
        <row r="23">
          <cell r="B23" t="str">
            <v>M74VHC1GT50DTT1G</v>
          </cell>
          <cell r="C23" t="str">
            <v>Buffers e line drivers 1.65-5.5V Single Non-Inverting TTL</v>
          </cell>
          <cell r="D23" t="str">
            <v>Mouser</v>
          </cell>
          <cell r="E23" t="str">
            <v>863-M74VHC1GT50DTT1G</v>
          </cell>
          <cell r="F23">
            <v>0.32300000000000001</v>
          </cell>
          <cell r="G23">
            <v>0.215</v>
          </cell>
        </row>
        <row r="24">
          <cell r="B24" t="str">
            <v>MAX1680ESA+</v>
          </cell>
          <cell r="C24" t="str">
            <v>Reguladores de tensão de comutação 125mA Swtc Cap Volt Converter</v>
          </cell>
          <cell r="D24" t="str">
            <v>Mouser</v>
          </cell>
          <cell r="E24" t="str">
            <v>700-MAX1680ESA</v>
          </cell>
          <cell r="F24">
            <v>5.27</v>
          </cell>
          <cell r="G24">
            <v>5.01</v>
          </cell>
        </row>
        <row r="25">
          <cell r="B25" t="str">
            <v>MAX4910ETE+</v>
          </cell>
          <cell r="C25" t="str">
            <v>CIs de Chave Analógica Quad-SPDT Clickless Audio Switch</v>
          </cell>
          <cell r="D25" t="str">
            <v>Mouser</v>
          </cell>
          <cell r="E25" t="str">
            <v>700-MAX4910ETE</v>
          </cell>
          <cell r="F25">
            <v>2.65</v>
          </cell>
          <cell r="G25">
            <v>2.35</v>
          </cell>
        </row>
        <row r="26">
          <cell r="B26" t="str">
            <v>MAX6126AASA30</v>
          </cell>
          <cell r="C26" t="str">
            <v>Referências de tensão Ultra-High-Precision Ultra-Low-Noise 3V</v>
          </cell>
          <cell r="D26" t="str">
            <v>Mouser</v>
          </cell>
          <cell r="E26" t="str">
            <v>700-MAX6126AASA30</v>
          </cell>
          <cell r="F26">
            <v>4.51</v>
          </cell>
          <cell r="G26">
            <v>4.43</v>
          </cell>
        </row>
        <row r="27">
          <cell r="B27" t="str">
            <v>MAX6162AESA+</v>
          </cell>
          <cell r="C27" t="str">
            <v>Referências de tensão uPower Low-Dropout Voltage Ref 2.048V</v>
          </cell>
          <cell r="D27" t="str">
            <v>Mouser</v>
          </cell>
          <cell r="E27" t="str">
            <v>700-MAX6162AESA</v>
          </cell>
          <cell r="F27">
            <v>2.52</v>
          </cell>
          <cell r="G27">
            <v>2.4700000000000002</v>
          </cell>
        </row>
        <row r="28">
          <cell r="B28" t="str">
            <v>nRF24LE1-F16Q24-T</v>
          </cell>
          <cell r="C28" t="str">
            <v>RF 2.4GHz RF TRNSCVR W/ EMB MCU &amp; 10BIT ADC</v>
          </cell>
          <cell r="D28" t="str">
            <v>Mouser</v>
          </cell>
          <cell r="E28" t="str">
            <v>949-NRF24LE1F1624T</v>
          </cell>
          <cell r="F28">
            <v>5.67</v>
          </cell>
          <cell r="G28">
            <v>4.5599999999999996</v>
          </cell>
        </row>
        <row r="29">
          <cell r="B29" t="str">
            <v>OPA2170AIDGKR</v>
          </cell>
          <cell r="C29" t="str">
            <v xml:space="preserve">Amplificadores operacionais - Amp Op 36V,microPwr,RRO Dual </v>
          </cell>
          <cell r="D29" t="str">
            <v>Mouser</v>
          </cell>
          <cell r="E29" t="str">
            <v>595-OPA2170AIDGKR</v>
          </cell>
          <cell r="F29">
            <v>1.56</v>
          </cell>
          <cell r="G29">
            <v>1.33</v>
          </cell>
        </row>
        <row r="30">
          <cell r="B30" t="str">
            <v>OPA365AIDBVR</v>
          </cell>
          <cell r="C30" t="str">
            <v>Amp Op 2.2V 50MHz Low Noise Single Supply</v>
          </cell>
          <cell r="D30" t="str">
            <v>Mouser</v>
          </cell>
          <cell r="E30" t="str">
            <v>595-OPA365AIDBVR</v>
          </cell>
          <cell r="F30">
            <v>1.43</v>
          </cell>
          <cell r="G30">
            <v>1.22</v>
          </cell>
        </row>
        <row r="31">
          <cell r="B31" t="str">
            <v>OKR-T/1.5-W12-C</v>
          </cell>
          <cell r="C31" t="str">
            <v>Conversores CC/CC sem isolação 12Vin, 0.591-6Vout 1.5A, Positive Logic</v>
          </cell>
          <cell r="D31" t="str">
            <v>Mouser</v>
          </cell>
          <cell r="E31" t="str">
            <v>580-OKR-T/1.5-W12-C</v>
          </cell>
          <cell r="F31">
            <v>3.66</v>
          </cell>
          <cell r="G31">
            <v>3.62</v>
          </cell>
        </row>
        <row r="32">
          <cell r="B32" t="str">
            <v>PTR08060WVD</v>
          </cell>
          <cell r="C32" t="str">
            <v>Conversores CC/CC sem isolação 6-A 4.5V-14V Input Non-Iso Adj Pwr Mod</v>
          </cell>
          <cell r="D32" t="str">
            <v>Mouser</v>
          </cell>
          <cell r="E32" t="str">
            <v>595-PTR08060WVD</v>
          </cell>
          <cell r="F32">
            <v>7.78</v>
          </cell>
          <cell r="G32">
            <v>7.66</v>
          </cell>
        </row>
        <row r="33">
          <cell r="B33" t="str">
            <v>REF3320AIDCKR</v>
          </cell>
          <cell r="C33" t="str">
            <v>Referências de tensão 30ppm/C Drift 3.9uA Vltg Ref</v>
          </cell>
          <cell r="D33" t="str">
            <v>Mouser</v>
          </cell>
          <cell r="E33" t="str">
            <v>595-REF3320AIDCKR</v>
          </cell>
          <cell r="F33">
            <v>1.54</v>
          </cell>
          <cell r="G33">
            <v>1.31</v>
          </cell>
        </row>
        <row r="34">
          <cell r="B34" t="str">
            <v>SI8606AC-B-IS1</v>
          </cell>
          <cell r="C34" t="str">
            <v>Isoladores digitais 3.75 kV uni- and bi-directional isolator</v>
          </cell>
          <cell r="D34" t="str">
            <v>Mouser</v>
          </cell>
          <cell r="E34" t="str">
            <v>634-SI8606AC-B-IS1</v>
          </cell>
          <cell r="F34">
            <v>3.15</v>
          </cell>
          <cell r="G34">
            <v>3.06</v>
          </cell>
        </row>
        <row r="35">
          <cell r="B35" t="str">
            <v>SI8610BC-B-IS</v>
          </cell>
          <cell r="C35" t="str">
            <v>Isoladores digitais Single Ch 3.75kV Iso 150M 1/0, def out=LO</v>
          </cell>
          <cell r="D35" t="str">
            <v>Mouser</v>
          </cell>
          <cell r="E35" t="str">
            <v>634-SI8610BC-B-IS</v>
          </cell>
          <cell r="F35">
            <v>1.52</v>
          </cell>
          <cell r="G35">
            <v>1.48</v>
          </cell>
        </row>
        <row r="36">
          <cell r="B36" t="str">
            <v>SI8610EC-B-IS</v>
          </cell>
          <cell r="C36" t="str">
            <v>Isoladores digitais 3.75 kV 1-channel digital isolator, def out=HI</v>
          </cell>
          <cell r="D36" t="str">
            <v>Mouser</v>
          </cell>
          <cell r="E36" t="str">
            <v>634-SI8610EC-B-IS</v>
          </cell>
          <cell r="F36">
            <v>1.56</v>
          </cell>
          <cell r="G36">
            <v>1.52</v>
          </cell>
        </row>
        <row r="37">
          <cell r="B37" t="str">
            <v>SI8642BC-B-IS1</v>
          </cell>
          <cell r="C37" t="str">
            <v>Isoladores digitais 3.75 kV 2 forward &amp; 2 reverse 4-channel isolator</v>
          </cell>
          <cell r="D37" t="str">
            <v>Mouser</v>
          </cell>
          <cell r="E37" t="str">
            <v>634-SI8642BC-B-IS1</v>
          </cell>
          <cell r="F37">
            <v>2.5499999999999998</v>
          </cell>
          <cell r="G37">
            <v>2.48</v>
          </cell>
        </row>
        <row r="38">
          <cell r="B38" t="str">
            <v>SI8645BC-B-IS1</v>
          </cell>
          <cell r="C38" t="str">
            <v>Isoladores digitais 3.75 kV 4-channel digital isolator</v>
          </cell>
          <cell r="D38" t="str">
            <v>Mouser</v>
          </cell>
          <cell r="E38" t="str">
            <v>634-SI8645BC-B-IS1</v>
          </cell>
          <cell r="F38">
            <v>2.5499999999999998</v>
          </cell>
          <cell r="G38">
            <v>2.48</v>
          </cell>
        </row>
        <row r="39">
          <cell r="B39" t="str">
            <v>SN65HVD31DR</v>
          </cell>
          <cell r="C39" t="str">
            <v>CI de Interface RS-422/RS-485 3.3V Full-Duplex RS-485</v>
          </cell>
          <cell r="D39" t="str">
            <v>Mouser</v>
          </cell>
          <cell r="E39" t="str">
            <v>595-SN65HVD31DR</v>
          </cell>
          <cell r="F39">
            <v>2.95</v>
          </cell>
          <cell r="G39">
            <v>2.65</v>
          </cell>
        </row>
        <row r="40">
          <cell r="B40" t="str">
            <v>SN74LVC1G125DBVR</v>
          </cell>
          <cell r="C40" t="str">
            <v>SingleBuffer / Driver, 1.65V to 5.5V, SOT-23-5</v>
          </cell>
          <cell r="D40" t="str">
            <v>Mouser</v>
          </cell>
          <cell r="E40" t="str">
            <v>595-SN74LVC1G125DBVR</v>
          </cell>
          <cell r="F40">
            <v>0.30599999999999999</v>
          </cell>
          <cell r="G40">
            <v>0.23</v>
          </cell>
        </row>
        <row r="41">
          <cell r="B41" t="str">
            <v>SN74LVC2G125DCUR</v>
          </cell>
          <cell r="C41" t="str">
            <v>Buffers e line drivers Tri-State Dual Bus</v>
          </cell>
          <cell r="D41" t="str">
            <v>Mouser</v>
          </cell>
          <cell r="E41" t="str">
            <v>595-SN74LVC2G125DCUR</v>
          </cell>
          <cell r="F41">
            <v>0.45400000000000001</v>
          </cell>
          <cell r="G41">
            <v>0.38200000000000001</v>
          </cell>
        </row>
        <row r="42">
          <cell r="B42" t="str">
            <v>SN74LVC1G17DBVRG4</v>
          </cell>
          <cell r="C42" t="str">
            <v>Buffers e line drivers Single Schmitt-Trgr</v>
          </cell>
          <cell r="D42" t="str">
            <v>Mouser</v>
          </cell>
          <cell r="E42" t="str">
            <v>595-SN74LVC1G17DBVG4</v>
          </cell>
          <cell r="F42">
            <v>0.41699999999999998</v>
          </cell>
          <cell r="G42">
            <v>0.20899999999999999</v>
          </cell>
        </row>
        <row r="43">
          <cell r="B43" t="str">
            <v>SN74LVC1G240DBVT</v>
          </cell>
          <cell r="C43" t="str">
            <v>SingleBuffer / Driver, Inverting, 3-State, 1.65V to 5.5V, SOT-23-5</v>
          </cell>
          <cell r="D43" t="str">
            <v>Mouser</v>
          </cell>
          <cell r="E43" t="str">
            <v>595-SN74LVC1G240DBVT</v>
          </cell>
          <cell r="F43">
            <v>0.71399999999999997</v>
          </cell>
          <cell r="G43">
            <v>0.59499999999999997</v>
          </cell>
        </row>
        <row r="44">
          <cell r="B44" t="str">
            <v>TB6612FNG,C,8,EL</v>
          </cell>
          <cell r="C44" t="str">
            <v>Controladores e drivers de Motor/Movimento/Ignição Brush Motor Driver IC</v>
          </cell>
          <cell r="D44" t="str">
            <v>Mouser</v>
          </cell>
          <cell r="E44" t="str">
            <v>757-TB6612FNGC8EL</v>
          </cell>
          <cell r="F44">
            <v>1.84</v>
          </cell>
          <cell r="G44">
            <v>1.48</v>
          </cell>
        </row>
        <row r="45">
          <cell r="B45" t="str">
            <v>TLV70030DDCT</v>
          </cell>
          <cell r="C45" t="str">
            <v>LDO 200mA Low IQ LDO Reg for Portables</v>
          </cell>
          <cell r="D45" t="str">
            <v>Mouser</v>
          </cell>
          <cell r="E45" t="str">
            <v>595-TLV70030DDCT</v>
          </cell>
          <cell r="F45">
            <v>0.45100000000000001</v>
          </cell>
          <cell r="G45">
            <v>0.374</v>
          </cell>
        </row>
        <row r="46">
          <cell r="B46" t="str">
            <v>TPS70933DBVR</v>
          </cell>
          <cell r="C46" t="str">
            <v>LDO 150mA 30V Ultra-Lo IQ Wd Input LDO Reg</v>
          </cell>
          <cell r="D46" t="str">
            <v>Mouser</v>
          </cell>
          <cell r="E46" t="str">
            <v>595-TPS70933DBVR</v>
          </cell>
          <cell r="F46">
            <v>0.96099999999999997</v>
          </cell>
          <cell r="G46">
            <v>0.81599999999999995</v>
          </cell>
        </row>
        <row r="47">
          <cell r="B47" t="str">
            <v>TPS73801DCQR</v>
          </cell>
          <cell r="C47" t="str">
            <v>Reguladores de tensão de LDO 1A Lo Noise,Fast Trn Resp LDO Lin Reg</v>
          </cell>
          <cell r="D47" t="str">
            <v>Mouser</v>
          </cell>
          <cell r="E47" t="str">
            <v>595-TPS73801DCQR</v>
          </cell>
          <cell r="F47">
            <v>2.5499999999999998</v>
          </cell>
          <cell r="G47">
            <v>2.2999999999999998</v>
          </cell>
        </row>
        <row r="48">
          <cell r="B48" t="str">
            <v>TPS78601DCQR</v>
          </cell>
          <cell r="C48" t="str">
            <v>Reguladores de tensão de LDO High PSRR Fast RF High-Enable 1.5A</v>
          </cell>
          <cell r="D48" t="str">
            <v>Mouser</v>
          </cell>
          <cell r="E48" t="str">
            <v>595-TPS78601DCQR</v>
          </cell>
          <cell r="F48">
            <v>3.26</v>
          </cell>
          <cell r="G48">
            <v>2.93</v>
          </cell>
        </row>
        <row r="49">
          <cell r="B49" t="str">
            <v>TPS7A3301RGWR</v>
          </cell>
          <cell r="C49" t="str">
            <v>Reguladores de tensão de LDO Ultra-Low Noise,Hi PSRR,LDO Linear Reg</v>
          </cell>
          <cell r="D49" t="str">
            <v>Mouser</v>
          </cell>
          <cell r="E49" t="str">
            <v>595-TPS7A3301RGWR</v>
          </cell>
          <cell r="F49">
            <v>5.49</v>
          </cell>
          <cell r="G49">
            <v>4.9400000000000004</v>
          </cell>
        </row>
        <row r="50">
          <cell r="B50" t="str">
            <v>TPS7A4701RGWR</v>
          </cell>
          <cell r="C50" t="str">
            <v>Reguladores de tensão de LDO 36V 1A 4.17uVRMS RF LDO VTG Reg</v>
          </cell>
          <cell r="D50" t="str">
            <v>Mouser</v>
          </cell>
          <cell r="E50" t="str">
            <v>595-TPS7A4701RGWR</v>
          </cell>
          <cell r="F50">
            <v>4.2699999999999996</v>
          </cell>
          <cell r="G50">
            <v>3.84</v>
          </cell>
        </row>
        <row r="51">
          <cell r="B51" t="str">
            <v>TRAN_NMOS_20V_1A_SOT23</v>
          </cell>
          <cell r="C51" t="str">
            <v>DMG1012UW  MOSFET N Channel, 1 A, 20 V, 0.3 ohm, 4.5 V, 500 mV</v>
          </cell>
          <cell r="D51" t="str">
            <v>Farnell</v>
          </cell>
          <cell r="E51">
            <v>2061403</v>
          </cell>
          <cell r="F51">
            <v>0.10199999999999999</v>
          </cell>
          <cell r="G51">
            <v>0.10199999999999999</v>
          </cell>
        </row>
        <row r="52">
          <cell r="B52" t="str">
            <v>TRAN_NMOS_60V_3A_SOT223</v>
          </cell>
          <cell r="C52" t="str">
            <v>MOSFET 60V 3A N-Channel SOT-223-3</v>
          </cell>
          <cell r="D52" t="str">
            <v>Mouser</v>
          </cell>
          <cell r="E52" t="str">
            <v>863-NTF3055L108T1G</v>
          </cell>
          <cell r="F52">
            <v>0.502</v>
          </cell>
          <cell r="G52">
            <v>0.41399999999999998</v>
          </cell>
        </row>
        <row r="53">
          <cell r="B53" t="str">
            <v>TRAN_NPN_45V_0.5A_SOT23</v>
          </cell>
          <cell r="C53" t="str">
            <v>BJT NPN SURFACE MOUNT SMALL SIGNAL TRANS SOT-23-3</v>
          </cell>
          <cell r="D53" t="str">
            <v>Mouser</v>
          </cell>
          <cell r="E53" t="str">
            <v>621-BC817-40W-7</v>
          </cell>
          <cell r="F53">
            <v>0.23799999999999999</v>
          </cell>
          <cell r="G53">
            <v>0.15609999999999999</v>
          </cell>
        </row>
        <row r="54">
          <cell r="B54" t="str">
            <v>TRAN_NPN_70V_2A_SOT223</v>
          </cell>
          <cell r="C54" t="str">
            <v>Bipolar (BJT) Single Transistor, NPN, 70 V, 150 MHz, 2 W, 2 A, 500 hFE</v>
          </cell>
          <cell r="D54" t="str">
            <v>Mouser</v>
          </cell>
          <cell r="E54" t="str">
            <v>522-FZT692BTA</v>
          </cell>
          <cell r="F54">
            <v>0.70599999999999996</v>
          </cell>
          <cell r="G54">
            <v>0.57999999999999996</v>
          </cell>
        </row>
        <row r="55">
          <cell r="B55" t="str">
            <v>TRAN_PMOS_20V_1.5A_SOT23</v>
          </cell>
          <cell r="C55" t="str">
            <v>MOSFET SINGLE P-CHANNEL SOT-323-3 20V 2.5A</v>
          </cell>
          <cell r="D55" t="str">
            <v>Mouser</v>
          </cell>
          <cell r="E55" t="str">
            <v>621-DMP2165UW-7</v>
          </cell>
          <cell r="F55">
            <v>0.34200000000000003</v>
          </cell>
          <cell r="G55">
            <v>0.24099999999999999</v>
          </cell>
        </row>
        <row r="56">
          <cell r="B56" t="str">
            <v>TRAN_PMOS_60V_2.6A_SOT223</v>
          </cell>
          <cell r="C56" t="str">
            <v>MOSFET -60V 2.6A P-Channel SOT-223-4</v>
          </cell>
          <cell r="D56" t="str">
            <v>Mouser</v>
          </cell>
          <cell r="E56" t="str">
            <v>863-NTF2955T1G</v>
          </cell>
          <cell r="F56">
            <v>0.72299999999999998</v>
          </cell>
          <cell r="G56">
            <v>0.59599999999999997</v>
          </cell>
        </row>
        <row r="57">
          <cell r="B57" t="str">
            <v>USBLC6-2SC6Y</v>
          </cell>
          <cell r="C57" t="str">
            <v>ESD Protection Low Cap</v>
          </cell>
          <cell r="D57" t="str">
            <v>Mouser</v>
          </cell>
          <cell r="E57" t="str">
            <v>511-USBLC6-2SC6Y</v>
          </cell>
          <cell r="F57">
            <v>0.621</v>
          </cell>
          <cell r="G57">
            <v>0.51100000000000001</v>
          </cell>
        </row>
      </sheetData>
      <sheetData sheetId="17">
        <row r="1">
          <cell r="B1" t="str">
            <v>PN</v>
          </cell>
          <cell r="C1" t="str">
            <v>Description</v>
          </cell>
          <cell r="D1" t="str">
            <v>Distributor</v>
          </cell>
          <cell r="E1" t="str">
            <v>Supplier PN</v>
          </cell>
          <cell r="F1" t="str">
            <v>Price 1x</v>
          </cell>
          <cell r="G1" t="str">
            <v>Price 10x</v>
          </cell>
        </row>
        <row r="2">
          <cell r="B2" t="str">
            <v>CER_1pF_0402_1%_50V_C0G</v>
          </cell>
          <cell r="C2" t="str">
            <v>CAP CER 1pF 50V ±1% C0G 0402</v>
          </cell>
          <cell r="D2" t="str">
            <v>Mouser</v>
          </cell>
          <cell r="E2" t="str">
            <v>81-GCQ1555C1H1R0BB1D</v>
          </cell>
          <cell r="F2">
            <v>0.30599999999999999</v>
          </cell>
          <cell r="G2">
            <v>0.20499999999999999</v>
          </cell>
        </row>
        <row r="3">
          <cell r="B3" t="str">
            <v>CER_1.5pF_0402_1%_50V_C0G</v>
          </cell>
          <cell r="C3" t="str">
            <v>CAP CER 1.5pF 50V ±1% C0G 0402</v>
          </cell>
          <cell r="D3" t="str">
            <v>Mouser</v>
          </cell>
          <cell r="E3" t="str">
            <v>81-GCQ1555C1H1R5BB1D</v>
          </cell>
          <cell r="F3">
            <v>0.30599999999999999</v>
          </cell>
          <cell r="G3">
            <v>0.20499999999999999</v>
          </cell>
        </row>
        <row r="4">
          <cell r="B4" t="str">
            <v>CER_13pF_0402_5%_50V_C0G</v>
          </cell>
          <cell r="C4" t="str">
            <v>CAP CER 13pF 50V ±5% C0G 0402</v>
          </cell>
          <cell r="D4" t="str">
            <v>Mouser</v>
          </cell>
          <cell r="E4" t="str">
            <v>603-CC402JRNPO9BN130</v>
          </cell>
          <cell r="F4">
            <v>8.5000000000000006E-2</v>
          </cell>
          <cell r="G4">
            <v>0.02</v>
          </cell>
        </row>
        <row r="5">
          <cell r="B5" t="str">
            <v>CER_15pF_0402_5%_50V_C0G</v>
          </cell>
          <cell r="C5" t="str">
            <v>CAP CER 15pF 50V ±5% C0G 0402</v>
          </cell>
          <cell r="D5" t="str">
            <v>Mouser</v>
          </cell>
          <cell r="E5" t="str">
            <v>81-GCM1555C1H150JA6D</v>
          </cell>
          <cell r="F5">
            <v>9.6000000000000002E-2</v>
          </cell>
          <cell r="G5">
            <v>6.9000000000000006E-2</v>
          </cell>
        </row>
        <row r="6">
          <cell r="B6" t="str">
            <v>CER_47pF_0402_5%_50V_C0G</v>
          </cell>
          <cell r="C6" t="str">
            <v>CAP CER 47pF 50V ±5% C0G 0402</v>
          </cell>
          <cell r="D6" t="str">
            <v>Mouser</v>
          </cell>
          <cell r="E6" t="str">
            <v>77-VJ0402A470JXACBC</v>
          </cell>
          <cell r="F6">
            <v>0.23</v>
          </cell>
          <cell r="G6">
            <v>0.23</v>
          </cell>
        </row>
        <row r="7">
          <cell r="B7" t="str">
            <v>CER_680pF_0603_5%_50V_C0G</v>
          </cell>
          <cell r="C7" t="str">
            <v>CAP CER 680pF 50V ±5% C0G 0603</v>
          </cell>
          <cell r="D7" t="str">
            <v>Mouser</v>
          </cell>
          <cell r="E7" t="str">
            <v>810-CGA3E2C0G1H681J</v>
          </cell>
          <cell r="F7">
            <v>0.157</v>
          </cell>
          <cell r="G7">
            <v>6.0999999999999999E-2</v>
          </cell>
        </row>
        <row r="8">
          <cell r="B8" t="str">
            <v>CER_2.2nF_0402_10%_50V_X7R</v>
          </cell>
          <cell r="C8" t="str">
            <v>CAP CER 2.2nF 50V ±10% X7R 0402</v>
          </cell>
          <cell r="D8" t="str">
            <v>Mouser</v>
          </cell>
          <cell r="E8" t="str">
            <v>81-GCM155R71H222K37D</v>
          </cell>
          <cell r="F8">
            <v>9.6000000000000002E-2</v>
          </cell>
          <cell r="G8">
            <v>0.05</v>
          </cell>
        </row>
        <row r="9">
          <cell r="B9" t="str">
            <v>CER_4.7nF_0402_10%_50V_X7R</v>
          </cell>
          <cell r="C9" t="str">
            <v>CAP CER 4.7nF 50V ±10% X7R 0402</v>
          </cell>
          <cell r="D9" t="str">
            <v>Mouser</v>
          </cell>
          <cell r="E9" t="str">
            <v>81-GCM155R71H472K37D</v>
          </cell>
          <cell r="F9">
            <v>9.4E-2</v>
          </cell>
          <cell r="G9">
            <v>4.5999999999999999E-2</v>
          </cell>
        </row>
        <row r="10">
          <cell r="B10" t="str">
            <v>CER_10nF_0402_10%_16V_X7R</v>
          </cell>
          <cell r="C10" t="str">
            <v>CAP CER 10nF 16V ±10% X7R 0402</v>
          </cell>
          <cell r="D10" t="str">
            <v>Mouser</v>
          </cell>
          <cell r="E10" t="str">
            <v>80-C0402C103K4R7867</v>
          </cell>
          <cell r="F10">
            <v>8.5000000000000006E-2</v>
          </cell>
          <cell r="G10">
            <v>1.4999999999999999E-2</v>
          </cell>
        </row>
        <row r="11">
          <cell r="B11" t="str">
            <v>CER_15nF_0402_10%_16V_X7R</v>
          </cell>
          <cell r="C11" t="str">
            <v>CAP CER 15nF 16V ±10% X7R 0402</v>
          </cell>
          <cell r="D11" t="str">
            <v>Mouser</v>
          </cell>
          <cell r="E11" t="str">
            <v>581-0402YC153KAT2A</v>
          </cell>
          <cell r="F11">
            <v>0.13600000000000001</v>
          </cell>
          <cell r="G11">
            <v>9.9000000000000005E-2</v>
          </cell>
        </row>
        <row r="12">
          <cell r="B12" t="str">
            <v>CER_33nF_0402_10%_16V_X7R</v>
          </cell>
          <cell r="C12" t="str">
            <v>CAP CER 33nF 16V ±10% X7R 0402</v>
          </cell>
          <cell r="D12" t="str">
            <v>Mouser</v>
          </cell>
          <cell r="E12" t="str">
            <v>80-C0402C333K4R</v>
          </cell>
          <cell r="F12">
            <v>0.34100000000000003</v>
          </cell>
          <cell r="G12">
            <v>0.19800000000000001</v>
          </cell>
        </row>
        <row r="13">
          <cell r="B13" t="str">
            <v>CER_100nF_0402_10%_10V_X5R</v>
          </cell>
          <cell r="C13" t="str">
            <v>CAP CER 100nF 10V ±10% X5R 0402</v>
          </cell>
          <cell r="D13" t="str">
            <v>Farnell</v>
          </cell>
          <cell r="E13">
            <v>2310530</v>
          </cell>
          <cell r="F13">
            <v>6.3E-3</v>
          </cell>
          <cell r="G13">
            <v>6.3E-3</v>
          </cell>
          <cell r="H13" t="str">
            <v>Stock</v>
          </cell>
        </row>
        <row r="14">
          <cell r="B14" t="str">
            <v>CER_100nF_0603_10%_25V_X7R</v>
          </cell>
          <cell r="C14" t="str">
            <v>CAP CER 100nF 25V ±10% X7R 0603</v>
          </cell>
          <cell r="D14" t="str">
            <v>Mouser</v>
          </cell>
          <cell r="E14" t="str">
            <v>810-CGA3E2X7R1E104K</v>
          </cell>
          <cell r="F14">
            <v>0.21</v>
          </cell>
          <cell r="G14">
            <v>2.5999999999999999E-2</v>
          </cell>
        </row>
        <row r="15">
          <cell r="B15" t="str">
            <v>CER_330nF_0402_10%_10V_X5R</v>
          </cell>
          <cell r="C15" t="str">
            <v>CAP CER 330nF 10V ±10% X5R 0402</v>
          </cell>
          <cell r="D15" t="str">
            <v>Digikey</v>
          </cell>
          <cell r="E15" t="str">
            <v>CL05A334KP5NNNC</v>
          </cell>
          <cell r="F15">
            <v>0.11</v>
          </cell>
          <cell r="G15">
            <v>8.1000000000000003E-2</v>
          </cell>
          <cell r="H15" t="str">
            <v>Stock</v>
          </cell>
        </row>
        <row r="16">
          <cell r="B16" t="str">
            <v>CER_1uF_0402_20%_10V_X7S</v>
          </cell>
          <cell r="C16" t="str">
            <v>CAP CER 1uF 10V ±20% X7S 0402</v>
          </cell>
          <cell r="D16" t="str">
            <v>Mouser</v>
          </cell>
          <cell r="E16" t="str">
            <v>81-GCM155C71A105ME8D</v>
          </cell>
          <cell r="F16">
            <v>0.13600000000000001</v>
          </cell>
          <cell r="G16">
            <v>9.6000000000000002E-2</v>
          </cell>
        </row>
        <row r="17">
          <cell r="B17" t="str">
            <v>CER_1uF_0603_20%_25V_X5R</v>
          </cell>
          <cell r="C17" t="str">
            <v>CAP CER 1uF 25V ±20% X5R 0603</v>
          </cell>
          <cell r="D17" t="str">
            <v>Mouser</v>
          </cell>
          <cell r="E17" t="str">
            <v>581-06033D105K</v>
          </cell>
          <cell r="F17">
            <v>0.16600000000000001</v>
          </cell>
          <cell r="G17">
            <v>0.114</v>
          </cell>
        </row>
        <row r="18">
          <cell r="B18" t="str">
            <v>CER_2.2uF_0603_20%_25V_X5R</v>
          </cell>
          <cell r="C18" t="str">
            <v>CAP CER 2.2uF 25V ±20% X5R 0603</v>
          </cell>
          <cell r="D18" t="str">
            <v>Mouser</v>
          </cell>
          <cell r="E18" t="str">
            <v>81-GRM188R61E225ME4D</v>
          </cell>
          <cell r="F18">
            <v>0.23799999999999999</v>
          </cell>
          <cell r="G18">
            <v>0.16200000000000001</v>
          </cell>
        </row>
        <row r="19">
          <cell r="B19" t="str">
            <v>CER_4.7uF_0603_10%_16V_X5R</v>
          </cell>
          <cell r="C19" t="str">
            <v>CAP CER 4.7uF 16V ±10% X5R 0603</v>
          </cell>
          <cell r="D19" t="str">
            <v>Mouser</v>
          </cell>
          <cell r="E19" t="str">
            <v>81-GRM188R61C475KAJD</v>
          </cell>
          <cell r="F19">
            <v>0.33200000000000002</v>
          </cell>
          <cell r="G19">
            <v>0.23</v>
          </cell>
        </row>
        <row r="20">
          <cell r="B20" t="str">
            <v>CER_10uF_0603_20%_35V_X5R</v>
          </cell>
          <cell r="C20" t="str">
            <v>CAP CER 10uF 35V ±20% X5R 0603</v>
          </cell>
          <cell r="D20" t="str">
            <v>Mouser</v>
          </cell>
          <cell r="E20" t="str">
            <v>81-GRM188R6YA106MA3D</v>
          </cell>
          <cell r="F20">
            <v>0.42499999999999999</v>
          </cell>
          <cell r="G20">
            <v>0.29399999999999998</v>
          </cell>
          <cell r="H20" t="str">
            <v>Stock</v>
          </cell>
        </row>
        <row r="21">
          <cell r="B21" t="str">
            <v>CER_10uF_1206_10%_25V_X7R</v>
          </cell>
          <cell r="C21" t="str">
            <v>CAP CER 10uF 25V ±10% X7R 1206</v>
          </cell>
          <cell r="D21" t="str">
            <v>Mouser</v>
          </cell>
          <cell r="E21" t="str">
            <v>810-C3216X7R1E106MST</v>
          </cell>
          <cell r="F21">
            <v>1.03</v>
          </cell>
          <cell r="G21">
            <v>0.78300000000000003</v>
          </cell>
        </row>
        <row r="22">
          <cell r="B22" t="str">
            <v>CER_22uF_0805_10%_25V_X5R</v>
          </cell>
          <cell r="C22" t="str">
            <v>CAP CER 22uF 25V ±10% X5R 0805</v>
          </cell>
          <cell r="D22" t="str">
            <v>Mouser</v>
          </cell>
          <cell r="E22" t="str">
            <v>81-GRM21BR61E226ME4L</v>
          </cell>
          <cell r="F22">
            <v>0.52400000000000002</v>
          </cell>
          <cell r="G22">
            <v>0.36899999999999999</v>
          </cell>
        </row>
        <row r="23">
          <cell r="B23" t="str">
            <v>CER_22uF_1210_20%_25V_X7R</v>
          </cell>
          <cell r="C23" t="str">
            <v>CAP CER 22uF 25V ±20% X7R 1210</v>
          </cell>
          <cell r="D23" t="str">
            <v>Mouser</v>
          </cell>
          <cell r="E23" t="str">
            <v>81-GRM32ER71E226ME5K</v>
          </cell>
          <cell r="F23">
            <v>1.05</v>
          </cell>
          <cell r="G23">
            <v>0.82499999999999996</v>
          </cell>
        </row>
        <row r="24">
          <cell r="B24" t="str">
            <v>CER_47uF_1210_10%_16V_X6S</v>
          </cell>
          <cell r="C24" t="str">
            <v>CAP CER 47uF 16V ±10% X6S 1210</v>
          </cell>
          <cell r="D24" t="str">
            <v>Mouser</v>
          </cell>
          <cell r="E24" t="str">
            <v>81-GRM32EC81C476KE5K</v>
          </cell>
          <cell r="F24">
            <v>0.73099999999999998</v>
          </cell>
          <cell r="G24">
            <v>0.53400000000000003</v>
          </cell>
        </row>
        <row r="25">
          <cell r="B25" t="str">
            <v>ELE_22uF_TH_20%_35V</v>
          </cell>
          <cell r="C25" t="str">
            <v>CAP ELE 22uF 35V ±20% TH</v>
          </cell>
          <cell r="D25" t="str">
            <v>Mouser</v>
          </cell>
          <cell r="E25" t="str">
            <v>647-UPW1V220MDD</v>
          </cell>
          <cell r="F25">
            <v>0.183</v>
          </cell>
          <cell r="G25">
            <v>0.127</v>
          </cell>
        </row>
        <row r="26">
          <cell r="B26" t="str">
            <v>ELE_47uF_TH_20%_35V</v>
          </cell>
          <cell r="C26" t="str">
            <v>CAP ELE 47uF 35V ±20% TH</v>
          </cell>
          <cell r="D26" t="str">
            <v>Mouser</v>
          </cell>
          <cell r="E26" t="str">
            <v>647-UPW1V470MED</v>
          </cell>
          <cell r="F26">
            <v>0.27100000000000002</v>
          </cell>
          <cell r="G26">
            <v>0.184</v>
          </cell>
        </row>
        <row r="27">
          <cell r="B27" t="str">
            <v>ELE_100uF_E7_20%_25V</v>
          </cell>
          <cell r="C27" t="str">
            <v>CAP ELE 100uF 25V ±20% E7</v>
          </cell>
          <cell r="D27" t="str">
            <v>Mouser</v>
          </cell>
          <cell r="E27" t="str">
            <v>667-25SVF100M</v>
          </cell>
          <cell r="F27">
            <v>1.53</v>
          </cell>
          <cell r="G27">
            <v>1.05</v>
          </cell>
        </row>
        <row r="28">
          <cell r="B28" t="str">
            <v>ELE_220uF_TH_20%_35V</v>
          </cell>
          <cell r="C28" t="str">
            <v>CAP ELE 220uF 35V ±20% TH</v>
          </cell>
          <cell r="D28" t="str">
            <v>Mouser</v>
          </cell>
          <cell r="E28" t="str">
            <v>647-UFG1V221MPM</v>
          </cell>
          <cell r="F28">
            <v>0.81200000000000006</v>
          </cell>
          <cell r="G28">
            <v>0.59699999999999998</v>
          </cell>
        </row>
        <row r="29">
          <cell r="B29" t="str">
            <v>ELE_270uF_E7_20%_16V</v>
          </cell>
          <cell r="C29" t="str">
            <v>CAP ELE 270uF 16V ±20% E7</v>
          </cell>
          <cell r="D29" t="str">
            <v>Mouser</v>
          </cell>
          <cell r="E29" t="str">
            <v>667-16SVF270M</v>
          </cell>
          <cell r="F29">
            <v>1.54</v>
          </cell>
          <cell r="G29">
            <v>1.05</v>
          </cell>
        </row>
        <row r="30">
          <cell r="B30" t="str">
            <v>ELE_470uF_TH_20%_16V</v>
          </cell>
          <cell r="C30" t="str">
            <v>CAP ELE 470uF 16V ±20% TH</v>
          </cell>
          <cell r="D30" t="str">
            <v>Mouser</v>
          </cell>
          <cell r="E30" t="str">
            <v>667-EEU-FM1C471</v>
          </cell>
          <cell r="F30">
            <v>0.40200000000000002</v>
          </cell>
          <cell r="G30">
            <v>0.28399999999999997</v>
          </cell>
        </row>
        <row r="31">
          <cell r="B31" t="str">
            <v>ELE_470uF_TH_20%_35V</v>
          </cell>
          <cell r="C31" t="str">
            <v>CAP ELE 470uF 35V ±20% TH</v>
          </cell>
          <cell r="D31" t="str">
            <v>Mouser</v>
          </cell>
          <cell r="E31" t="str">
            <v>647-UFG1V471MHM</v>
          </cell>
          <cell r="F31">
            <v>0.95199999999999996</v>
          </cell>
          <cell r="G31">
            <v>0.748</v>
          </cell>
        </row>
        <row r="32">
          <cell r="B32" t="str">
            <v>TAN_4.7uF_1206_10%_10V</v>
          </cell>
          <cell r="C32" t="str">
            <v>CAP TAN 4.7uF 10V ±10% 1206</v>
          </cell>
          <cell r="D32" t="str">
            <v>Mouser</v>
          </cell>
          <cell r="E32" t="str">
            <v>80-T491A475K107280</v>
          </cell>
          <cell r="F32">
            <v>0.27200000000000002</v>
          </cell>
          <cell r="G32">
            <v>0.185</v>
          </cell>
          <cell r="H32" t="str">
            <v>Stock</v>
          </cell>
        </row>
        <row r="33">
          <cell r="B33" t="str">
            <v>TAN_10uF_1411_10%_25V</v>
          </cell>
          <cell r="C33" t="str">
            <v>CAP TAN 10uF 25V ±10% 1411</v>
          </cell>
          <cell r="D33" t="str">
            <v>Mouser</v>
          </cell>
          <cell r="E33" t="str">
            <v>74-293D106X9025B2TE3</v>
          </cell>
          <cell r="F33">
            <v>0.49299999999999999</v>
          </cell>
          <cell r="G33">
            <v>0.29799999999999999</v>
          </cell>
        </row>
        <row r="34">
          <cell r="B34" t="str">
            <v>TAN_22uF_1210_20%_20V</v>
          </cell>
          <cell r="C34" t="str">
            <v>CAP TAN 22uF 20V ±20% 1210</v>
          </cell>
          <cell r="D34" t="str">
            <v>Mouser</v>
          </cell>
          <cell r="E34" t="str">
            <v>667-20TQC22MYFB</v>
          </cell>
          <cell r="F34">
            <v>1.85</v>
          </cell>
          <cell r="G34">
            <v>1.5</v>
          </cell>
        </row>
        <row r="35">
          <cell r="B35" t="str">
            <v>TAN_100uF_1210_20%_8V</v>
          </cell>
          <cell r="C35" t="str">
            <v>CAP TAN 100uF 8V ±20% 1210</v>
          </cell>
          <cell r="D35" t="str">
            <v>Mouser</v>
          </cell>
          <cell r="E35" t="str">
            <v>667-8TPE100MAZB</v>
          </cell>
          <cell r="F35">
            <v>1.38</v>
          </cell>
          <cell r="G35">
            <v>1.0900000000000001</v>
          </cell>
        </row>
      </sheetData>
      <sheetData sheetId="18">
        <row r="1">
          <cell r="B1" t="str">
            <v>PN</v>
          </cell>
          <cell r="C1" t="str">
            <v>Description</v>
          </cell>
          <cell r="D1" t="str">
            <v>Distributor</v>
          </cell>
          <cell r="E1" t="str">
            <v>Supplier PN</v>
          </cell>
          <cell r="F1" t="str">
            <v>Price 1x</v>
          </cell>
          <cell r="G1" t="str">
            <v>Price 10x</v>
          </cell>
        </row>
        <row r="2">
          <cell r="B2" t="str">
            <v>SMD_0Ω_0402_5%</v>
          </cell>
          <cell r="C2" t="str">
            <v>RES SMD 0Ω ±5% 0402</v>
          </cell>
          <cell r="D2" t="str">
            <v>Mouser</v>
          </cell>
          <cell r="E2" t="str">
            <v>667-ERJ-2GE0R00X</v>
          </cell>
          <cell r="F2">
            <v>0.111</v>
          </cell>
          <cell r="G2">
            <v>1.4999999999999999E-2</v>
          </cell>
        </row>
        <row r="3">
          <cell r="B3" t="str">
            <v>SMD_1Ω_2512_1%</v>
          </cell>
          <cell r="C3" t="str">
            <v>RES SMD 1Ω ±1% 2512 2W</v>
          </cell>
          <cell r="D3" t="str">
            <v>Mouser</v>
          </cell>
          <cell r="E3" t="str">
            <v>CRS2512-FW-1R00ELF</v>
          </cell>
          <cell r="F3">
            <v>0.94299999999999995</v>
          </cell>
          <cell r="G3">
            <v>0.44</v>
          </cell>
        </row>
        <row r="4">
          <cell r="B4" t="str">
            <v>SMD_4.99Ω_2512_1%</v>
          </cell>
          <cell r="C4" t="str">
            <v>RES SMD 4.99Ω ±1% 2512 1W</v>
          </cell>
          <cell r="D4" t="str">
            <v>Mouser</v>
          </cell>
          <cell r="E4" t="str">
            <v>71-CRCW25124R99FNEG</v>
          </cell>
          <cell r="F4">
            <v>0.40799999999999997</v>
          </cell>
          <cell r="G4">
            <v>0.217</v>
          </cell>
        </row>
        <row r="5">
          <cell r="B5" t="str">
            <v>SMD_33Ω_0402_5%</v>
          </cell>
          <cell r="C5" t="str">
            <v>RES SMD 33Ω ±5% 0402</v>
          </cell>
          <cell r="D5" t="str">
            <v>Mouser</v>
          </cell>
          <cell r="E5" t="str">
            <v>667-ERJ-2GEJ330X</v>
          </cell>
          <cell r="F5">
            <v>0.111</v>
          </cell>
          <cell r="G5">
            <v>1.4999999999999999E-2</v>
          </cell>
        </row>
        <row r="6">
          <cell r="B6" t="str">
            <v>SMD_51Ω_1210_1%</v>
          </cell>
          <cell r="C6" t="str">
            <v>RES SMD 51Ω ±1% 1210 0.5W</v>
          </cell>
          <cell r="D6" t="str">
            <v>Mouser</v>
          </cell>
          <cell r="E6" t="str">
            <v>667-ERJ-P14F51R0U</v>
          </cell>
          <cell r="F6">
            <v>0.59399999999999997</v>
          </cell>
          <cell r="G6">
            <v>0.23200000000000001</v>
          </cell>
        </row>
        <row r="7">
          <cell r="B7" t="str">
            <v>SMD_68Ω_0402_5%</v>
          </cell>
          <cell r="C7" t="str">
            <v>RES SMD 68Ω ±5% 0402</v>
          </cell>
          <cell r="D7" t="str">
            <v>Mouser</v>
          </cell>
          <cell r="E7" t="str">
            <v>667-ERJ-2GEJ680X</v>
          </cell>
          <cell r="F7">
            <v>0.111</v>
          </cell>
          <cell r="G7">
            <v>1.4999999999999999E-2</v>
          </cell>
        </row>
        <row r="8">
          <cell r="B8" t="str">
            <v>SMD_100Ω_0402_1%</v>
          </cell>
          <cell r="C8" t="str">
            <v>RES SMD 100Ω ±1% 0402</v>
          </cell>
          <cell r="D8" t="str">
            <v>Mouser</v>
          </cell>
          <cell r="E8" t="str">
            <v>667-ERJ-2RKF1000X</v>
          </cell>
          <cell r="F8">
            <v>0.153</v>
          </cell>
          <cell r="G8">
            <v>2.1999999999999999E-2</v>
          </cell>
        </row>
        <row r="9">
          <cell r="B9" t="str">
            <v>SMD_110Ω_0402_1%</v>
          </cell>
          <cell r="C9" t="str">
            <v>RES SMD 110Ω ±1% 0402</v>
          </cell>
          <cell r="D9" t="str">
            <v>Mouser</v>
          </cell>
          <cell r="E9" t="str">
            <v>667-ERJ-2RKF1100X</v>
          </cell>
          <cell r="F9">
            <v>0.157</v>
          </cell>
          <cell r="G9">
            <v>2.3E-2</v>
          </cell>
        </row>
        <row r="10">
          <cell r="B10" t="str">
            <v>SMD_150Ω_0402_1%</v>
          </cell>
          <cell r="C10" t="str">
            <v>RES SMD 150Ω ±1% 0402</v>
          </cell>
          <cell r="D10" t="str">
            <v>Mouser</v>
          </cell>
          <cell r="E10" t="str">
            <v>667-ERJ-2RKF1500X</v>
          </cell>
          <cell r="F10">
            <v>0.157</v>
          </cell>
          <cell r="G10">
            <v>2.3E-2</v>
          </cell>
        </row>
        <row r="11">
          <cell r="B11" t="str">
            <v>SMD_200Ω_1210_5%</v>
          </cell>
          <cell r="C11" t="str">
            <v>RES SMD 200Ω ±5% 1210 0.5W</v>
          </cell>
          <cell r="D11" t="str">
            <v>Mouser</v>
          </cell>
          <cell r="E11" t="str">
            <v>71-CRCW1210J-200-E3</v>
          </cell>
          <cell r="F11">
            <v>0.20399999999999999</v>
          </cell>
          <cell r="G11">
            <v>0.12</v>
          </cell>
        </row>
        <row r="12">
          <cell r="B12" t="str">
            <v>SMD_243Ω_0402_1%</v>
          </cell>
          <cell r="C12" t="str">
            <v>RES SMD 243Ω ±1% 0402</v>
          </cell>
          <cell r="D12" t="str">
            <v>Mouser</v>
          </cell>
          <cell r="E12" t="str">
            <v>667-ERJ-2RKF2430X</v>
          </cell>
          <cell r="F12">
            <v>0.153</v>
          </cell>
          <cell r="G12">
            <v>2.1999999999999999E-2</v>
          </cell>
        </row>
        <row r="13">
          <cell r="B13" t="str">
            <v>SMD_267Ω_0402_1%</v>
          </cell>
          <cell r="C13" t="str">
            <v>RES SMD 267Ω ±1% 0402</v>
          </cell>
          <cell r="D13" t="str">
            <v>Mouser</v>
          </cell>
          <cell r="E13" t="str">
            <v>667-ERJ-2RKF2670X</v>
          </cell>
          <cell r="F13">
            <v>0.153</v>
          </cell>
          <cell r="G13">
            <v>2.1999999999999999E-2</v>
          </cell>
        </row>
        <row r="14">
          <cell r="B14" t="str">
            <v>SMD_300Ω_0402_1%</v>
          </cell>
          <cell r="C14" t="str">
            <v>RES SMD 300Ω ±1% 0402</v>
          </cell>
          <cell r="D14" t="str">
            <v>Mouser</v>
          </cell>
          <cell r="E14" t="str">
            <v>667-ERJ-2RKF3000X</v>
          </cell>
          <cell r="F14">
            <v>0.157</v>
          </cell>
          <cell r="G14">
            <v>2.3E-2</v>
          </cell>
        </row>
        <row r="15">
          <cell r="B15" t="str">
            <v>SMD_330Ω_0402_1%</v>
          </cell>
          <cell r="C15" t="str">
            <v>RES SMD 330Ω ±1% 0402</v>
          </cell>
          <cell r="D15" t="str">
            <v>Mouser</v>
          </cell>
          <cell r="E15" t="str">
            <v>667-ERJ-PA2F3300X</v>
          </cell>
          <cell r="F15">
            <v>0.187</v>
          </cell>
          <cell r="G15">
            <v>8.2000000000000003E-2</v>
          </cell>
        </row>
        <row r="16">
          <cell r="B16" t="str">
            <v>SMD_510Ω_0402_1%</v>
          </cell>
          <cell r="C16" t="str">
            <v>RES SMD 510Ω ±1% 0402</v>
          </cell>
          <cell r="D16" t="str">
            <v>Mouser</v>
          </cell>
          <cell r="E16" t="str">
            <v>667-ERJ-2RKF5100X</v>
          </cell>
          <cell r="F16">
            <v>0.157</v>
          </cell>
          <cell r="G16">
            <v>2.3E-2</v>
          </cell>
        </row>
        <row r="17">
          <cell r="B17" t="str">
            <v>SMD_549Ω_0805_1%</v>
          </cell>
          <cell r="C17" t="str">
            <v>RES SMD 549Ω ±1% 0805</v>
          </cell>
          <cell r="D17" t="str">
            <v>Mouser</v>
          </cell>
          <cell r="E17" t="str">
            <v>667-ERJ-6ENF5490V</v>
          </cell>
          <cell r="F17">
            <v>8.5000000000000006E-2</v>
          </cell>
          <cell r="G17">
            <v>3.9E-2</v>
          </cell>
        </row>
        <row r="18">
          <cell r="B18" t="str">
            <v>SMD_562Ω_0603_0.1%</v>
          </cell>
          <cell r="C18" t="str">
            <v>RES SMD 562Ω ±0.1% 0603</v>
          </cell>
          <cell r="D18" t="str">
            <v>Mouser</v>
          </cell>
          <cell r="E18" t="str">
            <v>754-RG1608P-5620-BT5</v>
          </cell>
          <cell r="F18">
            <v>0.35799999999999998</v>
          </cell>
          <cell r="G18">
            <v>0.314</v>
          </cell>
        </row>
        <row r="19">
          <cell r="B19" t="str">
            <v>SMD_680Ω_0402_1%</v>
          </cell>
          <cell r="C19" t="str">
            <v>RES SMD 680Ω ±1% 0402</v>
          </cell>
          <cell r="D19" t="str">
            <v>Mouser</v>
          </cell>
          <cell r="E19" t="str">
            <v>ERJ-2RKF6800X</v>
          </cell>
          <cell r="F19">
            <v>0.153</v>
          </cell>
          <cell r="G19">
            <v>2.1999999999999999E-2</v>
          </cell>
        </row>
        <row r="20">
          <cell r="B20" t="str">
            <v>SMD_787Ω_0603_0.1%</v>
          </cell>
          <cell r="C20" t="str">
            <v>RES SMD 787Ω ±0.1% 0603</v>
          </cell>
          <cell r="D20" t="str">
            <v>Mouser</v>
          </cell>
          <cell r="E20" t="str">
            <v>754-RG1608P-7870-BT5</v>
          </cell>
          <cell r="F20">
            <v>0.35799999999999998</v>
          </cell>
          <cell r="G20">
            <v>0.314</v>
          </cell>
        </row>
        <row r="21">
          <cell r="B21" t="str">
            <v>SMD_1kΩ_0402_0.1%</v>
          </cell>
          <cell r="C21" t="str">
            <v>RES SMD 1kΩ ±0.1% 0402</v>
          </cell>
          <cell r="D21" t="str">
            <v>Mouser</v>
          </cell>
          <cell r="E21" t="str">
            <v>667-ERA-2AEB102X</v>
          </cell>
          <cell r="F21">
            <v>0.51</v>
          </cell>
          <cell r="G21">
            <v>0.21099999999999999</v>
          </cell>
        </row>
        <row r="22">
          <cell r="B22" t="str">
            <v>SMD_1kΩ_0402_1%</v>
          </cell>
          <cell r="C22" t="str">
            <v>RES SMD 1kΩ ±1% 0402</v>
          </cell>
          <cell r="D22" t="str">
            <v>Mouser</v>
          </cell>
          <cell r="E22" t="str">
            <v>603-RT0402FRE071KL</v>
          </cell>
          <cell r="F22">
            <v>8.6999999999999994E-2</v>
          </cell>
          <cell r="G22">
            <v>4.9000000000000002E-2</v>
          </cell>
        </row>
        <row r="23">
          <cell r="B23" t="str">
            <v>SMD_1kΩ_0603_0.1%</v>
          </cell>
          <cell r="C23" t="str">
            <v>RES SMD 1kΩ ±0.1% 0603</v>
          </cell>
          <cell r="D23" t="str">
            <v>Mouser</v>
          </cell>
          <cell r="E23" t="str">
            <v>RG1608P-102-B-T5</v>
          </cell>
          <cell r="F23">
            <v>0.30599999999999999</v>
          </cell>
          <cell r="G23">
            <v>0.26700000000000002</v>
          </cell>
        </row>
        <row r="24">
          <cell r="B24" t="str">
            <v>SMD_1.82kΩ_0603_0.1%</v>
          </cell>
          <cell r="C24" t="str">
            <v>RES SMD 1.82kΩ ±0.1% 0603</v>
          </cell>
          <cell r="D24" t="str">
            <v>Mouser</v>
          </cell>
          <cell r="E24" t="str">
            <v>RG1608P-1821-B-T5</v>
          </cell>
          <cell r="F24">
            <v>0.35799999999999998</v>
          </cell>
          <cell r="G24">
            <v>0.314</v>
          </cell>
        </row>
        <row r="25">
          <cell r="B25" t="str">
            <v>SMD_2.05kΩ_0402_1%</v>
          </cell>
          <cell r="C25" t="str">
            <v>RES SMD 2.05kΩ ±1% 0402</v>
          </cell>
          <cell r="D25" t="str">
            <v>Mouser</v>
          </cell>
          <cell r="E25" t="str">
            <v>ERJ-2RKF2051X</v>
          </cell>
          <cell r="F25">
            <v>0.153</v>
          </cell>
          <cell r="G25">
            <v>2.1999999999999999E-2</v>
          </cell>
        </row>
        <row r="26">
          <cell r="B26" t="str">
            <v>SMD_3kΩ_0402_5%</v>
          </cell>
          <cell r="C26" t="str">
            <v>RES SMD 3kΩ ±5% 0402</v>
          </cell>
          <cell r="D26" t="str">
            <v>Mouser</v>
          </cell>
          <cell r="E26" t="str">
            <v>667-ERJ-2GEJ302X</v>
          </cell>
          <cell r="F26">
            <v>0.111</v>
          </cell>
          <cell r="G26">
            <v>1.4999999999999999E-2</v>
          </cell>
        </row>
        <row r="27">
          <cell r="B27" t="str">
            <v>SMD_3.16kΩ_0402_1%</v>
          </cell>
          <cell r="C27" t="str">
            <v>RES SMD 3.16kΩ ±1% 0402</v>
          </cell>
          <cell r="D27" t="str">
            <v>Mouser</v>
          </cell>
          <cell r="E27" t="str">
            <v>667-ERJ-2RKF3161X</v>
          </cell>
          <cell r="F27">
            <v>0.157</v>
          </cell>
          <cell r="G27">
            <v>2.3E-2</v>
          </cell>
        </row>
        <row r="28">
          <cell r="B28" t="str">
            <v>SMD_3.3kΩ_0402_1%</v>
          </cell>
          <cell r="C28" t="str">
            <v>RES SMD 3.3kΩ ±1% 0402</v>
          </cell>
          <cell r="D28" t="str">
            <v>Mouser</v>
          </cell>
          <cell r="E28" t="str">
            <v>667-ERJ-2RKF3301X</v>
          </cell>
          <cell r="F28">
            <v>0.157</v>
          </cell>
          <cell r="G28">
            <v>2.3E-2</v>
          </cell>
        </row>
        <row r="29">
          <cell r="B29" t="str">
            <v>SMD_5.1kΩ_0402_1%</v>
          </cell>
          <cell r="C29" t="str">
            <v>RES SMD 5.1kΩ ±1% 0402</v>
          </cell>
          <cell r="D29" t="str">
            <v>Mouser</v>
          </cell>
          <cell r="E29" t="str">
            <v>667-ERJ-2RKF5101X</v>
          </cell>
          <cell r="F29">
            <v>0.153</v>
          </cell>
          <cell r="G29">
            <v>2.1999999999999999E-2</v>
          </cell>
        </row>
        <row r="30">
          <cell r="B30" t="str">
            <v>SMD_9.76kΩ_0402_1%</v>
          </cell>
          <cell r="C30" t="str">
            <v>RES SMD 9.76kΩ ±1% 0402</v>
          </cell>
          <cell r="D30" t="str">
            <v>Mouser</v>
          </cell>
          <cell r="E30" t="str">
            <v>667-ERJ-2RKF9761X</v>
          </cell>
          <cell r="F30">
            <v>0.157</v>
          </cell>
          <cell r="G30">
            <v>2.3E-2</v>
          </cell>
        </row>
        <row r="31">
          <cell r="B31" t="str">
            <v>SMD_10kΩ_0402_1%</v>
          </cell>
          <cell r="C31" t="str">
            <v>RES SMD 10kΩ ±1% 0402</v>
          </cell>
          <cell r="D31" t="str">
            <v>Farnell</v>
          </cell>
          <cell r="E31">
            <v>2130433</v>
          </cell>
          <cell r="F31">
            <v>2.5999999999999999E-3</v>
          </cell>
          <cell r="G31">
            <v>2.5999999999999999E-3</v>
          </cell>
          <cell r="H31" t="str">
            <v>Stock</v>
          </cell>
        </row>
        <row r="32">
          <cell r="B32" t="str">
            <v>SMD_12kΩ_0402_1%</v>
          </cell>
          <cell r="C32" t="str">
            <v>RES SMD 12kΩ ±1% 0402</v>
          </cell>
          <cell r="D32" t="str">
            <v>Mouser</v>
          </cell>
          <cell r="E32" t="str">
            <v>667-ERJ-2RKF1202X</v>
          </cell>
          <cell r="F32">
            <v>0.153</v>
          </cell>
          <cell r="G32">
            <v>2.1999999999999999E-2</v>
          </cell>
        </row>
        <row r="33">
          <cell r="B33" t="str">
            <v>SMD_12kΩ_0603_0.1%</v>
          </cell>
          <cell r="C33" t="str">
            <v>RES SMD 12kΩ ±0.1% 0603</v>
          </cell>
          <cell r="D33" t="str">
            <v>Mouser</v>
          </cell>
          <cell r="E33" t="str">
            <v>754-RG1608P-123-B-T5</v>
          </cell>
          <cell r="F33">
            <v>0.35799999999999998</v>
          </cell>
          <cell r="G33">
            <v>0.314</v>
          </cell>
        </row>
        <row r="34">
          <cell r="B34" t="str">
            <v>SMD_13.3kΩ_0402_1%</v>
          </cell>
          <cell r="C34" t="str">
            <v>RES SMD 13.3kΩ ±1% 0402</v>
          </cell>
          <cell r="D34" t="str">
            <v>Mouser</v>
          </cell>
          <cell r="E34" t="str">
            <v>667-ERJ-2RKF1332X</v>
          </cell>
          <cell r="F34">
            <v>0.157</v>
          </cell>
          <cell r="G34">
            <v>2.3E-2</v>
          </cell>
        </row>
        <row r="35">
          <cell r="B35" t="str">
            <v>SMD_14kΩ_0402_1%</v>
          </cell>
          <cell r="C35" t="str">
            <v>RES SMD 14kΩ ±1% 0402</v>
          </cell>
          <cell r="D35" t="str">
            <v>Mouser</v>
          </cell>
          <cell r="E35" t="str">
            <v>667-ERJ-2RKF1402X</v>
          </cell>
          <cell r="F35">
            <v>0.157</v>
          </cell>
          <cell r="G35">
            <v>2.3E-2</v>
          </cell>
        </row>
        <row r="36">
          <cell r="B36" t="str">
            <v>SMD_16kΩ_0402_1%</v>
          </cell>
          <cell r="C36" t="str">
            <v>RES SMD 16kΩ ±1% 0402</v>
          </cell>
          <cell r="D36" t="str">
            <v>Mouser</v>
          </cell>
          <cell r="E36" t="str">
            <v>667-ERJ-2RKF1602X</v>
          </cell>
          <cell r="F36">
            <v>0.153</v>
          </cell>
          <cell r="G36">
            <v>2.1999999999999999E-2</v>
          </cell>
        </row>
        <row r="37">
          <cell r="B37" t="str">
            <v>SMD_20kΩ_0402_5%</v>
          </cell>
          <cell r="C37" t="str">
            <v>RES SMD 20kΩ ±5% 0402</v>
          </cell>
          <cell r="D37" t="str">
            <v>Mouser</v>
          </cell>
          <cell r="E37" t="str">
            <v>667-ERJ-2RKF2002X</v>
          </cell>
          <cell r="F37">
            <v>0.153</v>
          </cell>
          <cell r="G37">
            <v>2.1999999999999999E-2</v>
          </cell>
        </row>
        <row r="38">
          <cell r="B38" t="str">
            <v>SMD_22kΩ_0402_1%</v>
          </cell>
          <cell r="C38" t="str">
            <v>RES SMD 22kΩ ±1% 0402</v>
          </cell>
          <cell r="D38" t="str">
            <v>Mouser</v>
          </cell>
          <cell r="E38" t="str">
            <v>667-ERJ-2RKF2202X</v>
          </cell>
          <cell r="F38">
            <v>0.157</v>
          </cell>
          <cell r="G38">
            <v>2.3E-2</v>
          </cell>
        </row>
        <row r="39">
          <cell r="B39" t="str">
            <v>SMD_24kΩ_0402_1%</v>
          </cell>
          <cell r="C39" t="str">
            <v>RES SMD 24kΩ ±1% 0402</v>
          </cell>
          <cell r="D39" t="str">
            <v>Mouser</v>
          </cell>
          <cell r="E39" t="str">
            <v>667-ERJ-2RKF2402X</v>
          </cell>
          <cell r="F39">
            <v>0.153</v>
          </cell>
          <cell r="G39">
            <v>2.1999999999999999E-2</v>
          </cell>
        </row>
        <row r="40">
          <cell r="B40" t="str">
            <v>SMD_29.4kΩ_0402_1%</v>
          </cell>
          <cell r="C40" t="str">
            <v>RES SMD 29.4kΩ ±1% 0402</v>
          </cell>
          <cell r="D40" t="str">
            <v>Mouser</v>
          </cell>
          <cell r="E40" t="str">
            <v>667-ERJ-2RKF2942X</v>
          </cell>
          <cell r="F40">
            <v>0.153</v>
          </cell>
          <cell r="G40">
            <v>2.1999999999999999E-2</v>
          </cell>
        </row>
        <row r="41">
          <cell r="B41" t="str">
            <v>SMD_30kΩ_0402_1%</v>
          </cell>
          <cell r="C41" t="str">
            <v>RES SMD 30kΩ ±1% 0402</v>
          </cell>
          <cell r="D41" t="str">
            <v>Mouser</v>
          </cell>
          <cell r="E41" t="str">
            <v>667-ERJ-2RKF3002X</v>
          </cell>
          <cell r="F41">
            <v>0.153</v>
          </cell>
          <cell r="G41">
            <v>2.1999999999999999E-2</v>
          </cell>
        </row>
        <row r="42">
          <cell r="B42" t="str">
            <v>SMD_30.9kΩ_0402_1%</v>
          </cell>
          <cell r="C42" t="str">
            <v>RES SMD 30.9kΩ ±1% 0402</v>
          </cell>
          <cell r="D42" t="str">
            <v>Mouser</v>
          </cell>
          <cell r="E42" t="str">
            <v>667-ERJ-2RKF3092X</v>
          </cell>
          <cell r="F42">
            <v>0.153</v>
          </cell>
          <cell r="G42">
            <v>2.1999999999999999E-2</v>
          </cell>
        </row>
        <row r="43">
          <cell r="B43" t="str">
            <v>SMD_36kΩ_0402_1%</v>
          </cell>
          <cell r="C43" t="str">
            <v>RES SMD 36kΩ ±1% 0402</v>
          </cell>
          <cell r="D43" t="str">
            <v>Mouser</v>
          </cell>
          <cell r="E43" t="str">
            <v>652-CR0402FX-3602GLF</v>
          </cell>
          <cell r="F43">
            <v>8.5000000000000006E-2</v>
          </cell>
          <cell r="G43">
            <v>1.9E-2</v>
          </cell>
        </row>
        <row r="44">
          <cell r="B44" t="str">
            <v>SMD_40.2kΩ_0402_1%</v>
          </cell>
          <cell r="C44" t="str">
            <v>RES SMD 40.2kΩ ±1% 0402</v>
          </cell>
          <cell r="D44" t="str">
            <v>Mouser</v>
          </cell>
          <cell r="E44" t="str">
            <v>667-ERJ-2RKF4022X</v>
          </cell>
          <cell r="F44">
            <v>0.153</v>
          </cell>
          <cell r="G44">
            <v>2.1999999999999999E-2</v>
          </cell>
        </row>
        <row r="45">
          <cell r="B45" t="str">
            <v>SMD_75kΩ_0402_1%</v>
          </cell>
          <cell r="C45" t="str">
            <v>RES SMD 75kΩ ±1% 0402</v>
          </cell>
          <cell r="D45" t="str">
            <v>Mouser</v>
          </cell>
          <cell r="E45" t="str">
            <v>667-ERJ-2RKF7502X</v>
          </cell>
          <cell r="F45">
            <v>0.157</v>
          </cell>
          <cell r="G45">
            <v>2.3E-2</v>
          </cell>
        </row>
        <row r="46">
          <cell r="B46" t="str">
            <v>SMD_95.3kΩ_0402_1%</v>
          </cell>
          <cell r="C46" t="str">
            <v>RES SMD 95.3kΩ ±1% 0402</v>
          </cell>
          <cell r="D46" t="str">
            <v>Mouser</v>
          </cell>
          <cell r="E46" t="str">
            <v>667-ERJ-2RKF9532X</v>
          </cell>
          <cell r="F46">
            <v>0.153</v>
          </cell>
          <cell r="G46">
            <v>2.1999999999999999E-2</v>
          </cell>
        </row>
        <row r="47">
          <cell r="B47" t="str">
            <v>SMD_100kΩ_0402_1%</v>
          </cell>
          <cell r="C47" t="str">
            <v>RES SMD 100kΩ ±1% 0402</v>
          </cell>
          <cell r="D47" t="str">
            <v>Mouser</v>
          </cell>
          <cell r="E47" t="str">
            <v>667-ERJ-2RKF1003X</v>
          </cell>
          <cell r="F47">
            <v>0.153</v>
          </cell>
          <cell r="G47">
            <v>2.1999999999999999E-2</v>
          </cell>
          <cell r="H47" t="str">
            <v>Stock</v>
          </cell>
        </row>
        <row r="48">
          <cell r="B48" t="str">
            <v>SMD_113kΩ_0402_1%</v>
          </cell>
          <cell r="C48" t="str">
            <v>RES SMD 113kΩ ±1% 0402</v>
          </cell>
          <cell r="D48" t="str">
            <v>Mouser</v>
          </cell>
          <cell r="E48" t="str">
            <v>667-ERJ-2RKF1133X</v>
          </cell>
          <cell r="F48">
            <v>0.157</v>
          </cell>
          <cell r="G48">
            <v>2.3E-2</v>
          </cell>
        </row>
        <row r="49">
          <cell r="B49" t="str">
            <v>SMD_118kΩ_0402_1%</v>
          </cell>
          <cell r="C49" t="str">
            <v>RES SMD 118kΩ ±1% 0402</v>
          </cell>
          <cell r="D49" t="str">
            <v>Mouser</v>
          </cell>
          <cell r="E49" t="str">
            <v>667-ERJ-2RKF1183X</v>
          </cell>
          <cell r="F49">
            <v>8.6999999999999994E-2</v>
          </cell>
          <cell r="G49">
            <v>4.7E-2</v>
          </cell>
        </row>
        <row r="50">
          <cell r="B50" t="str">
            <v>SMD_1MΩ_0402_1%</v>
          </cell>
          <cell r="C50" t="str">
            <v>RES SMD 1MΩ ±1% 0402</v>
          </cell>
          <cell r="D50" t="str">
            <v>Mouser</v>
          </cell>
          <cell r="E50" t="str">
            <v>ERJ-2RKF1004X</v>
          </cell>
          <cell r="F50">
            <v>0.153</v>
          </cell>
          <cell r="G50">
            <v>2.1999999999999999E-2</v>
          </cell>
        </row>
        <row r="51">
          <cell r="B51" t="str">
            <v>TH_1kΩ_0.1%</v>
          </cell>
          <cell r="C51" t="str">
            <v>RES TH 1.0kΩ ±0.1% Axial</v>
          </cell>
          <cell r="D51" t="str">
            <v>Mouser</v>
          </cell>
          <cell r="E51" t="str">
            <v>756-RC55Y-1K0BI</v>
          </cell>
          <cell r="F51">
            <v>1.68</v>
          </cell>
          <cell r="G51">
            <v>1.4</v>
          </cell>
        </row>
        <row r="52">
          <cell r="B52" t="str">
            <v>TH_1.82kΩ_0.1%</v>
          </cell>
          <cell r="C52" t="str">
            <v>RES TH 1.82kΩ ±0.1% Axial</v>
          </cell>
          <cell r="D52" t="str">
            <v>Mouser</v>
          </cell>
          <cell r="E52" t="str">
            <v>756-RC55Y-1K82BI</v>
          </cell>
          <cell r="F52">
            <v>1.68</v>
          </cell>
          <cell r="G52">
            <v>1.25</v>
          </cell>
        </row>
        <row r="53">
          <cell r="B53" t="str">
            <v>TH_12.4kΩ_0.1%</v>
          </cell>
          <cell r="C53" t="str">
            <v>RES TH 12.4kΩ ±0.1% Axial</v>
          </cell>
          <cell r="D53" t="str">
            <v>Mouser</v>
          </cell>
          <cell r="E53" t="str">
            <v>RC55LF-D-12K4-B-B</v>
          </cell>
          <cell r="F53">
            <v>1.08</v>
          </cell>
          <cell r="G53">
            <v>1.05</v>
          </cell>
        </row>
        <row r="54">
          <cell r="B54" t="str">
            <v>SMD_BEAD_0805_40Ω_1.5A</v>
          </cell>
          <cell r="C54" t="str">
            <v>Esferas de ferrite 40ohms 100MHz 1.5A Monolithic 0805 SMD</v>
          </cell>
          <cell r="D54" t="str">
            <v>Mouser</v>
          </cell>
          <cell r="E54" t="str">
            <v>875-MI0805K400R-10</v>
          </cell>
          <cell r="F54">
            <v>8.5000000000000006E-2</v>
          </cell>
          <cell r="G54">
            <v>6.7000000000000004E-2</v>
          </cell>
        </row>
        <row r="55">
          <cell r="B55" t="str">
            <v>SMD_BEAD_0805_600Ω_0.5A</v>
          </cell>
          <cell r="C55" t="str">
            <v>Esferas de ferrite 600ohms 100MHz .5A Monolithic 0805 SMD</v>
          </cell>
          <cell r="D55" t="str">
            <v>Mouser</v>
          </cell>
          <cell r="E55" t="str">
            <v>875-HZ0805E601R-10</v>
          </cell>
          <cell r="F55">
            <v>8.5000000000000006E-2</v>
          </cell>
          <cell r="G55">
            <v>5.6000000000000001E-2</v>
          </cell>
        </row>
        <row r="56">
          <cell r="B56" t="str">
            <v>SMD_IND_5.6nH_0.6A_5%_0402</v>
          </cell>
          <cell r="C56" t="str">
            <v>Indutores fixos 0402 5.6nH 5%</v>
          </cell>
          <cell r="D56" t="str">
            <v>Mouser</v>
          </cell>
          <cell r="E56" t="str">
            <v>810-MLG1005S5N6ST000</v>
          </cell>
          <cell r="F56">
            <v>8.6999999999999994E-2</v>
          </cell>
          <cell r="G56">
            <v>3.4000000000000002E-2</v>
          </cell>
        </row>
        <row r="57">
          <cell r="B57" t="str">
            <v>SMD_IND_6.8nH_0.6A_5%_0402</v>
          </cell>
          <cell r="C57" t="str">
            <v>Indutores fixos 0402 6.8nH 5%</v>
          </cell>
          <cell r="D57" t="str">
            <v>Mouser</v>
          </cell>
          <cell r="E57" t="str">
            <v>810-MLG1005S6N8JT</v>
          </cell>
          <cell r="F57">
            <v>8.6999999999999994E-2</v>
          </cell>
          <cell r="G57">
            <v>3.4000000000000002E-2</v>
          </cell>
        </row>
        <row r="58">
          <cell r="B58" t="str">
            <v>SMD_IND_1uH_0.45A_20%_0402</v>
          </cell>
          <cell r="C58" t="str">
            <v>Indutores fixos 1 uH 20% 0402</v>
          </cell>
          <cell r="D58" t="str">
            <v>Mouser</v>
          </cell>
          <cell r="E58" t="str">
            <v>810-MLZ1005M1R0WT000</v>
          </cell>
          <cell r="F58">
            <v>0.23799999999999999</v>
          </cell>
          <cell r="G58">
            <v>0.16700000000000001</v>
          </cell>
        </row>
        <row r="59">
          <cell r="B59" t="str">
            <v>SMD_IND_1.5uH_2.2A_20%</v>
          </cell>
          <cell r="C59" t="str">
            <v>Indutores fixos LPS4012 Low Profile 1.5uH 2.2A 20% SMD</v>
          </cell>
          <cell r="D59" t="str">
            <v>Mouser</v>
          </cell>
          <cell r="E59" t="str">
            <v>994-LPS4012-152MRB</v>
          </cell>
          <cell r="F59">
            <v>1.1100000000000001</v>
          </cell>
          <cell r="G59">
            <v>0.97</v>
          </cell>
        </row>
      </sheetData>
      <sheetData sheetId="19">
        <row r="1">
          <cell r="B1" t="str">
            <v>PN</v>
          </cell>
          <cell r="C1" t="str">
            <v>Description</v>
          </cell>
          <cell r="D1" t="str">
            <v>Distributor</v>
          </cell>
          <cell r="E1" t="str">
            <v>Supplier PN</v>
          </cell>
          <cell r="F1" t="str">
            <v>Price 1x</v>
          </cell>
          <cell r="G1" t="str">
            <v>Price 10x</v>
          </cell>
        </row>
        <row r="2">
          <cell r="B2" t="str">
            <v>ANT_2.4GHZ_SMA</v>
          </cell>
          <cell r="C2" t="str">
            <v>Antenas 2.4GHz 2.0dBi STD SMA</v>
          </cell>
          <cell r="D2" t="str">
            <v>Mouser</v>
          </cell>
          <cell r="E2" t="str">
            <v>673-W1010</v>
          </cell>
          <cell r="F2">
            <v>3.31</v>
          </cell>
          <cell r="G2">
            <v>2.65</v>
          </cell>
        </row>
        <row r="3">
          <cell r="B3" t="str">
            <v>CABLE_USB_A_MINI_1M</v>
          </cell>
          <cell r="C3" t="str">
            <v>Cabos USB/Cabos IEEE 1394 USB A / MINI B ASSY 1M LENGTH BLACK</v>
          </cell>
          <cell r="D3" t="str">
            <v>Mouser</v>
          </cell>
          <cell r="E3" t="str">
            <v>538-88732-8602</v>
          </cell>
          <cell r="F3">
            <v>3.27</v>
          </cell>
          <cell r="G3">
            <v>3.15</v>
          </cell>
          <cell r="H3" t="str">
            <v>Stock</v>
          </cell>
        </row>
        <row r="4">
          <cell r="B4" t="str">
            <v>CABLE_ETHERNET_0.5M</v>
          </cell>
          <cell r="C4" t="str">
            <v>Ethernet Cable, Patch Lead, Cat5e, RJ45 Plug to RJ45 Plug, Beige, 500 mm</v>
          </cell>
          <cell r="D4" t="str">
            <v>Farnell</v>
          </cell>
          <cell r="E4">
            <v>1526101</v>
          </cell>
          <cell r="F4">
            <v>1.43</v>
          </cell>
          <cell r="G4">
            <v>1.3</v>
          </cell>
          <cell r="H4" t="str">
            <v>Stock</v>
          </cell>
        </row>
        <row r="5">
          <cell r="B5" t="str">
            <v>CABLE_STEREO_3.5MM_3.5MM_1.2M</v>
          </cell>
          <cell r="C5" t="str">
            <v>Cable Assembly, 3.5mm Stereo Jack Plug, 3.5mm Stereo Jack Plug, 1.2 m, Black</v>
          </cell>
          <cell r="D5" t="str">
            <v>Farnell</v>
          </cell>
          <cell r="E5">
            <v>3712278</v>
          </cell>
          <cell r="F5">
            <v>1.58</v>
          </cell>
          <cell r="G5">
            <v>1.58</v>
          </cell>
          <cell r="H5" t="str">
            <v>Stock</v>
          </cell>
        </row>
        <row r="6">
          <cell r="B6" t="str">
            <v>CABLE_STEREO_3.5MM_3.5MM_5M</v>
          </cell>
          <cell r="C6" t="str">
            <v>Cable Assembly, 3.5mm Stereo Jack Plug, 3.5mm Stereo Jack Plug, 5 m, Black</v>
          </cell>
          <cell r="D6" t="str">
            <v>Farnell</v>
          </cell>
          <cell r="E6">
            <v>3712527</v>
          </cell>
          <cell r="F6">
            <v>3.29</v>
          </cell>
          <cell r="G6">
            <v>3.29</v>
          </cell>
        </row>
        <row r="7">
          <cell r="B7" t="str">
            <v>CON_4MM_RA_RED</v>
          </cell>
          <cell r="C7" t="str">
            <v>Banana Test Connector, 4mm, Socket, PCB Mount, 24 A, 1 kV, Gold Plated Contacts, Red</v>
          </cell>
          <cell r="D7" t="str">
            <v>Farnell</v>
          </cell>
          <cell r="E7">
            <v>1854508</v>
          </cell>
          <cell r="F7">
            <v>3.23</v>
          </cell>
          <cell r="G7">
            <v>3.04</v>
          </cell>
        </row>
        <row r="8">
          <cell r="B8" t="str">
            <v>CON_4MM_RA_BLACK</v>
          </cell>
          <cell r="C8" t="str">
            <v>Banana Test Connector, 4mm, Socket, PCB Mount, 24 A, 1 kV, Gold Plated Contacts, Black</v>
          </cell>
          <cell r="D8" t="str">
            <v>Farnell</v>
          </cell>
          <cell r="E8">
            <v>1854507</v>
          </cell>
          <cell r="F8">
            <v>3.23</v>
          </cell>
          <cell r="G8">
            <v>3.04</v>
          </cell>
        </row>
        <row r="9">
          <cell r="B9" t="str">
            <v>CON_BNC_RA</v>
          </cell>
          <cell r="C9" t="str">
            <v>CONN BNC JACK R/A 50 OHM PCB</v>
          </cell>
          <cell r="D9" t="str">
            <v>Digikey</v>
          </cell>
          <cell r="E9" t="str">
            <v>A32244-ND</v>
          </cell>
          <cell r="F9">
            <v>2.78</v>
          </cell>
          <cell r="G9">
            <v>2.6709999999999998</v>
          </cell>
          <cell r="H9" t="str">
            <v>Stock</v>
          </cell>
        </row>
        <row r="10">
          <cell r="B10" t="str">
            <v>CON_BNC_VT</v>
          </cell>
          <cell r="C10" t="str">
            <v>Connectores Coaxiais Str PCB Skt MP White 50Ohm</v>
          </cell>
          <cell r="D10" t="str">
            <v>Mouser</v>
          </cell>
          <cell r="E10" t="str">
            <v>571-1-1337541-0</v>
          </cell>
          <cell r="F10">
            <v>1.67</v>
          </cell>
          <cell r="G10">
            <v>1.67</v>
          </cell>
          <cell r="H10" t="str">
            <v>Stock</v>
          </cell>
        </row>
        <row r="11">
          <cell r="B11" t="str">
            <v>CON_DC_2.1MM</v>
          </cell>
          <cell r="C11" t="str">
            <v>Conectores de alimentação CC PCB 2.1MM</v>
          </cell>
          <cell r="D11" t="str">
            <v>Mouser</v>
          </cell>
          <cell r="E11" t="str">
            <v>163-179PH-EX</v>
          </cell>
          <cell r="F11">
            <v>1.1200000000000001</v>
          </cell>
          <cell r="G11">
            <v>0.86399999999999999</v>
          </cell>
          <cell r="H11" t="str">
            <v>Stock</v>
          </cell>
        </row>
        <row r="12">
          <cell r="B12" t="str">
            <v>CON_DC_2.5MM</v>
          </cell>
          <cell r="C12" t="str">
            <v>Conectores de alimentação CC 2.5mm LOCKING</v>
          </cell>
          <cell r="D12" t="str">
            <v>Mouser</v>
          </cell>
          <cell r="E12" t="str">
            <v>161-0725-E</v>
          </cell>
          <cell r="F12">
            <v>1.23</v>
          </cell>
          <cell r="G12">
            <v>0.95</v>
          </cell>
          <cell r="H12" t="str">
            <v>Stock</v>
          </cell>
        </row>
        <row r="13">
          <cell r="B13" t="str">
            <v>CON_DC_5DIN_RA</v>
          </cell>
          <cell r="C13" t="str">
            <v>DIN Audio / Video Connector, 5 Contacts, Jack, PCB Mount, Tin Plated Contacts, Metal Body</v>
          </cell>
          <cell r="D13" t="str">
            <v>Farnell</v>
          </cell>
          <cell r="E13">
            <v>1193184</v>
          </cell>
          <cell r="F13">
            <v>4.6100000000000003</v>
          </cell>
          <cell r="G13">
            <v>3.43</v>
          </cell>
        </row>
        <row r="14">
          <cell r="B14" t="str">
            <v>CON_FL_KK_2P_RA_HEAD_2.54MM</v>
          </cell>
          <cell r="C14" t="str">
            <v>Connector, Right Angle, 2.54 mm, 2 Contacts, Header, KK 254 7395 Series, TH</v>
          </cell>
          <cell r="D14" t="str">
            <v>Farnell</v>
          </cell>
          <cell r="E14" t="str">
            <v xml:space="preserve"> 22-12-4022</v>
          </cell>
          <cell r="F14">
            <v>0.35199999999999998</v>
          </cell>
          <cell r="G14">
            <v>0.35199999999999998</v>
          </cell>
          <cell r="H14" t="str">
            <v>Stock</v>
          </cell>
        </row>
        <row r="15">
          <cell r="B15" t="str">
            <v>CON_FL_KK_2P_VT_HEAD_2.54MM</v>
          </cell>
          <cell r="C15" t="str">
            <v>Distribuidores e Alojamento de Fios 2 PIN F/LK HEADER</v>
          </cell>
          <cell r="D15" t="str">
            <v>Mouser</v>
          </cell>
          <cell r="E15" t="str">
            <v>538-22-29-2021</v>
          </cell>
          <cell r="F15">
            <v>0.41699999999999998</v>
          </cell>
          <cell r="G15">
            <v>0.309</v>
          </cell>
          <cell r="H15" t="str">
            <v>Stock</v>
          </cell>
        </row>
        <row r="16">
          <cell r="B16" t="str">
            <v>CON_FL_KK_3P_RA_HEAD_2.54MM</v>
          </cell>
          <cell r="C16" t="str">
            <v>Connector, Right Angle, 2.54 mm, 3 Contacts, Header, KK 254 7395 Series, TH</v>
          </cell>
          <cell r="D16" t="str">
            <v>Farnell</v>
          </cell>
          <cell r="E16" t="str">
            <v>22-12-4032</v>
          </cell>
          <cell r="F16">
            <v>0.58599999999999997</v>
          </cell>
          <cell r="G16">
            <v>0.58599999999999997</v>
          </cell>
          <cell r="H16" t="str">
            <v>Stock</v>
          </cell>
        </row>
        <row r="17">
          <cell r="B17" t="str">
            <v>CON_FL_KK_3P_VT_HEAD_2.54MM</v>
          </cell>
          <cell r="C17" t="str">
            <v>Connector, 2.54 mm, 3 Contacts, Receptacle, KK 254 2695 Series</v>
          </cell>
          <cell r="D17" t="str">
            <v>Farnell</v>
          </cell>
          <cell r="E17" t="str">
            <v>22-01-2035</v>
          </cell>
          <cell r="F17">
            <v>0.17499999999999999</v>
          </cell>
          <cell r="G17">
            <v>0.107</v>
          </cell>
          <cell r="H17" t="str">
            <v>Stock</v>
          </cell>
        </row>
        <row r="18">
          <cell r="B18" t="str">
            <v>CON_FL_KK_4P_RA_HEAD_2.54MM</v>
          </cell>
          <cell r="C18" t="str">
            <v>Distribuidores e Alojamento de Fios 4C RA F/L HEADER</v>
          </cell>
          <cell r="D18" t="str">
            <v>Mouser</v>
          </cell>
          <cell r="E18" t="str">
            <v>538-22-05-7048</v>
          </cell>
          <cell r="F18">
            <v>0.84199999999999997</v>
          </cell>
          <cell r="G18">
            <v>0.72899999999999998</v>
          </cell>
          <cell r="H18" t="str">
            <v>Stock</v>
          </cell>
        </row>
        <row r="19">
          <cell r="B19" t="str">
            <v>CON_FL_KK_4P_RA_RECE_2.54MM</v>
          </cell>
          <cell r="C19" t="str">
            <v>Distribuidores e Alojamento de Fios HSG 4P W/RAMP/RIBS</v>
          </cell>
          <cell r="D19" t="str">
            <v>Mouser</v>
          </cell>
          <cell r="E19" t="str">
            <v>538-22-01-3047</v>
          </cell>
          <cell r="F19">
            <v>0.17</v>
          </cell>
          <cell r="G19">
            <v>0.13100000000000001</v>
          </cell>
          <cell r="H19" t="str">
            <v>Stock</v>
          </cell>
        </row>
        <row r="20">
          <cell r="B20" t="str">
            <v>CON_RCA_PHONO_RA_RED</v>
          </cell>
          <cell r="C20" t="str">
            <v>Conectores de fono RCA 1 POS RA PHONO JACK RED</v>
          </cell>
          <cell r="D20" t="str">
            <v>Mouser</v>
          </cell>
          <cell r="E20" t="str">
            <v>502-PJRAN1X1U03AUX</v>
          </cell>
          <cell r="F20">
            <v>1.08</v>
          </cell>
          <cell r="G20">
            <v>0.79900000000000004</v>
          </cell>
        </row>
        <row r="21">
          <cell r="B21" t="str">
            <v>CON_RCA_PHONO_RA_BLACK</v>
          </cell>
          <cell r="C21" t="str">
            <v>Conectores de fono RCA 1 POS RA PHONO JACK BLACK</v>
          </cell>
          <cell r="D21" t="str">
            <v>Mouser</v>
          </cell>
          <cell r="E21" t="str">
            <v>502-PJRAN1X1U01AUX</v>
          </cell>
          <cell r="F21">
            <v>1.08</v>
          </cell>
          <cell r="G21">
            <v>0.79900000000000004</v>
          </cell>
        </row>
        <row r="22">
          <cell r="B22" t="str">
            <v>CON_RJ45_RA</v>
          </cell>
          <cell r="C22" t="str">
            <v>Modular Connector, RJ45, Jack, 8 Contacts, 8 Ways, 215877 Series, Cat3</v>
          </cell>
          <cell r="D22" t="str">
            <v>Farnell</v>
          </cell>
          <cell r="E22" t="str">
            <v>215877-1</v>
          </cell>
          <cell r="F22">
            <v>1.07</v>
          </cell>
          <cell r="G22">
            <v>1.07</v>
          </cell>
          <cell r="H22" t="str">
            <v>Stock</v>
          </cell>
        </row>
        <row r="23">
          <cell r="B23" t="str">
            <v>CON_RJ45_TOP</v>
          </cell>
          <cell r="C23" t="str">
            <v>Conectores modulares/Conectores de Ethernet 8P8C TOP ENTRY</v>
          </cell>
          <cell r="D23" t="str">
            <v>Mouser</v>
          </cell>
          <cell r="E23" t="str">
            <v>571-55202594</v>
          </cell>
          <cell r="F23">
            <v>1.2</v>
          </cell>
          <cell r="G23">
            <v>0.996</v>
          </cell>
        </row>
        <row r="24">
          <cell r="B24" t="str">
            <v>CON_SMA_JACK_VT_TH</v>
          </cell>
          <cell r="C24" t="str">
            <v>Connectores RF / Connectores Coaxiais 50 OHMS SMA(J) VERT PCB REC.</v>
          </cell>
          <cell r="D24" t="str">
            <v>Mouser</v>
          </cell>
          <cell r="E24" t="str">
            <v>538-73251-3140</v>
          </cell>
          <cell r="F24">
            <v>3.62</v>
          </cell>
          <cell r="G24">
            <v>3.48</v>
          </cell>
        </row>
        <row r="25">
          <cell r="B25" t="str">
            <v>CON_STEREO_SMD_3.5MM</v>
          </cell>
          <cell r="C25" t="str">
            <v>CONN JACK STEREO 3.5MM SMD R/A</v>
          </cell>
          <cell r="D25" t="str">
            <v>Digikey</v>
          </cell>
          <cell r="E25" t="str">
            <v>SC1489-1-ND</v>
          </cell>
          <cell r="F25">
            <v>0.8</v>
          </cell>
          <cell r="G25">
            <v>0.74399999999999999</v>
          </cell>
          <cell r="H25" t="str">
            <v>Stock</v>
          </cell>
        </row>
        <row r="26">
          <cell r="B26" t="str">
            <v>CON_USB_MINI</v>
          </cell>
          <cell r="C26" t="str">
            <v>Conectores USB MINI B RECEPT RA TH W/POST</v>
          </cell>
          <cell r="D26" t="str">
            <v>Mouser</v>
          </cell>
          <cell r="E26" t="str">
            <v>798-UX60-MB-5S8</v>
          </cell>
          <cell r="F26">
            <v>0.76500000000000001</v>
          </cell>
          <cell r="G26">
            <v>0.63200000000000001</v>
          </cell>
          <cell r="H26" t="str">
            <v>Stock</v>
          </cell>
        </row>
        <row r="27">
          <cell r="B27" t="str">
            <v>CON_WIRED_4+4_RA</v>
          </cell>
          <cell r="C27" t="str">
            <v>Distribuidores e Alojamento de Fios 4+4 POS DIL MALE R/A UNLATCHED TIN</v>
          </cell>
          <cell r="D27" t="str">
            <v>Mouser</v>
          </cell>
          <cell r="E27" t="str">
            <v>M80-8410842</v>
          </cell>
          <cell r="F27">
            <v>2.74</v>
          </cell>
          <cell r="G27">
            <v>2.64</v>
          </cell>
        </row>
        <row r="28">
          <cell r="B28" t="str">
            <v>CRIMP_FL</v>
          </cell>
          <cell r="C28" t="str">
            <v>Distribuidores e Alojamento de Fios CRIMP TERM 22-30 TIN</v>
          </cell>
          <cell r="D28" t="str">
            <v>Mouser</v>
          </cell>
          <cell r="E28" t="str">
            <v>538-08-50-0114</v>
          </cell>
          <cell r="F28">
            <v>0.153</v>
          </cell>
          <cell r="G28">
            <v>9.8000000000000004E-2</v>
          </cell>
          <cell r="H28" t="str">
            <v>Stock</v>
          </cell>
        </row>
        <row r="29">
          <cell r="B29" t="str">
            <v>JUMPER_2P_2.54MM</v>
          </cell>
          <cell r="C29" t="str">
            <v>SHUNT JUMPER, 2POS</v>
          </cell>
          <cell r="D29" t="str">
            <v>Farnell</v>
          </cell>
          <cell r="E29">
            <v>4218176</v>
          </cell>
          <cell r="F29">
            <v>0.13400000000000001</v>
          </cell>
          <cell r="G29">
            <v>0.182</v>
          </cell>
          <cell r="H29" t="str">
            <v>Stock</v>
          </cell>
        </row>
        <row r="30">
          <cell r="B30" t="str">
            <v>HEADER_3P_1R_2.54MM</v>
          </cell>
          <cell r="C30" t="str">
            <v>3POS HDR 15AU</v>
          </cell>
          <cell r="D30" t="str">
            <v>Mouser</v>
          </cell>
          <cell r="E30" t="str">
            <v>649-68001-203HLF</v>
          </cell>
          <cell r="F30">
            <v>0.187</v>
          </cell>
          <cell r="G30">
            <v>0.126</v>
          </cell>
          <cell r="H30" t="str">
            <v>Stock</v>
          </cell>
        </row>
        <row r="31">
          <cell r="B31" t="str">
            <v>HEADER_3P_1R_2.54MM_SMD</v>
          </cell>
          <cell r="C31" t="str">
            <v>Distribuidores e Alojamento de Fios 3P SINGLE ROW</v>
          </cell>
          <cell r="D31" t="str">
            <v>Mouser</v>
          </cell>
          <cell r="E31" t="str">
            <v>571-1241150-3</v>
          </cell>
          <cell r="F31">
            <v>2.2999999999999998</v>
          </cell>
          <cell r="G31">
            <v>2.09</v>
          </cell>
        </row>
        <row r="32">
          <cell r="B32" t="str">
            <v>HEADER_4P_1R_2.54MM</v>
          </cell>
          <cell r="C32" t="str">
            <v>4POS HDR 15AU</v>
          </cell>
          <cell r="D32" t="str">
            <v>Mouser</v>
          </cell>
          <cell r="E32" t="str">
            <v>649-68001-204HLF</v>
          </cell>
          <cell r="F32">
            <v>0.29799999999999999</v>
          </cell>
          <cell r="G32">
            <v>0.20499999999999999</v>
          </cell>
          <cell r="H32" t="str">
            <v>Stock</v>
          </cell>
        </row>
        <row r="33">
          <cell r="B33" t="str">
            <v>HEADER_6P_2R_2.54MM</v>
          </cell>
          <cell r="C33" t="str">
            <v>CONN HEADER 6POS .100 STR 15AU</v>
          </cell>
          <cell r="D33" t="str">
            <v>Digikey</v>
          </cell>
          <cell r="E33" t="str">
            <v>609-3210-ND</v>
          </cell>
          <cell r="F33">
            <v>0.37</v>
          </cell>
          <cell r="G33">
            <v>0.34699999999999998</v>
          </cell>
          <cell r="H33" t="str">
            <v>Stock</v>
          </cell>
        </row>
        <row r="34">
          <cell r="B34" t="str">
            <v>HEADER_10P_2R_2.54MM</v>
          </cell>
          <cell r="C34" t="str">
            <v>WR-PHD 2.54mm THT 10Pin Dual Pin Headr</v>
          </cell>
          <cell r="D34" t="str">
            <v>Mouser</v>
          </cell>
          <cell r="E34" t="str">
            <v>710-61301021121</v>
          </cell>
          <cell r="F34">
            <v>0.95</v>
          </cell>
          <cell r="G34">
            <v>0.91</v>
          </cell>
        </row>
        <row r="35">
          <cell r="B35" t="str">
            <v>HEADER_10P_IDC_VT_4WALL</v>
          </cell>
          <cell r="C35" t="str">
            <v>Distribuidores e Alojamento de Fios 10P STRT 4WALL GLDFL</v>
          </cell>
          <cell r="D35" t="str">
            <v>Mouser</v>
          </cell>
          <cell r="E35" t="str">
            <v>517-30310-6002</v>
          </cell>
          <cell r="F35">
            <v>0.55300000000000005</v>
          </cell>
          <cell r="G35">
            <v>0.51100000000000001</v>
          </cell>
        </row>
        <row r="36">
          <cell r="B36" t="str">
            <v>HEAT_58x37x11.4</v>
          </cell>
          <cell r="C36" t="str">
            <v>Brick Heatsink, Gold-Anodized, T766, Hardware, 58x37x11.4mm, 37mm dia.</v>
          </cell>
          <cell r="D36" t="str">
            <v>Mouser</v>
          </cell>
          <cell r="E36" t="str">
            <v>984-ATS-1099-C1-R0</v>
          </cell>
          <cell r="F36">
            <v>9.49</v>
          </cell>
          <cell r="G36">
            <v>9.24</v>
          </cell>
        </row>
        <row r="37">
          <cell r="B37" t="str">
            <v>HEAT_10x10x2</v>
          </cell>
          <cell r="C37" t="str">
            <v>Heat Sink, Square, Micro Porous, 10.21 °C/W, 10 mm, 2 mm, 10 mm</v>
          </cell>
          <cell r="D37" t="str">
            <v>Farnell</v>
          </cell>
          <cell r="E37" t="str">
            <v>MPC101020T</v>
          </cell>
          <cell r="F37">
            <v>1.73</v>
          </cell>
          <cell r="G37">
            <v>0.92</v>
          </cell>
        </row>
        <row r="38">
          <cell r="B38" t="str">
            <v>LED_GREEN_20mA_0603</v>
          </cell>
          <cell r="C38" t="str">
            <v>SMD Pure Green 20mA 0603</v>
          </cell>
          <cell r="D38" t="str">
            <v>Mouser</v>
          </cell>
          <cell r="E38" t="str">
            <v>78-TLMP1100-GS08</v>
          </cell>
          <cell r="F38">
            <v>0.51900000000000002</v>
          </cell>
          <cell r="G38">
            <v>0.307</v>
          </cell>
        </row>
        <row r="39">
          <cell r="B39" t="str">
            <v>LED_RED_20mA_0603</v>
          </cell>
          <cell r="C39" t="str">
            <v>SMD Red Non-Diffused 20mA 0603</v>
          </cell>
          <cell r="D39" t="str">
            <v>Mouser</v>
          </cell>
          <cell r="E39" t="str">
            <v>782-TLMS1100</v>
          </cell>
          <cell r="F39">
            <v>0.34</v>
          </cell>
          <cell r="G39">
            <v>0.25900000000000001</v>
          </cell>
        </row>
        <row r="40">
          <cell r="B40" t="str">
            <v>LED_WHITE_25MA_3MM</v>
          </cell>
          <cell r="C40" t="str">
            <v>Vazados 3MM LED WHITE</v>
          </cell>
          <cell r="D40" t="str">
            <v>Mouser</v>
          </cell>
          <cell r="E40" t="str">
            <v>78-VLHW4100</v>
          </cell>
          <cell r="F40">
            <v>0.59399999999999997</v>
          </cell>
          <cell r="G40">
            <v>0.41899999999999998</v>
          </cell>
        </row>
        <row r="41">
          <cell r="B41" t="str">
            <v>LIGHT_PIPE_SMD_3.6MM</v>
          </cell>
          <cell r="C41" t="str">
            <v>LIGHT PIPE SGL RT ANGLE 3.6MM</v>
          </cell>
          <cell r="D41" t="str">
            <v>Digikey</v>
          </cell>
          <cell r="E41" t="str">
            <v>L71537-ND</v>
          </cell>
          <cell r="F41">
            <v>0.55000000000000004</v>
          </cell>
          <cell r="G41">
            <v>0.42699999999999999</v>
          </cell>
          <cell r="H41" t="str">
            <v>Stock</v>
          </cell>
        </row>
        <row r="42">
          <cell r="B42" t="str">
            <v>NUT_BNC_HEX</v>
          </cell>
          <cell r="C42" t="str">
            <v>Conector RF Hexagonal Nut</v>
          </cell>
          <cell r="D42" t="str">
            <v>Mouser</v>
          </cell>
          <cell r="E42" t="str">
            <v>571-1-1634816-0</v>
          </cell>
          <cell r="F42">
            <v>0.35699999999999998</v>
          </cell>
          <cell r="G42">
            <v>0.35699999999999998</v>
          </cell>
        </row>
        <row r="43">
          <cell r="B43" t="str">
            <v>NUT_M3_HEX_NYLON</v>
          </cell>
          <cell r="C43" t="str">
            <v>Nut, Hex, M3, Nylon 6.6</v>
          </cell>
          <cell r="D43" t="str">
            <v>Farnell</v>
          </cell>
          <cell r="E43">
            <v>2472687</v>
          </cell>
          <cell r="F43">
            <v>5.3099999999999994E-2</v>
          </cell>
          <cell r="G43">
            <v>5.3099999999999994E-2</v>
          </cell>
          <cell r="H43" t="str">
            <v>Stock</v>
          </cell>
        </row>
        <row r="44">
          <cell r="B44" t="str">
            <v>OSC_32MHz_10ppm_CDFN-4</v>
          </cell>
          <cell r="C44" t="str">
            <v>Oscillator, Low Power, -40C-85C, 10ppm</v>
          </cell>
          <cell r="D44" t="str">
            <v>Mouser</v>
          </cell>
          <cell r="E44" t="str">
            <v>998-1001CI5032.0000T</v>
          </cell>
          <cell r="F44">
            <v>1.58</v>
          </cell>
          <cell r="G44">
            <v>1.28</v>
          </cell>
        </row>
        <row r="45">
          <cell r="B45" t="str">
            <v>PHOTOINTERRUPTOR_10_1.8MM</v>
          </cell>
          <cell r="C45" t="str">
            <v>Photo-IC OPIC Photointerruptor Schmdt Gap 10.0mm</v>
          </cell>
          <cell r="D45" t="str">
            <v>Mouser</v>
          </cell>
          <cell r="E45" t="str">
            <v>852-GP1A57HRJ00F</v>
          </cell>
          <cell r="F45">
            <v>2.71</v>
          </cell>
          <cell r="G45">
            <v>2.39</v>
          </cell>
        </row>
        <row r="46">
          <cell r="B46" t="str">
            <v>POT_MOTOR_DUAL_100K_3B</v>
          </cell>
          <cell r="C46" t="str">
            <v>Potenciômetros 16mm 100K ROTARY 3B TAPER</v>
          </cell>
          <cell r="D46" t="str">
            <v>Mouser</v>
          </cell>
          <cell r="E46" t="str">
            <v>688-RK16812MG099</v>
          </cell>
          <cell r="F46">
            <v>10.82</v>
          </cell>
          <cell r="G46">
            <v>10.82</v>
          </cell>
        </row>
        <row r="47">
          <cell r="B47" t="str">
            <v>POWER_CORD_EURO_C13</v>
          </cell>
          <cell r="C47" t="str">
            <v>Mains Power Cord, Mains Plug, Euro, IEC 60320 C13, 8.2 ft, 2.5 m</v>
          </cell>
          <cell r="D47" t="str">
            <v>Farnell</v>
          </cell>
          <cell r="E47">
            <v>1124379</v>
          </cell>
          <cell r="F47">
            <v>7.17</v>
          </cell>
          <cell r="G47">
            <v>4.26</v>
          </cell>
        </row>
        <row r="48">
          <cell r="B48" t="str">
            <v>SCREW_M3_6MM_NYLON_PHILLIPS</v>
          </cell>
          <cell r="C48" t="str">
            <v>Screw, M3, 6 mm, Nylon (Polyamide), Pan Head Slotted</v>
          </cell>
          <cell r="D48" t="str">
            <v>Farnell</v>
          </cell>
          <cell r="E48">
            <v>1514409</v>
          </cell>
          <cell r="F48">
            <v>0.1012</v>
          </cell>
          <cell r="G48">
            <v>0.1012</v>
          </cell>
        </row>
        <row r="49">
          <cell r="B49" t="str">
            <v>SCREW_M3_10MM_NYLON_PHILLIPS</v>
          </cell>
          <cell r="C49" t="str">
            <v>Machine Screw, M3, 10 mm, Nylon (Polyamide), Pan Head Slotted</v>
          </cell>
          <cell r="D49" t="str">
            <v>Farnell</v>
          </cell>
          <cell r="E49">
            <v>1514410</v>
          </cell>
          <cell r="F49">
            <v>0.10880000000000001</v>
          </cell>
          <cell r="G49">
            <v>0.10880000000000001</v>
          </cell>
          <cell r="H49" t="str">
            <v>Stock</v>
          </cell>
        </row>
        <row r="50">
          <cell r="B50" t="str">
            <v>SCREW_M3_12MM_STAINSTEEL</v>
          </cell>
          <cell r="C50" t="str">
            <v>Machine Screw, M3, 12 mm, Stainless Steel, Pan Head Pozidriv</v>
          </cell>
          <cell r="D50" t="str">
            <v>Farnell</v>
          </cell>
          <cell r="E50">
            <v>1420035</v>
          </cell>
          <cell r="F50">
            <v>5.0199999999999995E-2</v>
          </cell>
          <cell r="G50">
            <v>5.0199999999999995E-2</v>
          </cell>
        </row>
        <row r="51">
          <cell r="B51" t="str">
            <v>STANDOFF_M3_5MM_NYLON_M-F</v>
          </cell>
          <cell r="C51" t="str">
            <v>Standoff, Nylon 6.6 (Polyamide 6.6), M3, Hex Male-Female, 5 mm, D014 series</v>
          </cell>
          <cell r="D51" t="str">
            <v>Farnell</v>
          </cell>
          <cell r="E51">
            <v>1733426</v>
          </cell>
          <cell r="F51">
            <v>8.7499999999999994E-2</v>
          </cell>
          <cell r="G51">
            <v>8.7499999999999994E-2</v>
          </cell>
        </row>
        <row r="52">
          <cell r="B52" t="str">
            <v>STANDOFF_M3_8MM_NYLON_F-F</v>
          </cell>
          <cell r="C52" t="str">
            <v>Standoff, Nylon 6.6 (Polyamide 6.6), M3, Hex Female, 8 mm, D014 series</v>
          </cell>
          <cell r="D52" t="str">
            <v>Farnell</v>
          </cell>
          <cell r="E52">
            <v>1733419</v>
          </cell>
          <cell r="F52">
            <v>0.109</v>
          </cell>
          <cell r="G52">
            <v>0.109</v>
          </cell>
        </row>
        <row r="53">
          <cell r="B53" t="str">
            <v>STANDOFF_M3_8MM_NYLON_M-F</v>
          </cell>
          <cell r="C53" t="str">
            <v>Standoff, Nylon 6.6 (Polyamide 6.6), Hex Male-Female, M3, 8 mm</v>
          </cell>
          <cell r="D53" t="str">
            <v>Farnell</v>
          </cell>
          <cell r="E53">
            <v>1733427</v>
          </cell>
          <cell r="F53">
            <v>8.9599999999999999E-2</v>
          </cell>
          <cell r="G53">
            <v>8.9599999999999999E-2</v>
          </cell>
        </row>
        <row r="54">
          <cell r="B54" t="str">
            <v>SW_SPDT_RA_TH_7000</v>
          </cell>
          <cell r="C54" t="str">
            <v>Chaves de alternação ON-NONE-ON SPDT RA PC</v>
          </cell>
          <cell r="D54" t="str">
            <v>Farnell</v>
          </cell>
          <cell r="E54" t="str">
            <v>7101MD9AV2BE</v>
          </cell>
          <cell r="F54">
            <v>4.59</v>
          </cell>
          <cell r="G54">
            <v>4.38</v>
          </cell>
        </row>
        <row r="55">
          <cell r="B55" t="str">
            <v>SW_SPST_VT_TH_6x6_12.5MM</v>
          </cell>
          <cell r="C55" t="str">
            <v>Interruptores táteis SHORT TRAVEL SWITCH 6X6, 12.5MM</v>
          </cell>
          <cell r="D55" t="str">
            <v>Mouser</v>
          </cell>
          <cell r="E55" t="str">
            <v>693-1301.9307</v>
          </cell>
          <cell r="F55">
            <v>0.29699999999999999</v>
          </cell>
          <cell r="G55">
            <v>0.25700000000000001</v>
          </cell>
        </row>
        <row r="56">
          <cell r="B56" t="str">
            <v>TERMINAL_2P_2.54MM_SIDE</v>
          </cell>
          <cell r="C56" t="str">
            <v>Blocos de terminais fixos 2P SIDE ENTRY 2.54mm</v>
          </cell>
          <cell r="D56" t="str">
            <v>Mouser</v>
          </cell>
          <cell r="E56" t="str">
            <v>571-282834-2</v>
          </cell>
          <cell r="F56">
            <v>1.05</v>
          </cell>
          <cell r="G56">
            <v>0.73199999999999998</v>
          </cell>
        </row>
        <row r="57">
          <cell r="B57" t="str">
            <v>TERMINAL_4P_2.54MM_SIDE</v>
          </cell>
          <cell r="C57" t="str">
            <v>Blocos de terminais fixos 4P SIDE ENTRY 2.54mm</v>
          </cell>
          <cell r="D57" t="str">
            <v>Mouser</v>
          </cell>
          <cell r="E57" t="str">
            <v>571-282834-4</v>
          </cell>
          <cell r="F57">
            <v>2.35</v>
          </cell>
          <cell r="G57">
            <v>1.78</v>
          </cell>
        </row>
        <row r="58">
          <cell r="B58" t="str">
            <v>TERMINAL_8P_2.54MM_SIDE</v>
          </cell>
          <cell r="C58" t="str">
            <v>Blocos de terminais fixos 8P SIDE ENTRY 2.54mm</v>
          </cell>
          <cell r="D58" t="str">
            <v>Mouser</v>
          </cell>
          <cell r="E58" t="str">
            <v>571-282834-8</v>
          </cell>
          <cell r="F58">
            <v>5.49</v>
          </cell>
          <cell r="G58">
            <v>4.1900000000000004</v>
          </cell>
        </row>
        <row r="59">
          <cell r="B59" t="str">
            <v>TERMINAL_2P_3.5MM_RA_PLUG</v>
          </cell>
          <cell r="C59" t="str">
            <v>Pluggable Terminal Block, 3.5 mm, 2 Ways, 28 AWG, 16 AWG, 1.5 mm², Screw</v>
          </cell>
          <cell r="D59" t="str">
            <v>Farnell</v>
          </cell>
          <cell r="E59" t="str">
            <v>20.1550M/2-E</v>
          </cell>
          <cell r="F59">
            <v>0.41199999999999998</v>
          </cell>
          <cell r="G59">
            <v>0.41199999999999998</v>
          </cell>
          <cell r="H59" t="str">
            <v>Stock</v>
          </cell>
        </row>
        <row r="60">
          <cell r="B60" t="str">
            <v>TERMINAL_3P_3.5MM_RA_PLUG</v>
          </cell>
          <cell r="C60" t="str">
            <v>Pluggable Terminal Block, 3.5 mm, 3 Ways, 28 AWG, 16 AWG, 1.5 mm², Screw</v>
          </cell>
          <cell r="D60" t="str">
            <v>Farnell</v>
          </cell>
          <cell r="E60" t="str">
            <v>20.1550M/3-E</v>
          </cell>
          <cell r="F60">
            <v>0.65</v>
          </cell>
          <cell r="G60">
            <v>0.65</v>
          </cell>
          <cell r="H60" t="str">
            <v>Stock</v>
          </cell>
        </row>
        <row r="61">
          <cell r="B61" t="str">
            <v>TERMINAL_4P_3.5MM_RA_PLUG</v>
          </cell>
          <cell r="C61" t="str">
            <v>Pluggable Terminal Block, 3.5 mm, 4 Ways, 28 AWG, 16 AWG, 1.5 mm², Screw</v>
          </cell>
          <cell r="D61" t="str">
            <v>Farnell</v>
          </cell>
          <cell r="E61" t="str">
            <v>20.1550M/4-E</v>
          </cell>
          <cell r="F61">
            <v>0.879</v>
          </cell>
          <cell r="G61">
            <v>0.879</v>
          </cell>
          <cell r="H61" t="str">
            <v>Stock</v>
          </cell>
        </row>
        <row r="62">
          <cell r="B62" t="str">
            <v>TERMINAL_8P_3.5MM_RA_PLUG</v>
          </cell>
          <cell r="C62" t="str">
            <v>Pluggable Terminal Block, 3.5 mm, 8 Ways, 28 AWG, 16 AWG, 1.5 mm², Screw</v>
          </cell>
          <cell r="D62" t="str">
            <v>Farnell</v>
          </cell>
          <cell r="E62" t="str">
            <v>20.1550M/8-E</v>
          </cell>
          <cell r="F62">
            <v>1.61</v>
          </cell>
          <cell r="G62">
            <v>1.61</v>
          </cell>
          <cell r="H62" t="str">
            <v>Stock</v>
          </cell>
        </row>
        <row r="63">
          <cell r="B63" t="str">
            <v>TERMINAL_10P_3.5MM_RA_PLUG</v>
          </cell>
          <cell r="C63" t="str">
            <v>Pluggable Terminal Block, 3.5 mm, 10 Ways, 28 AWG, 16 AWG, 1.5 mm², Screw</v>
          </cell>
          <cell r="D63" t="str">
            <v>Farnell</v>
          </cell>
          <cell r="E63" t="str">
            <v>20.1550M/10-E</v>
          </cell>
          <cell r="F63">
            <v>2.09</v>
          </cell>
          <cell r="G63">
            <v>2.09</v>
          </cell>
          <cell r="H63" t="str">
            <v>Stock</v>
          </cell>
        </row>
        <row r="64">
          <cell r="B64" t="str">
            <v>TERMINAL_2P_3.5MM_RA_HEADER</v>
          </cell>
          <cell r="C64" t="str">
            <v>Terminal Block, Header, 3.5 mm, 2 Ways, 10 A, 250 V, Through Hole Right Angle</v>
          </cell>
          <cell r="D64" t="str">
            <v>Farnell</v>
          </cell>
          <cell r="E64" t="str">
            <v>20.155MH/2-E</v>
          </cell>
          <cell r="F64">
            <v>0.16700000000000001</v>
          </cell>
          <cell r="G64">
            <v>0.16700000000000001</v>
          </cell>
          <cell r="H64" t="str">
            <v>Stock</v>
          </cell>
        </row>
        <row r="65">
          <cell r="B65" t="str">
            <v>TERMINAL_3P_3.5MM_RA_HEADER</v>
          </cell>
          <cell r="C65" t="str">
            <v>Terminal Block, Header, 3.5 mm, 3 Ways, 10 A, 250 V, Through Hole Right Angle</v>
          </cell>
          <cell r="D65" t="str">
            <v>Farnell</v>
          </cell>
          <cell r="E65" t="str">
            <v>20.155MH/3-E</v>
          </cell>
          <cell r="F65">
            <v>0.29199999999999998</v>
          </cell>
          <cell r="G65">
            <v>0.29199999999999998</v>
          </cell>
          <cell r="H65" t="str">
            <v>Stock</v>
          </cell>
        </row>
        <row r="66">
          <cell r="B66" t="str">
            <v>TERMINAL_4P_3.5MM_RA_HEADER</v>
          </cell>
          <cell r="C66" t="str">
            <v>Terminal Block, Header, 3.5 mm, 4 Ways, 10 A, 250 V, Through Hole Right Angle</v>
          </cell>
          <cell r="D66" t="str">
            <v>Farnell</v>
          </cell>
          <cell r="E66" t="str">
            <v>20.155MH/4-E</v>
          </cell>
          <cell r="F66">
            <v>0.33</v>
          </cell>
          <cell r="G66">
            <v>0.33</v>
          </cell>
          <cell r="H66" t="str">
            <v>Stock</v>
          </cell>
        </row>
        <row r="67">
          <cell r="B67" t="str">
            <v>TERMINAL_8P_3.5MM_RA_HEADER</v>
          </cell>
          <cell r="C67" t="str">
            <v>Terminal Block, Header, 3.5 mm, 8 Ways, 10 A, 250 V, Through Hole Right Angle</v>
          </cell>
          <cell r="D67" t="str">
            <v>Farnell</v>
          </cell>
          <cell r="E67" t="str">
            <v>20.155MH/8-E</v>
          </cell>
          <cell r="F67">
            <v>0.64900000000000002</v>
          </cell>
          <cell r="G67">
            <v>0.64900000000000002</v>
          </cell>
          <cell r="H67" t="str">
            <v>Stock</v>
          </cell>
        </row>
        <row r="68">
          <cell r="B68" t="str">
            <v>TERMINAL_10P_3.5MM_RA_HEADER</v>
          </cell>
          <cell r="C68" t="str">
            <v>Terminal Block, Header, 3.5 mm, 10 Ways, 10 A, 250 V, Through Hole Right Angle</v>
          </cell>
          <cell r="D68" t="str">
            <v>Farnell</v>
          </cell>
          <cell r="E68" t="str">
            <v>20.155MH/10-E</v>
          </cell>
          <cell r="F68">
            <v>0.76200000000000001</v>
          </cell>
          <cell r="G68">
            <v>0.76200000000000001</v>
          </cell>
          <cell r="H68" t="str">
            <v>Stock</v>
          </cell>
        </row>
        <row r="69">
          <cell r="B69" t="str">
            <v>WALL_ADAPTER_5V_5W_2.5MM</v>
          </cell>
          <cell r="C69" t="str">
            <v>SW4304 -  AC/DC Power Supply, ITE, 1 Output, 5 W, 5 V, 1 A</v>
          </cell>
          <cell r="D69" t="str">
            <v>Farnell</v>
          </cell>
          <cell r="E69">
            <v>1971787</v>
          </cell>
          <cell r="F69">
            <v>14.03</v>
          </cell>
          <cell r="G69">
            <v>7.79</v>
          </cell>
          <cell r="H69" t="str">
            <v>Stock</v>
          </cell>
        </row>
        <row r="70">
          <cell r="B70" t="str">
            <v>WALL_ADAPTER_12V_12W_2.1MM</v>
          </cell>
          <cell r="C70" t="str">
            <v>AC/DC Power Supply, Class II, Fixed, 1 Output, 90 V, 264 V, 12 W, 12 V</v>
          </cell>
          <cell r="D70" t="str">
            <v>Farnell</v>
          </cell>
          <cell r="E70" t="str">
            <v>VEL12US120-EU-JA</v>
          </cell>
          <cell r="F70">
            <v>9.89</v>
          </cell>
          <cell r="G70">
            <v>9.89</v>
          </cell>
          <cell r="H70" t="str">
            <v>Stock</v>
          </cell>
        </row>
        <row r="71">
          <cell r="B71" t="str">
            <v>WALL_ADAPTER_12V_42W_5DIN</v>
          </cell>
          <cell r="C71" t="str">
            <v>AC/DC Power Supply, Medical, 2 Output, 42 W, 12 V, 3 A, -12 V, 1 A</v>
          </cell>
          <cell r="D71" t="str">
            <v>Farnell</v>
          </cell>
          <cell r="E71" t="str">
            <v>PCM50UD07</v>
          </cell>
          <cell r="F71">
            <v>78.03</v>
          </cell>
          <cell r="G71">
            <v>74.91</v>
          </cell>
        </row>
        <row r="72">
          <cell r="B72" t="str">
            <v>XTAL_16MHz_10ppm_9pF_3.2x2.5</v>
          </cell>
          <cell r="C72" t="str">
            <v>Cristais 16MHz 10ppm 9pF -40C +85C 3.2mmx2.5mm</v>
          </cell>
          <cell r="D72" t="str">
            <v>Mouser</v>
          </cell>
          <cell r="E72" t="str">
            <v>732-TX325-16F18X-AC3</v>
          </cell>
          <cell r="F72">
            <v>0.29699999999999999</v>
          </cell>
          <cell r="G72">
            <v>0.24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tabSelected="1" zoomScale="85" zoomScaleNormal="85" workbookViewId="0">
      <pane ySplit="1" topLeftCell="A2" activePane="bottomLeft" state="frozen"/>
      <selection pane="bottomLeft" activeCell="I1" sqref="I1:J1048576"/>
    </sheetView>
  </sheetViews>
  <sheetFormatPr defaultColWidth="8.85546875" defaultRowHeight="15" x14ac:dyDescent="0.25"/>
  <cols>
    <col min="1" max="1" width="8.85546875" style="21"/>
    <col min="2" max="2" width="10.7109375" style="21" customWidth="1"/>
    <col min="3" max="3" width="27.7109375" style="16" customWidth="1"/>
    <col min="4" max="4" width="8.85546875" style="19" customWidth="1"/>
    <col min="5" max="5" width="34.140625" style="20" bestFit="1" customWidth="1"/>
    <col min="6" max="6" width="75.7109375" style="21" bestFit="1" customWidth="1"/>
    <col min="7" max="7" width="12.7109375" style="20" customWidth="1"/>
    <col min="8" max="8" width="24.5703125" style="16" customWidth="1"/>
    <col min="9" max="9" width="10.28515625" style="21" bestFit="1" customWidth="1"/>
    <col min="10" max="10" width="12.28515625" style="21" bestFit="1" customWidth="1"/>
    <col min="11" max="11" width="9.85546875" style="21" customWidth="1"/>
    <col min="12" max="16384" width="8.85546875" style="21"/>
  </cols>
  <sheetData>
    <row r="1" spans="1:8" s="3" customFormat="1" ht="30.75" customHeight="1" x14ac:dyDescent="0.25">
      <c r="C1" s="4" t="s">
        <v>2</v>
      </c>
      <c r="D1" s="4" t="s">
        <v>3</v>
      </c>
      <c r="E1" s="5" t="s">
        <v>61</v>
      </c>
      <c r="F1" s="5" t="s">
        <v>0</v>
      </c>
      <c r="G1" s="5" t="s">
        <v>1</v>
      </c>
      <c r="H1" s="4" t="s">
        <v>62</v>
      </c>
    </row>
    <row r="2" spans="1:8" s="3" customFormat="1" x14ac:dyDescent="0.25">
      <c r="A2" s="3">
        <f t="shared" ref="A2:A57" si="0">B2*D2</f>
        <v>1</v>
      </c>
      <c r="B2" s="3">
        <v>1</v>
      </c>
      <c r="C2" s="6" t="s">
        <v>12</v>
      </c>
      <c r="D2" s="7">
        <v>1</v>
      </c>
      <c r="E2" s="8" t="s">
        <v>63</v>
      </c>
      <c r="F2" s="8" t="str">
        <f>VLOOKUP(E2,[1]ICs!$B$1:$H$1044,2,FALSE)</f>
        <v>ESD Protection Low Cap</v>
      </c>
      <c r="G2" s="9" t="str">
        <f>VLOOKUP(E2,[1]ICs!$B$1:$H$1044,3,)</f>
        <v>Mouser</v>
      </c>
      <c r="H2" s="10" t="str">
        <f>VLOOKUP(E2,[1]ICs!$B$1:$H$1044,4,)</f>
        <v>511-USBLC6-2SC6Y</v>
      </c>
    </row>
    <row r="3" spans="1:8" s="3" customFormat="1" x14ac:dyDescent="0.25">
      <c r="A3" s="3">
        <f t="shared" si="0"/>
        <v>0</v>
      </c>
      <c r="B3" s="3">
        <v>0</v>
      </c>
      <c r="C3" s="6" t="s">
        <v>15</v>
      </c>
      <c r="D3" s="7">
        <v>1</v>
      </c>
      <c r="E3" s="8" t="s">
        <v>64</v>
      </c>
      <c r="F3" s="8" t="str">
        <f>VLOOKUP(E3,[1]ICs!$B$1:$H$1044,2,FALSE)</f>
        <v>Conversores CC/CC sem isolação 12Vin, 0.591-6Vout 1.5A, Positive Logic</v>
      </c>
      <c r="G3" s="9" t="str">
        <f>VLOOKUP(E3,[1]ICs!$B$1:$H$1044,3,)</f>
        <v>Mouser</v>
      </c>
      <c r="H3" s="10" t="str">
        <f>VLOOKUP(E3,[1]ICs!$B$1:$H$1044,4,)</f>
        <v>580-OKR-T/1.5-W12-C</v>
      </c>
    </row>
    <row r="4" spans="1:8" s="3" customFormat="1" x14ac:dyDescent="0.25">
      <c r="A4" s="3">
        <f t="shared" si="0"/>
        <v>2</v>
      </c>
      <c r="B4" s="3">
        <v>1</v>
      </c>
      <c r="C4" s="6" t="s">
        <v>26</v>
      </c>
      <c r="D4" s="7">
        <v>2</v>
      </c>
      <c r="E4" s="8" t="s">
        <v>65</v>
      </c>
      <c r="F4" s="8" t="str">
        <f>VLOOKUP(E4,[1]ICs!$B$1:$H$1044,2,FALSE)</f>
        <v>LDO 250mA Ultra-Lo Noise LDO Reg 3.3V</v>
      </c>
      <c r="G4" s="9" t="str">
        <f>VLOOKUP(E4,[1]ICs!$B$1:$H$1044,3,)</f>
        <v>Mouser</v>
      </c>
      <c r="H4" s="10" t="str">
        <f>VLOOKUP(E4,[1]ICs!$B$1:$H$1044,4,)</f>
        <v>595-LP5907MFX-3.3NPB</v>
      </c>
    </row>
    <row r="5" spans="1:8" s="3" customFormat="1" x14ac:dyDescent="0.25">
      <c r="A5" s="3">
        <f t="shared" si="0"/>
        <v>1</v>
      </c>
      <c r="B5" s="3">
        <v>1</v>
      </c>
      <c r="C5" s="6" t="s">
        <v>13</v>
      </c>
      <c r="D5" s="7">
        <v>1</v>
      </c>
      <c r="E5" s="8" t="s">
        <v>66</v>
      </c>
      <c r="F5" s="8" t="str">
        <f>VLOOKUP(E5,[1]ICs!$B$1:$H$1044,2,FALSE)</f>
        <v>IC USB USB to Serial UART Enhanced IC SSOP-28</v>
      </c>
      <c r="G5" s="9" t="str">
        <f>VLOOKUP(E5,[1]ICs!$B$1:$H$1044,3,)</f>
        <v>Mouser</v>
      </c>
      <c r="H5" s="10" t="str">
        <f>VLOOKUP(E5,[1]ICs!$B$1:$H$1044,4,)</f>
        <v>895-FT232RL</v>
      </c>
    </row>
    <row r="6" spans="1:8" s="3" customFormat="1" x14ac:dyDescent="0.25">
      <c r="A6" s="3">
        <f t="shared" si="0"/>
        <v>1</v>
      </c>
      <c r="B6" s="3">
        <v>1</v>
      </c>
      <c r="C6" s="6" t="s">
        <v>16</v>
      </c>
      <c r="D6" s="7">
        <v>1</v>
      </c>
      <c r="E6" s="8" t="s">
        <v>67</v>
      </c>
      <c r="F6" s="8" t="str">
        <f>VLOOKUP(E6,[1]ICs!$B$1:$H$1044,2,FALSE)</f>
        <v>Reguladores de tensão de LDO High PSRR Fast RF High-Enable 1.5A</v>
      </c>
      <c r="G6" s="9" t="str">
        <f>VLOOKUP(E6,[1]ICs!$B$1:$H$1044,3,)</f>
        <v>Mouser</v>
      </c>
      <c r="H6" s="10" t="str">
        <f>VLOOKUP(E6,[1]ICs!$B$1:$H$1044,4,)</f>
        <v>595-TPS78601DCQR</v>
      </c>
    </row>
    <row r="7" spans="1:8" s="3" customFormat="1" x14ac:dyDescent="0.25">
      <c r="A7" s="3">
        <f t="shared" si="0"/>
        <v>4</v>
      </c>
      <c r="B7" s="3">
        <v>1</v>
      </c>
      <c r="C7" s="6" t="s">
        <v>30</v>
      </c>
      <c r="D7" s="7">
        <v>4</v>
      </c>
      <c r="E7" s="8" t="s">
        <v>68</v>
      </c>
      <c r="F7" s="8" t="str">
        <f>VLOOKUP(E7,[1]ICs!$B$1:$H$1044,2,FALSE)</f>
        <v>Buffers e line drivers 1.65-5.5V Single Non-Inverting TTL</v>
      </c>
      <c r="G7" s="9" t="str">
        <f>VLOOKUP(E7,[1]ICs!$B$1:$H$1044,3,)</f>
        <v>Mouser</v>
      </c>
      <c r="H7" s="10" t="str">
        <f>VLOOKUP(E7,[1]ICs!$B$1:$H$1044,4,)</f>
        <v>863-M74VHC1GT50DTT1G</v>
      </c>
    </row>
    <row r="8" spans="1:8" s="3" customFormat="1" x14ac:dyDescent="0.25">
      <c r="A8" s="3">
        <f t="shared" si="0"/>
        <v>1</v>
      </c>
      <c r="B8" s="3">
        <v>1</v>
      </c>
      <c r="C8" s="6" t="s">
        <v>27</v>
      </c>
      <c r="D8" s="7">
        <v>1</v>
      </c>
      <c r="E8" s="8" t="s">
        <v>69</v>
      </c>
      <c r="F8" s="8" t="str">
        <f>VLOOKUP(E8,[1]ICs!$B$1:$H$1044,2,FALSE)</f>
        <v>Microcontroladores de 8 bits - MCU 100TQFP, IND TEMP GREEN, 1.6-3.6V</v>
      </c>
      <c r="G8" s="9" t="str">
        <f>VLOOKUP(E8,[1]ICs!$B$1:$H$1044,3,)</f>
        <v>Mouser</v>
      </c>
      <c r="H8" s="10" t="str">
        <f>VLOOKUP(E8,[1]ICs!$B$1:$H$1044,4,)</f>
        <v>556-ATXMEGA128A1U-AU</v>
      </c>
    </row>
    <row r="9" spans="1:8" s="3" customFormat="1" x14ac:dyDescent="0.25">
      <c r="A9" s="3">
        <f t="shared" si="0"/>
        <v>2</v>
      </c>
      <c r="B9" s="3">
        <v>1</v>
      </c>
      <c r="C9" s="6" t="s">
        <v>28</v>
      </c>
      <c r="D9" s="7">
        <v>2</v>
      </c>
      <c r="E9" s="8" t="s">
        <v>70</v>
      </c>
      <c r="F9" s="8" t="str">
        <f>VLOOKUP(E9,[1]ICs!$B$1:$H$1044,2,FALSE)</f>
        <v>Amplificadores de precisão 50MHz Low Distort Low Noise CMOS Prec</v>
      </c>
      <c r="G9" s="9" t="str">
        <f>VLOOKUP(E9,[1]ICs!$B$1:$H$1044,3,)</f>
        <v>Mouser</v>
      </c>
      <c r="H9" s="10" t="str">
        <f>VLOOKUP(E9,[1]ICs!$B$1:$H$1044,4,)</f>
        <v>584-AD8651ARZ</v>
      </c>
    </row>
    <row r="10" spans="1:8" s="3" customFormat="1" x14ac:dyDescent="0.25">
      <c r="A10" s="3">
        <f t="shared" si="0"/>
        <v>1</v>
      </c>
      <c r="B10" s="3">
        <v>1</v>
      </c>
      <c r="C10" s="6" t="s">
        <v>29</v>
      </c>
      <c r="D10" s="7">
        <v>1</v>
      </c>
      <c r="E10" s="8" t="s">
        <v>71</v>
      </c>
      <c r="F10" s="8" t="str">
        <f>VLOOKUP(E10,[1]ICs!$B$1:$H$1044,2,FALSE)</f>
        <v>Amp Op 2.2V 50MHz Low Noise Single Supply</v>
      </c>
      <c r="G10" s="9" t="str">
        <f>VLOOKUP(E10,[1]ICs!$B$1:$H$1044,3,)</f>
        <v>Mouser</v>
      </c>
      <c r="H10" s="10" t="str">
        <f>VLOOKUP(E10,[1]ICs!$B$1:$H$1044,4,)</f>
        <v>595-OPA365AIDBVR</v>
      </c>
    </row>
    <row r="11" spans="1:8" s="3" customFormat="1" x14ac:dyDescent="0.25">
      <c r="A11" s="3">
        <f t="shared" si="0"/>
        <v>3</v>
      </c>
      <c r="B11" s="3">
        <v>1</v>
      </c>
      <c r="C11" s="6" t="s">
        <v>31</v>
      </c>
      <c r="D11" s="7">
        <v>3</v>
      </c>
      <c r="E11" s="8" t="s">
        <v>72</v>
      </c>
      <c r="F11" s="8" t="str">
        <f>VLOOKUP(E11,[1]ICs!$B$1:$H$1044,2,FALSE)</f>
        <v>SingleBuffer / Driver, 1.65V to 5.5V, SOT-23-5</v>
      </c>
      <c r="G11" s="9" t="str">
        <f>VLOOKUP(E11,[1]ICs!$B$1:$H$1044,3,)</f>
        <v>Mouser</v>
      </c>
      <c r="H11" s="10" t="str">
        <f>VLOOKUP(E11,[1]ICs!$B$1:$H$1044,4,)</f>
        <v>595-SN74LVC1G125DBVR</v>
      </c>
    </row>
    <row r="12" spans="1:8" s="3" customFormat="1" x14ac:dyDescent="0.25">
      <c r="A12" s="3">
        <f t="shared" si="0"/>
        <v>5</v>
      </c>
      <c r="B12" s="3">
        <v>1</v>
      </c>
      <c r="C12" s="6" t="s">
        <v>120</v>
      </c>
      <c r="D12" s="7">
        <v>5</v>
      </c>
      <c r="E12" s="8" t="s">
        <v>73</v>
      </c>
      <c r="F12" s="8" t="str">
        <f>VLOOKUP(E12,[1]ICs!$B$1:$H$1044,2,FALSE)</f>
        <v>DMG1012UW  MOSFET N Channel, 1 A, 20 V, 0.3 ohm, 4.5 V, 500 mV</v>
      </c>
      <c r="G12" s="9" t="str">
        <f>VLOOKUP(E12,[1]ICs!$B$1:$H$1044,3,)</f>
        <v>Farnell</v>
      </c>
      <c r="H12" s="10">
        <f>VLOOKUP(E12,[1]ICs!$B$1:$H$1044,4,)</f>
        <v>2061403</v>
      </c>
    </row>
    <row r="13" spans="1:8" s="3" customFormat="1" x14ac:dyDescent="0.25">
      <c r="A13" s="3">
        <f t="shared" si="0"/>
        <v>2</v>
      </c>
      <c r="B13" s="3">
        <v>1</v>
      </c>
      <c r="C13" s="6" t="s">
        <v>17</v>
      </c>
      <c r="D13" s="7">
        <v>2</v>
      </c>
      <c r="E13" s="8" t="s">
        <v>74</v>
      </c>
      <c r="F13" s="8" t="str">
        <f>VLOOKUP(E13,[1]ICs!$B$1:$H$1044,2,FALSE)</f>
        <v>Bipolar (BJT) Single Transistor, NPN, 70 V, 150 MHz, 2 W, 2 A, 500 hFE</v>
      </c>
      <c r="G13" s="9" t="str">
        <f>VLOOKUP(E13,[1]ICs!$B$1:$H$1044,3,)</f>
        <v>Mouser</v>
      </c>
      <c r="H13" s="10" t="str">
        <f>VLOOKUP(E13,[1]ICs!$B$1:$H$1044,4,)</f>
        <v>522-FZT692BTA</v>
      </c>
    </row>
    <row r="14" spans="1:8" s="3" customFormat="1" x14ac:dyDescent="0.25">
      <c r="A14" s="3">
        <f t="shared" si="0"/>
        <v>4</v>
      </c>
      <c r="B14" s="3">
        <v>1</v>
      </c>
      <c r="C14" s="6" t="s">
        <v>18</v>
      </c>
      <c r="D14" s="7">
        <v>4</v>
      </c>
      <c r="E14" s="8" t="s">
        <v>75</v>
      </c>
      <c r="F14" s="8" t="str">
        <f>VLOOKUP(E14,[1]ICs!$B$1:$H$1044,2,FALSE)</f>
        <v>MOSFET -60V 2.6A P-Channel SOT-223-4</v>
      </c>
      <c r="G14" s="9" t="str">
        <f>VLOOKUP(E14,[1]ICs!$B$1:$H$1044,3,)</f>
        <v>Mouser</v>
      </c>
      <c r="H14" s="10" t="str">
        <f>VLOOKUP(E14,[1]ICs!$B$1:$H$1044,4,)</f>
        <v>863-NTF2955T1G</v>
      </c>
    </row>
    <row r="15" spans="1:8" s="3" customFormat="1" x14ac:dyDescent="0.25">
      <c r="A15" s="3">
        <f t="shared" si="0"/>
        <v>4</v>
      </c>
      <c r="B15" s="3">
        <v>1</v>
      </c>
      <c r="C15" s="6" t="s">
        <v>19</v>
      </c>
      <c r="D15" s="7">
        <v>4</v>
      </c>
      <c r="E15" s="8" t="s">
        <v>76</v>
      </c>
      <c r="F15" s="8" t="str">
        <f>VLOOKUP(E15,[1]ICs!$B$1:$H$1044,2,FALSE)</f>
        <v>BJT NPN SURFACE MOUNT SMALL SIGNAL TRANS SOT-23-3</v>
      </c>
      <c r="G15" s="9" t="str">
        <f>VLOOKUP(E15,[1]ICs!$B$1:$H$1044,3,)</f>
        <v>Mouser</v>
      </c>
      <c r="H15" s="10" t="str">
        <f>VLOOKUP(E15,[1]ICs!$B$1:$H$1044,4,)</f>
        <v>621-BC817-40W-7</v>
      </c>
    </row>
    <row r="16" spans="1:8" s="3" customFormat="1" x14ac:dyDescent="0.25">
      <c r="A16" s="3">
        <f t="shared" si="0"/>
        <v>3</v>
      </c>
      <c r="B16" s="3">
        <v>1</v>
      </c>
      <c r="C16" s="6" t="s">
        <v>22</v>
      </c>
      <c r="D16" s="7">
        <v>3</v>
      </c>
      <c r="E16" s="8" t="s">
        <v>77</v>
      </c>
      <c r="F16" s="8" t="str">
        <f>VLOOKUP(E16,[1]ICs!$B$1:$H$1044,2,FALSE)</f>
        <v>MOSFET 60V 3A N-Channel SOT-223-3</v>
      </c>
      <c r="G16" s="9" t="str">
        <f>VLOOKUP(E16,[1]ICs!$B$1:$H$1044,3,)</f>
        <v>Mouser</v>
      </c>
      <c r="H16" s="10" t="str">
        <f>VLOOKUP(E16,[1]ICs!$B$1:$H$1044,4,)</f>
        <v>863-NTF3055L108T1G</v>
      </c>
    </row>
    <row r="17" spans="1:8" s="3" customFormat="1" x14ac:dyDescent="0.25">
      <c r="A17" s="3">
        <f t="shared" si="0"/>
        <v>4</v>
      </c>
      <c r="B17" s="3">
        <v>1</v>
      </c>
      <c r="C17" s="6" t="s">
        <v>59</v>
      </c>
      <c r="D17" s="7">
        <v>4</v>
      </c>
      <c r="E17" s="8" t="s">
        <v>78</v>
      </c>
      <c r="F17" s="8" t="str">
        <f>VLOOKUP(E17,[1]ICs!$B$1:$H$1044,2,FALSE)</f>
        <v>DIODE SCHOTTKY 30V 1A SOD323</v>
      </c>
      <c r="G17" s="9" t="str">
        <f>VLOOKUP(E17,[1]ICs!$B$1:$H$1044,3,)</f>
        <v>Mouser</v>
      </c>
      <c r="H17" s="10" t="str">
        <f>VLOOKUP(E17,[1]ICs!$B$1:$H$1044,4,)</f>
        <v>621-SDM100K30L-7</v>
      </c>
    </row>
    <row r="18" spans="1:8" s="3" customFormat="1" x14ac:dyDescent="0.25">
      <c r="A18" s="3">
        <f t="shared" si="0"/>
        <v>1</v>
      </c>
      <c r="B18" s="3">
        <v>1</v>
      </c>
      <c r="C18" s="15" t="s">
        <v>55</v>
      </c>
      <c r="D18" s="11">
        <v>1</v>
      </c>
      <c r="E18" s="12" t="s">
        <v>79</v>
      </c>
      <c r="F18" s="12" t="str">
        <f>VLOOKUP(E18,[1]Caps!$B$1:$H$1041,2,FALSE)</f>
        <v>CAP CER 13pF 50V ±5% C0G 0402</v>
      </c>
      <c r="G18" s="13" t="str">
        <f>VLOOKUP(E18,[1]Caps!$B$1:$H$1041,3,)</f>
        <v>Mouser</v>
      </c>
      <c r="H18" s="14" t="str">
        <f>VLOOKUP(E18,[1]Caps!$B$1:$H$1041,4,)</f>
        <v>603-CC402JRNPO9BN130</v>
      </c>
    </row>
    <row r="19" spans="1:8" s="3" customFormat="1" x14ac:dyDescent="0.25">
      <c r="A19" s="3">
        <f t="shared" si="0"/>
        <v>2</v>
      </c>
      <c r="B19" s="3">
        <v>1</v>
      </c>
      <c r="C19" s="6" t="s">
        <v>32</v>
      </c>
      <c r="D19" s="7">
        <v>2</v>
      </c>
      <c r="E19" s="8" t="s">
        <v>80</v>
      </c>
      <c r="F19" s="8" t="str">
        <f>VLOOKUP(E19,[1]Caps!$B$1:$H$1041,2,FALSE)</f>
        <v>CAP CER 47pF 50V ±5% C0G 0402</v>
      </c>
      <c r="G19" s="9" t="str">
        <f>VLOOKUP(E19,[1]Caps!$B$1:$H$1041,3,)</f>
        <v>Mouser</v>
      </c>
      <c r="H19" s="10" t="str">
        <f>VLOOKUP(E19,[1]Caps!$B$1:$H$1041,4,)</f>
        <v>77-VJ0402A470JXACBC</v>
      </c>
    </row>
    <row r="20" spans="1:8" s="3" customFormat="1" x14ac:dyDescent="0.25">
      <c r="A20" s="3">
        <f t="shared" si="0"/>
        <v>1</v>
      </c>
      <c r="B20" s="3">
        <v>1</v>
      </c>
      <c r="C20" s="6" t="s">
        <v>8</v>
      </c>
      <c r="D20" s="7">
        <v>1</v>
      </c>
      <c r="E20" s="8" t="s">
        <v>81</v>
      </c>
      <c r="F20" s="8" t="str">
        <f>VLOOKUP(E20,[1]Caps!$B$1:$H$1041,2,FALSE)</f>
        <v>CAP CER 4.7nF 50V ±10% X7R 0402</v>
      </c>
      <c r="G20" s="9" t="str">
        <f>VLOOKUP(E20,[1]Caps!$B$1:$H$1041,3,)</f>
        <v>Mouser</v>
      </c>
      <c r="H20" s="10" t="str">
        <f>VLOOKUP(E20,[1]Caps!$B$1:$H$1041,4,)</f>
        <v>81-GCM155R71H472K37D</v>
      </c>
    </row>
    <row r="21" spans="1:8" s="3" customFormat="1" x14ac:dyDescent="0.25">
      <c r="A21" s="3">
        <f t="shared" si="0"/>
        <v>2</v>
      </c>
      <c r="B21" s="3">
        <v>1</v>
      </c>
      <c r="C21" s="6" t="s">
        <v>33</v>
      </c>
      <c r="D21" s="7">
        <v>2</v>
      </c>
      <c r="E21" s="8" t="s">
        <v>82</v>
      </c>
      <c r="F21" s="8" t="str">
        <f>VLOOKUP(E21,[1]Caps!$B$1:$H$1041,2,FALSE)</f>
        <v>CAP CER 15nF 16V ±10% X7R 0402</v>
      </c>
      <c r="G21" s="9" t="str">
        <f>VLOOKUP(E21,[1]Caps!$B$1:$H$1041,3,)</f>
        <v>Mouser</v>
      </c>
      <c r="H21" s="10" t="str">
        <f>VLOOKUP(E21,[1]Caps!$B$1:$H$1041,4,)</f>
        <v>581-0402YC153KAT2A</v>
      </c>
    </row>
    <row r="22" spans="1:8" s="3" customFormat="1" ht="75" x14ac:dyDescent="0.25">
      <c r="A22" s="3">
        <f t="shared" si="0"/>
        <v>27</v>
      </c>
      <c r="B22" s="3">
        <v>1</v>
      </c>
      <c r="C22" s="6" t="s">
        <v>57</v>
      </c>
      <c r="D22" s="7">
        <v>27</v>
      </c>
      <c r="E22" s="8" t="s">
        <v>83</v>
      </c>
      <c r="F22" s="8" t="str">
        <f>VLOOKUP(E22,[1]Caps!$B$1:$H$1041,2,FALSE)</f>
        <v>CAP CER 100nF 10V ±10% X5R 0402</v>
      </c>
      <c r="G22" s="9" t="str">
        <f>VLOOKUP(E22,[1]Caps!$B$1:$H$1041,3,)</f>
        <v>Farnell</v>
      </c>
      <c r="H22" s="10">
        <f>VLOOKUP(E22,[1]Caps!$B$1:$H$1041,4,)</f>
        <v>2310530</v>
      </c>
    </row>
    <row r="23" spans="1:8" s="3" customFormat="1" x14ac:dyDescent="0.25">
      <c r="A23" s="3">
        <f t="shared" si="0"/>
        <v>2</v>
      </c>
      <c r="B23" s="3">
        <v>1</v>
      </c>
      <c r="C23" s="6" t="s">
        <v>34</v>
      </c>
      <c r="D23" s="7">
        <v>2</v>
      </c>
      <c r="E23" s="8" t="s">
        <v>84</v>
      </c>
      <c r="F23" s="8" t="str">
        <f>VLOOKUP(E23,[1]Caps!$B$1:$H$1041,2,FALSE)</f>
        <v>CAP CER 330nF 10V ±10% X5R 0402</v>
      </c>
      <c r="G23" s="9" t="str">
        <f>VLOOKUP(E23,[1]Caps!$B$1:$H$1041,3,)</f>
        <v>Digikey</v>
      </c>
      <c r="H23" s="10" t="str">
        <f>VLOOKUP(E23,[1]Caps!$B$1:$H$1041,4,)</f>
        <v>CL05A334KP5NNNC</v>
      </c>
    </row>
    <row r="24" spans="1:8" s="3" customFormat="1" x14ac:dyDescent="0.25">
      <c r="A24" s="3">
        <f t="shared" si="0"/>
        <v>1</v>
      </c>
      <c r="B24" s="3">
        <v>1</v>
      </c>
      <c r="C24" s="6" t="s">
        <v>35</v>
      </c>
      <c r="D24" s="7">
        <v>1</v>
      </c>
      <c r="E24" s="8" t="s">
        <v>85</v>
      </c>
      <c r="F24" s="8" t="str">
        <f>VLOOKUP(E24,[1]Caps!$B$1:$H$1041,2,FALSE)</f>
        <v>CAP TAN 4.7uF 10V ±10% 1206</v>
      </c>
      <c r="G24" s="9" t="str">
        <f>VLOOKUP(E24,[1]Caps!$B$1:$H$1041,3,)</f>
        <v>Mouser</v>
      </c>
      <c r="H24" s="10" t="str">
        <f>VLOOKUP(E24,[1]Caps!$B$1:$H$1041,4,)</f>
        <v>80-T491A475K107280</v>
      </c>
    </row>
    <row r="25" spans="1:8" s="3" customFormat="1" x14ac:dyDescent="0.25">
      <c r="A25" s="3">
        <f t="shared" si="0"/>
        <v>6</v>
      </c>
      <c r="B25" s="3">
        <v>1</v>
      </c>
      <c r="C25" s="6" t="s">
        <v>54</v>
      </c>
      <c r="D25" s="7">
        <v>6</v>
      </c>
      <c r="E25" s="8" t="s">
        <v>86</v>
      </c>
      <c r="F25" s="8" t="str">
        <f>VLOOKUP(E25,[1]Caps!$B$1:$H$1041,2,FALSE)</f>
        <v>CAP CER 10uF 35V ±20% X5R 0603</v>
      </c>
      <c r="G25" s="9" t="str">
        <f>VLOOKUP(E25,[1]Caps!$B$1:$H$1041,3,)</f>
        <v>Mouser</v>
      </c>
      <c r="H25" s="10" t="str">
        <f>VLOOKUP(E25,[1]Caps!$B$1:$H$1041,4,)</f>
        <v>81-GRM188R6YA106MA3D</v>
      </c>
    </row>
    <row r="26" spans="1:8" s="3" customFormat="1" x14ac:dyDescent="0.25">
      <c r="A26" s="3">
        <f t="shared" si="0"/>
        <v>1</v>
      </c>
      <c r="B26" s="3">
        <v>1</v>
      </c>
      <c r="C26" s="6" t="s">
        <v>36</v>
      </c>
      <c r="D26" s="7">
        <v>1</v>
      </c>
      <c r="E26" s="8" t="s">
        <v>87</v>
      </c>
      <c r="F26" s="8" t="str">
        <f>VLOOKUP(E26,[1]Caps!$B$1:$H$1041,2,FALSE)</f>
        <v>CAP TAN 22uF 20V ±20% 1210</v>
      </c>
      <c r="G26" s="9" t="str">
        <f>VLOOKUP(E26,[1]Caps!$B$1:$H$1041,3,)</f>
        <v>Mouser</v>
      </c>
      <c r="H26" s="10" t="str">
        <f>VLOOKUP(E26,[1]Caps!$B$1:$H$1041,4,)</f>
        <v>667-20TQC22MYFB</v>
      </c>
    </row>
    <row r="27" spans="1:8" s="3" customFormat="1" x14ac:dyDescent="0.25">
      <c r="A27" s="3">
        <f t="shared" si="0"/>
        <v>2</v>
      </c>
      <c r="B27" s="3">
        <v>1</v>
      </c>
      <c r="C27" s="6" t="s">
        <v>53</v>
      </c>
      <c r="D27" s="7">
        <v>2</v>
      </c>
      <c r="E27" s="8" t="s">
        <v>88</v>
      </c>
      <c r="F27" s="8" t="str">
        <f>VLOOKUP(E27,[1]Caps!$B$1:$H$1041,2,FALSE)</f>
        <v>CAP CER 22uF 25V ±20% X7R 1210</v>
      </c>
      <c r="G27" s="9" t="str">
        <f>VLOOKUP(E27,[1]Caps!$B$1:$H$1041,3,)</f>
        <v>Mouser</v>
      </c>
      <c r="H27" s="10" t="str">
        <f>VLOOKUP(E27,[1]Caps!$B$1:$H$1041,4,)</f>
        <v>81-GRM32ER71E226ME5K</v>
      </c>
    </row>
    <row r="28" spans="1:8" s="3" customFormat="1" x14ac:dyDescent="0.25">
      <c r="A28" s="3">
        <f t="shared" si="0"/>
        <v>2</v>
      </c>
      <c r="B28" s="3">
        <v>1</v>
      </c>
      <c r="C28" s="6" t="s">
        <v>50</v>
      </c>
      <c r="D28" s="7">
        <v>2</v>
      </c>
      <c r="E28" s="8" t="s">
        <v>89</v>
      </c>
      <c r="F28" s="8" t="str">
        <f>VLOOKUP(E28,[1]Caps!$B$1:$H$1041,2,FALSE)</f>
        <v>CAP CER 47uF 16V ±10% X6S 1210</v>
      </c>
      <c r="G28" s="9" t="str">
        <f>VLOOKUP(E28,[1]Caps!$B$1:$H$1041,3,)</f>
        <v>Mouser</v>
      </c>
      <c r="H28" s="10" t="str">
        <f>VLOOKUP(E28,[1]Caps!$B$1:$H$1041,4,)</f>
        <v>81-GRM32EC81C476KE5K</v>
      </c>
    </row>
    <row r="29" spans="1:8" s="3" customFormat="1" x14ac:dyDescent="0.25">
      <c r="A29" s="3">
        <f t="shared" si="0"/>
        <v>1</v>
      </c>
      <c r="B29" s="3">
        <v>1</v>
      </c>
      <c r="C29" s="6" t="s">
        <v>52</v>
      </c>
      <c r="D29" s="7">
        <v>1</v>
      </c>
      <c r="E29" s="8" t="s">
        <v>90</v>
      </c>
      <c r="F29" s="8" t="str">
        <f>VLOOKUP(E29,[1]Caps!$B$1:$H$1041,2,FALSE)</f>
        <v>CAP ELE 100uF 25V ±20% E7</v>
      </c>
      <c r="G29" s="9" t="str">
        <f>VLOOKUP(E29,[1]Caps!$B$1:$H$1041,3,)</f>
        <v>Mouser</v>
      </c>
      <c r="H29" s="10" t="str">
        <f>VLOOKUP(E29,[1]Caps!$B$1:$H$1041,4,)</f>
        <v>667-25SVF100M</v>
      </c>
    </row>
    <row r="30" spans="1:8" s="3" customFormat="1" x14ac:dyDescent="0.25">
      <c r="A30" s="3">
        <f t="shared" si="0"/>
        <v>3</v>
      </c>
      <c r="B30" s="3">
        <v>1</v>
      </c>
      <c r="C30" s="15" t="s">
        <v>37</v>
      </c>
      <c r="D30" s="11">
        <v>3</v>
      </c>
      <c r="E30" s="12" t="s">
        <v>91</v>
      </c>
      <c r="F30" s="12" t="str">
        <f>VLOOKUP(E30,[1]Ress!$B$1:$H$1065,2,FALSE)</f>
        <v>RES SMD 0Ω ±5% 0402</v>
      </c>
      <c r="G30" s="13" t="str">
        <f>VLOOKUP(E30,[1]Ress!$B$1:$H$1065,3,)</f>
        <v>Mouser</v>
      </c>
      <c r="H30" s="14" t="str">
        <f>VLOOKUP(E30,[1]Ress!$B$1:$H$1065,4,)</f>
        <v>667-ERJ-2GE0R00X</v>
      </c>
    </row>
    <row r="31" spans="1:8" s="3" customFormat="1" x14ac:dyDescent="0.25">
      <c r="A31" s="3">
        <f t="shared" si="0"/>
        <v>4</v>
      </c>
      <c r="B31" s="3">
        <v>1</v>
      </c>
      <c r="C31" s="6" t="s">
        <v>20</v>
      </c>
      <c r="D31" s="7">
        <v>4</v>
      </c>
      <c r="E31" s="8" t="s">
        <v>92</v>
      </c>
      <c r="F31" s="8" t="str">
        <f>VLOOKUP(E31,[1]Ress!$B$1:$H$1065,2,FALSE)</f>
        <v>RES SMD 4.99Ω ±1% 2512 1W</v>
      </c>
      <c r="G31" s="9" t="str">
        <f>VLOOKUP(E31,[1]Ress!$B$1:$H$1065,3,)</f>
        <v>Mouser</v>
      </c>
      <c r="H31" s="10" t="str">
        <f>VLOOKUP(E31,[1]Ress!$B$1:$H$1065,4,)</f>
        <v>71-CRCW25124R99FNEG</v>
      </c>
    </row>
    <row r="32" spans="1:8" s="3" customFormat="1" x14ac:dyDescent="0.25">
      <c r="A32" s="3">
        <f t="shared" si="0"/>
        <v>1</v>
      </c>
      <c r="B32" s="3">
        <v>1</v>
      </c>
      <c r="C32" s="6" t="s">
        <v>38</v>
      </c>
      <c r="D32" s="7">
        <v>1</v>
      </c>
      <c r="E32" s="8" t="s">
        <v>93</v>
      </c>
      <c r="F32" s="8" t="str">
        <f>VLOOKUP(E32,[1]Ress!$B$1:$H$1065,2,FALSE)</f>
        <v>RES SMD 68Ω ±5% 0402</v>
      </c>
      <c r="G32" s="9" t="str">
        <f>VLOOKUP(E32,[1]Ress!$B$1:$H$1065,3,)</f>
        <v>Mouser</v>
      </c>
      <c r="H32" s="10" t="str">
        <f>VLOOKUP(E32,[1]Ress!$B$1:$H$1065,4,)</f>
        <v>667-ERJ-2GEJ680X</v>
      </c>
    </row>
    <row r="33" spans="1:8" s="3" customFormat="1" x14ac:dyDescent="0.25">
      <c r="A33" s="3">
        <f t="shared" si="0"/>
        <v>3</v>
      </c>
      <c r="B33" s="3">
        <v>1</v>
      </c>
      <c r="C33" s="6" t="s">
        <v>60</v>
      </c>
      <c r="D33" s="7">
        <v>3</v>
      </c>
      <c r="E33" s="8" t="s">
        <v>94</v>
      </c>
      <c r="F33" s="8" t="str">
        <f>VLOOKUP(E33,[1]Ress!$B$1:$H$1065,2,FALSE)</f>
        <v>RES SMD 100Ω ±1% 0402</v>
      </c>
      <c r="G33" s="9" t="str">
        <f>VLOOKUP(E33,[1]Ress!$B$1:$H$1065,3,)</f>
        <v>Mouser</v>
      </c>
      <c r="H33" s="10" t="str">
        <f>VLOOKUP(E33,[1]Ress!$B$1:$H$1065,4,)</f>
        <v>667-ERJ-2RKF1000X</v>
      </c>
    </row>
    <row r="34" spans="1:8" s="3" customFormat="1" x14ac:dyDescent="0.25">
      <c r="A34" s="3">
        <f t="shared" si="0"/>
        <v>2</v>
      </c>
      <c r="B34" s="3">
        <v>1</v>
      </c>
      <c r="C34" s="6" t="s">
        <v>58</v>
      </c>
      <c r="D34" s="7">
        <v>2</v>
      </c>
      <c r="E34" s="8" t="s">
        <v>95</v>
      </c>
      <c r="F34" s="8" t="str">
        <f>VLOOKUP(E34,[1]Ress!$B$1:$H$1065,2,FALSE)</f>
        <v>RES SMD 200Ω ±5% 1210 0.5W</v>
      </c>
      <c r="G34" s="9" t="str">
        <f>VLOOKUP(E34,[1]Ress!$B$1:$H$1065,3,)</f>
        <v>Mouser</v>
      </c>
      <c r="H34" s="10" t="str">
        <f>VLOOKUP(E34,[1]Ress!$B$1:$H$1065,4,)</f>
        <v>71-CRCW1210J-200-E3</v>
      </c>
    </row>
    <row r="35" spans="1:8" s="3" customFormat="1" x14ac:dyDescent="0.25">
      <c r="A35" s="3">
        <f t="shared" si="0"/>
        <v>1</v>
      </c>
      <c r="B35" s="3">
        <v>1</v>
      </c>
      <c r="C35" s="6" t="s">
        <v>51</v>
      </c>
      <c r="D35" s="7">
        <v>1</v>
      </c>
      <c r="E35" s="8" t="s">
        <v>96</v>
      </c>
      <c r="F35" s="8" t="str">
        <f>VLOOKUP(E35,[1]Ress!$B$1:$H$1065,2,FALSE)</f>
        <v>RES SMD 243Ω ±1% 0402</v>
      </c>
      <c r="G35" s="9" t="str">
        <f>VLOOKUP(E35,[1]Ress!$B$1:$H$1065,3,)</f>
        <v>Mouser</v>
      </c>
      <c r="H35" s="10" t="str">
        <f>VLOOKUP(E35,[1]Ress!$B$1:$H$1065,4,)</f>
        <v>667-ERJ-2RKF2430X</v>
      </c>
    </row>
    <row r="36" spans="1:8" s="3" customFormat="1" x14ac:dyDescent="0.25">
      <c r="A36" s="3">
        <f t="shared" si="0"/>
        <v>3</v>
      </c>
      <c r="B36" s="3">
        <v>1</v>
      </c>
      <c r="C36" s="6" t="s">
        <v>39</v>
      </c>
      <c r="D36" s="7">
        <v>3</v>
      </c>
      <c r="E36" s="8" t="s">
        <v>97</v>
      </c>
      <c r="F36" s="8" t="str">
        <f>VLOOKUP(E36,[1]Ress!$B$1:$H$1065,2,FALSE)</f>
        <v>RES SMD 330Ω ±1% 0402</v>
      </c>
      <c r="G36" s="9" t="str">
        <f>VLOOKUP(E36,[1]Ress!$B$1:$H$1065,3,)</f>
        <v>Mouser</v>
      </c>
      <c r="H36" s="10" t="str">
        <f>VLOOKUP(E36,[1]Ress!$B$1:$H$1065,4,)</f>
        <v>667-ERJ-PA2F3300X</v>
      </c>
    </row>
    <row r="37" spans="1:8" s="3" customFormat="1" ht="30" x14ac:dyDescent="0.25">
      <c r="A37" s="3">
        <f t="shared" si="0"/>
        <v>12</v>
      </c>
      <c r="B37" s="3">
        <v>1</v>
      </c>
      <c r="C37" s="6" t="s">
        <v>41</v>
      </c>
      <c r="D37" s="7">
        <v>12</v>
      </c>
      <c r="E37" s="8" t="s">
        <v>98</v>
      </c>
      <c r="F37" s="8" t="str">
        <f>VLOOKUP(E37,[1]Ress!$B$1:$H$1065,2,FALSE)</f>
        <v>RES SMD 10kΩ ±1% 0402</v>
      </c>
      <c r="G37" s="9" t="str">
        <f>VLOOKUP(E37,[1]Ress!$B$1:$H$1065,3,)</f>
        <v>Farnell</v>
      </c>
      <c r="H37" s="10">
        <f>VLOOKUP(E37,[1]Ress!$B$1:$H$1065,4,)</f>
        <v>2130433</v>
      </c>
    </row>
    <row r="38" spans="1:8" s="3" customFormat="1" ht="30" x14ac:dyDescent="0.25">
      <c r="A38" s="3">
        <f t="shared" si="0"/>
        <v>8</v>
      </c>
      <c r="B38" s="3">
        <v>1</v>
      </c>
      <c r="C38" s="6" t="s">
        <v>40</v>
      </c>
      <c r="D38" s="7">
        <v>8</v>
      </c>
      <c r="E38" s="8" t="s">
        <v>99</v>
      </c>
      <c r="F38" s="8" t="str">
        <f>VLOOKUP(E38,[1]Ress!$B$1:$H$1065,2,FALSE)</f>
        <v>RES SMD 549Ω ±1% 0805</v>
      </c>
      <c r="G38" s="9" t="str">
        <f>VLOOKUP(E38,[1]Ress!$B$1:$H$1065,3,)</f>
        <v>Mouser</v>
      </c>
      <c r="H38" s="10" t="str">
        <f>VLOOKUP(E38,[1]Ress!$B$1:$H$1065,4,)</f>
        <v>667-ERJ-6ENF5490V</v>
      </c>
    </row>
    <row r="39" spans="1:8" s="3" customFormat="1" x14ac:dyDescent="0.25">
      <c r="A39" s="3">
        <f t="shared" si="0"/>
        <v>1</v>
      </c>
      <c r="B39" s="3">
        <v>1</v>
      </c>
      <c r="C39" s="6" t="s">
        <v>42</v>
      </c>
      <c r="D39" s="7">
        <v>1</v>
      </c>
      <c r="E39" s="8" t="s">
        <v>100</v>
      </c>
      <c r="F39" s="8" t="str">
        <f>VLOOKUP(E39,[1]Ress!$B$1:$H$1065,2,FALSE)</f>
        <v>RES SMD 16kΩ ±1% 0402</v>
      </c>
      <c r="G39" s="9" t="str">
        <f>VLOOKUP(E39,[1]Ress!$B$1:$H$1065,3,)</f>
        <v>Mouser</v>
      </c>
      <c r="H39" s="10" t="str">
        <f>VLOOKUP(E39,[1]Ress!$B$1:$H$1065,4,)</f>
        <v>667-ERJ-2RKF1602X</v>
      </c>
    </row>
    <row r="40" spans="1:8" s="3" customFormat="1" x14ac:dyDescent="0.25">
      <c r="A40" s="3">
        <f t="shared" si="0"/>
        <v>1</v>
      </c>
      <c r="B40" s="3">
        <v>1</v>
      </c>
      <c r="C40" s="6" t="s">
        <v>43</v>
      </c>
      <c r="D40" s="7">
        <v>1</v>
      </c>
      <c r="E40" s="8" t="s">
        <v>101</v>
      </c>
      <c r="F40" s="8" t="str">
        <f>VLOOKUP(E40,[1]Ress!$B$1:$H$1065,2,FALSE)</f>
        <v>RES SMD 24kΩ ±1% 0402</v>
      </c>
      <c r="G40" s="9" t="str">
        <f>VLOOKUP(E40,[1]Ress!$B$1:$H$1065,3,)</f>
        <v>Mouser</v>
      </c>
      <c r="H40" s="10" t="str">
        <f>VLOOKUP(E40,[1]Ress!$B$1:$H$1065,4,)</f>
        <v>667-ERJ-2RKF2402X</v>
      </c>
    </row>
    <row r="41" spans="1:8" s="3" customFormat="1" x14ac:dyDescent="0.25">
      <c r="A41" s="3">
        <f t="shared" si="0"/>
        <v>1</v>
      </c>
      <c r="B41" s="3">
        <v>1</v>
      </c>
      <c r="C41" s="6" t="s">
        <v>23</v>
      </c>
      <c r="D41" s="7">
        <v>1</v>
      </c>
      <c r="E41" s="8" t="s">
        <v>102</v>
      </c>
      <c r="F41" s="8" t="str">
        <f>VLOOKUP(E41,[1]Ress!$B$1:$H$1065,2,FALSE)</f>
        <v>RES SMD 30.9kΩ ±1% 0402</v>
      </c>
      <c r="G41" s="9" t="str">
        <f>VLOOKUP(E41,[1]Ress!$B$1:$H$1065,3,)</f>
        <v>Mouser</v>
      </c>
      <c r="H41" s="10" t="str">
        <f>VLOOKUP(E41,[1]Ress!$B$1:$H$1065,4,)</f>
        <v>667-ERJ-2RKF3092X</v>
      </c>
    </row>
    <row r="42" spans="1:8" s="3" customFormat="1" x14ac:dyDescent="0.25">
      <c r="A42" s="3">
        <f t="shared" si="0"/>
        <v>1</v>
      </c>
      <c r="B42" s="3">
        <v>1</v>
      </c>
      <c r="C42" s="6" t="s">
        <v>56</v>
      </c>
      <c r="D42" s="7">
        <v>1</v>
      </c>
      <c r="E42" s="8" t="s">
        <v>103</v>
      </c>
      <c r="F42" s="8" t="str">
        <f>VLOOKUP(E42,[1]Ress!$B$1:$H$1065,2,FALSE)</f>
        <v>RES SMD 95.3kΩ ±1% 0402</v>
      </c>
      <c r="G42" s="9" t="str">
        <f>VLOOKUP(E42,[1]Ress!$B$1:$H$1065,3,)</f>
        <v>Mouser</v>
      </c>
      <c r="H42" s="10" t="str">
        <f>VLOOKUP(E42,[1]Ress!$B$1:$H$1065,4,)</f>
        <v>667-ERJ-2RKF9532X</v>
      </c>
    </row>
    <row r="43" spans="1:8" s="3" customFormat="1" ht="30" x14ac:dyDescent="0.25">
      <c r="A43" s="3">
        <f t="shared" si="0"/>
        <v>8</v>
      </c>
      <c r="B43" s="3">
        <v>1</v>
      </c>
      <c r="C43" s="6" t="s">
        <v>44</v>
      </c>
      <c r="D43" s="7">
        <v>8</v>
      </c>
      <c r="E43" s="8" t="s">
        <v>104</v>
      </c>
      <c r="F43" s="8" t="str">
        <f>VLOOKUP(E43,[1]Ress!$B$1:$H$1065,2,FALSE)</f>
        <v>RES SMD 100kΩ ±1% 0402</v>
      </c>
      <c r="G43" s="9" t="str">
        <f>VLOOKUP(E43,[1]Ress!$B$1:$H$1065,3,)</f>
        <v>Mouser</v>
      </c>
      <c r="H43" s="10" t="str">
        <f>VLOOKUP(E43,[1]Ress!$B$1:$H$1065,4,)</f>
        <v>667-ERJ-2RKF1003X</v>
      </c>
    </row>
    <row r="44" spans="1:8" s="3" customFormat="1" x14ac:dyDescent="0.25">
      <c r="A44" s="3">
        <f t="shared" si="0"/>
        <v>1</v>
      </c>
      <c r="B44" s="3">
        <v>1</v>
      </c>
      <c r="C44" s="6" t="s">
        <v>9</v>
      </c>
      <c r="D44" s="7">
        <v>1</v>
      </c>
      <c r="E44" s="8" t="s">
        <v>105</v>
      </c>
      <c r="F44" s="8" t="str">
        <f>VLOOKUP(E44,[1]Ress!$B$1:$H$1065,2,FALSE)</f>
        <v>RES SMD 1MΩ ±1% 0402</v>
      </c>
      <c r="G44" s="9" t="str">
        <f>VLOOKUP(E44,[1]Ress!$B$1:$H$1065,3,)</f>
        <v>Mouser</v>
      </c>
      <c r="H44" s="10" t="str">
        <f>VLOOKUP(E44,[1]Ress!$B$1:$H$1065,4,)</f>
        <v>ERJ-2RKF1004X</v>
      </c>
    </row>
    <row r="45" spans="1:8" s="3" customFormat="1" x14ac:dyDescent="0.25">
      <c r="A45" s="3">
        <f t="shared" si="0"/>
        <v>1</v>
      </c>
      <c r="B45" s="3">
        <v>1</v>
      </c>
      <c r="C45" s="6" t="s">
        <v>7</v>
      </c>
      <c r="D45" s="7">
        <v>1</v>
      </c>
      <c r="E45" s="8" t="s">
        <v>106</v>
      </c>
      <c r="F45" s="8" t="str">
        <f>VLOOKUP(E45,[1]Ress!$B$1:$H$1065,2,FALSE)</f>
        <v>Indutores fixos LPS4012 Low Profile 1.5uH 2.2A 20% SMD</v>
      </c>
      <c r="G45" s="9" t="str">
        <f>VLOOKUP(E45,[1]Ress!$B$1:$H$1065,3,)</f>
        <v>Mouser</v>
      </c>
      <c r="H45" s="10" t="str">
        <f>VLOOKUP(E45,[1]Ress!$B$1:$H$1065,4,)</f>
        <v>994-LPS4012-152MRB</v>
      </c>
    </row>
    <row r="46" spans="1:8" s="3" customFormat="1" x14ac:dyDescent="0.25">
      <c r="A46" s="3">
        <f t="shared" si="0"/>
        <v>1</v>
      </c>
      <c r="B46" s="3">
        <v>1</v>
      </c>
      <c r="C46" s="6" t="s">
        <v>45</v>
      </c>
      <c r="D46" s="7">
        <v>1</v>
      </c>
      <c r="E46" s="8" t="s">
        <v>107</v>
      </c>
      <c r="F46" s="8" t="str">
        <f>VLOOKUP(E46,[1]Ress!$B$1:$H$1065,2,FALSE)</f>
        <v>Esferas de ferrite 40ohms 100MHz 1.5A Monolithic 0805 SMD</v>
      </c>
      <c r="G46" s="9" t="str">
        <f>VLOOKUP(E46,[1]Ress!$B$1:$H$1065,3,)</f>
        <v>Mouser</v>
      </c>
      <c r="H46" s="10" t="str">
        <f>VLOOKUP(E46,[1]Ress!$B$1:$H$1065,4,)</f>
        <v>875-MI0805K400R-10</v>
      </c>
    </row>
    <row r="47" spans="1:8" s="3" customFormat="1" x14ac:dyDescent="0.25">
      <c r="A47" s="3">
        <f t="shared" si="0"/>
        <v>2</v>
      </c>
      <c r="B47" s="3">
        <v>1</v>
      </c>
      <c r="C47" s="6" t="s">
        <v>46</v>
      </c>
      <c r="D47" s="7">
        <v>2</v>
      </c>
      <c r="E47" s="8" t="s">
        <v>108</v>
      </c>
      <c r="F47" s="8" t="str">
        <f>VLOOKUP(E47,[1]Ress!$B$1:$H$1065,2,FALSE)</f>
        <v>Esferas de ferrite 600ohms 100MHz .5A Monolithic 0805 SMD</v>
      </c>
      <c r="G47" s="9" t="str">
        <f>VLOOKUP(E47,[1]Ress!$B$1:$H$1065,3,)</f>
        <v>Mouser</v>
      </c>
      <c r="H47" s="10" t="str">
        <f>VLOOKUP(E47,[1]Ress!$B$1:$H$1065,4,)</f>
        <v>875-HZ0805E601R-10</v>
      </c>
    </row>
    <row r="48" spans="1:8" s="3" customFormat="1" x14ac:dyDescent="0.25">
      <c r="A48" s="3">
        <f t="shared" si="0"/>
        <v>1</v>
      </c>
      <c r="B48" s="3">
        <v>1</v>
      </c>
      <c r="C48" s="15" t="s">
        <v>11</v>
      </c>
      <c r="D48" s="11">
        <v>1</v>
      </c>
      <c r="E48" s="12" t="s">
        <v>109</v>
      </c>
      <c r="F48" s="12" t="str">
        <f>VLOOKUP(E48,[1]Others!$B$1:$H$1064,2,FALSE)</f>
        <v>SMD Pure Green 20mA 0603</v>
      </c>
      <c r="G48" s="13" t="str">
        <f>VLOOKUP(E48,[1]Others!$B$1:$H$1064,3,)</f>
        <v>Mouser</v>
      </c>
      <c r="H48" s="14" t="str">
        <f>VLOOKUP(E48,[1]Others!$B$1:$H$1064,4,)</f>
        <v>78-TLMP1100-GS08</v>
      </c>
    </row>
    <row r="49" spans="1:8" s="3" customFormat="1" x14ac:dyDescent="0.25">
      <c r="A49" s="3">
        <f t="shared" si="0"/>
        <v>1</v>
      </c>
      <c r="B49" s="3">
        <v>1</v>
      </c>
      <c r="C49" s="6" t="s">
        <v>5</v>
      </c>
      <c r="D49" s="7">
        <v>1</v>
      </c>
      <c r="E49" s="8" t="s">
        <v>110</v>
      </c>
      <c r="F49" s="8" t="str">
        <f>VLOOKUP(E49,[1]Others!$B$1:$H$1064,2,FALSE)</f>
        <v>Oscillator, Low Power, -40C-85C, 10ppm</v>
      </c>
      <c r="G49" s="9" t="str">
        <f>VLOOKUP(E49,[1]Others!$B$1:$H$1064,3,)</f>
        <v>Mouser</v>
      </c>
      <c r="H49" s="10" t="str">
        <f>VLOOKUP(E49,[1]Others!$B$1:$H$1064,4,)</f>
        <v>998-1001CI5032.0000T</v>
      </c>
    </row>
    <row r="50" spans="1:8" s="3" customFormat="1" x14ac:dyDescent="0.25">
      <c r="A50" s="3">
        <f t="shared" si="0"/>
        <v>1</v>
      </c>
      <c r="B50" s="3">
        <v>1</v>
      </c>
      <c r="C50" s="6" t="s">
        <v>14</v>
      </c>
      <c r="D50" s="7">
        <v>1</v>
      </c>
      <c r="E50" s="8" t="s">
        <v>111</v>
      </c>
      <c r="F50" s="8" t="str">
        <f>VLOOKUP(E50,[1]Others!$B$1:$H$1064,2,FALSE)</f>
        <v>CONN JACK STEREO 3.5MM SMD R/A</v>
      </c>
      <c r="G50" s="9" t="str">
        <f>VLOOKUP(E50,[1]Others!$B$1:$H$1064,3,)</f>
        <v>Digikey</v>
      </c>
      <c r="H50" s="10" t="str">
        <f>VLOOKUP(E50,[1]Others!$B$1:$H$1064,4,)</f>
        <v>SC1489-1-ND</v>
      </c>
    </row>
    <row r="51" spans="1:8" s="3" customFormat="1" x14ac:dyDescent="0.25">
      <c r="A51" s="3">
        <f t="shared" si="0"/>
        <v>0</v>
      </c>
      <c r="B51" s="3">
        <v>0</v>
      </c>
      <c r="C51" s="6" t="s">
        <v>6</v>
      </c>
      <c r="D51" s="7">
        <v>1</v>
      </c>
      <c r="E51" s="8" t="s">
        <v>112</v>
      </c>
      <c r="F51" s="8" t="str">
        <f>VLOOKUP(E51,[1]Others!$B$1:$H$1064,2,FALSE)</f>
        <v>CONN HEADER 6POS .100 STR 15AU</v>
      </c>
      <c r="G51" s="9" t="str">
        <f>VLOOKUP(E51,[1]Others!$B$1:$H$1064,3,)</f>
        <v>Digikey</v>
      </c>
      <c r="H51" s="10" t="str">
        <f>VLOOKUP(E51,[1]Others!$B$1:$H$1064,4,)</f>
        <v>609-3210-ND</v>
      </c>
    </row>
    <row r="52" spans="1:8" s="3" customFormat="1" x14ac:dyDescent="0.25">
      <c r="A52" s="3">
        <f t="shared" si="0"/>
        <v>0</v>
      </c>
      <c r="B52" s="3">
        <v>0</v>
      </c>
      <c r="C52" s="10" t="s">
        <v>24</v>
      </c>
      <c r="D52" s="7">
        <v>3</v>
      </c>
      <c r="E52" s="8" t="s">
        <v>113</v>
      </c>
      <c r="F52" s="8" t="str">
        <f>VLOOKUP(E52,[1]Others!$B$1:$H$1064,2,FALSE)</f>
        <v>Modular Connector, RJ45, Jack, 8 Contacts, 8 Ways, 215877 Series, Cat3</v>
      </c>
      <c r="G52" s="9" t="str">
        <f>VLOOKUP(E52,[1]Others!$B$1:$H$1064,3,)</f>
        <v>Farnell</v>
      </c>
      <c r="H52" s="10" t="str">
        <f>VLOOKUP(E52,[1]Others!$B$1:$H$1064,4,)</f>
        <v>215877-1</v>
      </c>
    </row>
    <row r="53" spans="1:8" s="3" customFormat="1" x14ac:dyDescent="0.25">
      <c r="A53" s="3">
        <f t="shared" si="0"/>
        <v>1</v>
      </c>
      <c r="B53" s="3">
        <v>1</v>
      </c>
      <c r="C53" s="6" t="s">
        <v>10</v>
      </c>
      <c r="D53" s="7">
        <v>1</v>
      </c>
      <c r="E53" s="8" t="s">
        <v>114</v>
      </c>
      <c r="F53" s="8" t="str">
        <f>VLOOKUP(E53,[1]Others!$B$1:$H$1064,2,FALSE)</f>
        <v>Conectores USB MINI B RECEPT RA TH W/POST</v>
      </c>
      <c r="G53" s="9" t="str">
        <f>VLOOKUP(E53,[1]Others!$B$1:$H$1064,3,)</f>
        <v>Mouser</v>
      </c>
      <c r="H53" s="10" t="str">
        <f>VLOOKUP(E53,[1]Others!$B$1:$H$1064,4,)</f>
        <v>798-UX60-MB-5S8</v>
      </c>
    </row>
    <row r="54" spans="1:8" s="3" customFormat="1" x14ac:dyDescent="0.25">
      <c r="A54" s="3">
        <f t="shared" si="0"/>
        <v>0</v>
      </c>
      <c r="B54" s="3">
        <v>0</v>
      </c>
      <c r="C54" s="16" t="s">
        <v>25</v>
      </c>
      <c r="D54" s="7">
        <v>1</v>
      </c>
      <c r="E54" s="8" t="s">
        <v>115</v>
      </c>
      <c r="F54" s="8" t="str">
        <f>VLOOKUP(E54,[1]Others!$B$1:$H$1064,2,FALSE)</f>
        <v>Conectores de alimentação CC PCB 2.1MM</v>
      </c>
      <c r="G54" s="9" t="str">
        <f>VLOOKUP(E54,[1]Others!$B$1:$H$1064,3,)</f>
        <v>Mouser</v>
      </c>
      <c r="H54" s="10" t="str">
        <f>VLOOKUP(E54,[1]Others!$B$1:$H$1064,4,)</f>
        <v>163-179PH-EX</v>
      </c>
    </row>
    <row r="55" spans="1:8" s="3" customFormat="1" x14ac:dyDescent="0.25">
      <c r="A55" s="3">
        <f t="shared" si="0"/>
        <v>0</v>
      </c>
      <c r="B55" s="3">
        <v>0</v>
      </c>
      <c r="C55" s="6" t="s">
        <v>21</v>
      </c>
      <c r="D55" s="7">
        <v>1</v>
      </c>
      <c r="E55" s="8" t="s">
        <v>116</v>
      </c>
      <c r="F55" s="8" t="str">
        <f>VLOOKUP(E55,[1]Others!$B$1:$H$1064,2,FALSE)</f>
        <v>Connector, Right Angle, 2.54 mm, 3 Contacts, Header, KK 254 7395 Series, TH</v>
      </c>
      <c r="G55" s="9" t="str">
        <f>VLOOKUP(E55,[1]Others!$B$1:$H$1064,3,)</f>
        <v>Farnell</v>
      </c>
      <c r="H55" s="10" t="str">
        <f>VLOOKUP(E55,[1]Others!$B$1:$H$1064,4,)</f>
        <v>22-12-4032</v>
      </c>
    </row>
    <row r="56" spans="1:8" s="3" customFormat="1" x14ac:dyDescent="0.25">
      <c r="A56" s="3">
        <f t="shared" si="0"/>
        <v>0</v>
      </c>
      <c r="B56" s="3">
        <v>0</v>
      </c>
      <c r="C56" s="6" t="s">
        <v>47</v>
      </c>
      <c r="D56" s="7">
        <v>2</v>
      </c>
      <c r="E56" s="8" t="s">
        <v>117</v>
      </c>
      <c r="F56" s="8" t="str">
        <f>VLOOKUP(E56,[1]Others!$B$1:$H$1064,2,FALSE)</f>
        <v>Terminal Block, Header, 3.5 mm, 2 Ways, 10 A, 250 V, Through Hole Right Angle</v>
      </c>
      <c r="G56" s="9" t="str">
        <f>VLOOKUP(E56,[1]Others!$B$1:$H$1064,3,)</f>
        <v>Farnell</v>
      </c>
      <c r="H56" s="10" t="str">
        <f>VLOOKUP(E56,[1]Others!$B$1:$H$1064,4,)</f>
        <v>20.155MH/2-E</v>
      </c>
    </row>
    <row r="57" spans="1:8" s="3" customFormat="1" x14ac:dyDescent="0.25">
      <c r="A57" s="3">
        <f t="shared" si="0"/>
        <v>0</v>
      </c>
      <c r="B57" s="3">
        <v>0</v>
      </c>
      <c r="C57" s="6" t="s">
        <v>48</v>
      </c>
      <c r="D57" s="7">
        <v>2</v>
      </c>
      <c r="E57" s="8" t="s">
        <v>118</v>
      </c>
      <c r="F57" s="8" t="str">
        <f>VLOOKUP(E57,[1]Others!$B$1:$H$1064,2,FALSE)</f>
        <v>Terminal Block, Header, 3.5 mm, 3 Ways, 10 A, 250 V, Through Hole Right Angle</v>
      </c>
      <c r="G57" s="9" t="str">
        <f>VLOOKUP(E57,[1]Others!$B$1:$H$1064,3,)</f>
        <v>Farnell</v>
      </c>
      <c r="H57" s="10" t="str">
        <f>VLOOKUP(E57,[1]Others!$B$1:$H$1064,4,)</f>
        <v>20.155MH/3-E</v>
      </c>
    </row>
    <row r="58" spans="1:8" s="3" customFormat="1" x14ac:dyDescent="0.25">
      <c r="A58" s="3">
        <f>B58*D58</f>
        <v>0</v>
      </c>
      <c r="B58" s="3">
        <v>0</v>
      </c>
      <c r="C58" s="6" t="s">
        <v>49</v>
      </c>
      <c r="D58" s="7">
        <v>1</v>
      </c>
      <c r="E58" s="8" t="s">
        <v>119</v>
      </c>
      <c r="F58" s="8" t="str">
        <f>VLOOKUP(E58,[1]Others!$B$1:$H$1064,2,FALSE)</f>
        <v>Terminal Block, Header, 3.5 mm, 4 Ways, 10 A, 250 V, Through Hole Right Angle</v>
      </c>
      <c r="G58" s="9" t="str">
        <f>VLOOKUP(E58,[1]Others!$B$1:$H$1064,3,)</f>
        <v>Farnell</v>
      </c>
      <c r="H58" s="10" t="str">
        <f>VLOOKUP(E58,[1]Others!$B$1:$H$1064,4,)</f>
        <v>20.155MH/4-E</v>
      </c>
    </row>
    <row r="59" spans="1:8" s="3" customFormat="1" x14ac:dyDescent="0.25">
      <c r="C59" s="17" t="s">
        <v>4</v>
      </c>
      <c r="D59" s="18">
        <f>SUM(D2:D58)</f>
        <v>156</v>
      </c>
      <c r="E59" s="2"/>
      <c r="F59" s="1"/>
      <c r="G59" s="2"/>
      <c r="H59" s="17"/>
    </row>
    <row r="60" spans="1:8" s="3" customFormat="1" x14ac:dyDescent="0.25">
      <c r="C60" s="6"/>
      <c r="D60" s="7"/>
      <c r="E60" s="8"/>
      <c r="F60" s="8"/>
      <c r="G60" s="9"/>
      <c r="H60" s="10"/>
    </row>
    <row r="61" spans="1:8" s="3" customFormat="1" x14ac:dyDescent="0.25">
      <c r="C61" s="6"/>
      <c r="D61" s="7"/>
      <c r="E61" s="8"/>
      <c r="F61" s="8"/>
      <c r="G61" s="9"/>
      <c r="H61" s="10"/>
    </row>
    <row r="62" spans="1:8" s="3" customFormat="1" x14ac:dyDescent="0.25">
      <c r="B62" s="3">
        <f>SUM(B2:B58)</f>
        <v>49</v>
      </c>
      <c r="C62" s="6" t="s">
        <v>121</v>
      </c>
      <c r="D62" s="7"/>
      <c r="E62" s="8"/>
      <c r="F62" s="8"/>
      <c r="G62" s="9"/>
      <c r="H62" s="10"/>
    </row>
    <row r="63" spans="1:8" s="3" customFormat="1" x14ac:dyDescent="0.25">
      <c r="B63" s="3">
        <f>57-B62</f>
        <v>8</v>
      </c>
      <c r="C63" s="6" t="s">
        <v>122</v>
      </c>
      <c r="D63" s="7"/>
      <c r="E63" s="8"/>
      <c r="F63" s="8"/>
      <c r="G63" s="9"/>
      <c r="H63" s="10"/>
    </row>
    <row r="64" spans="1:8" s="3" customFormat="1" x14ac:dyDescent="0.25">
      <c r="B64" s="3">
        <v>144</v>
      </c>
      <c r="C64" s="6" t="s">
        <v>123</v>
      </c>
      <c r="D64" s="4"/>
      <c r="E64" s="5"/>
      <c r="F64" s="5"/>
      <c r="G64" s="5"/>
      <c r="H64" s="4"/>
    </row>
    <row r="65" spans="2:3" x14ac:dyDescent="0.25">
      <c r="B65" s="21">
        <f>156-B64</f>
        <v>12</v>
      </c>
      <c r="C65" s="6" t="s">
        <v>124</v>
      </c>
    </row>
  </sheetData>
  <dataValidations count="4">
    <dataValidation type="list" allowBlank="1" showInputMessage="1" showErrorMessage="1" sqref="E30:E47 E60:E63">
      <formula1>Ress</formula1>
    </dataValidation>
    <dataValidation type="list" allowBlank="1" showInputMessage="1" showErrorMessage="1" sqref="E18:E29">
      <formula1>Caps</formula1>
    </dataValidation>
    <dataValidation type="list" allowBlank="1" showInputMessage="1" showErrorMessage="1" sqref="E2:E17">
      <formula1>ICs</formula1>
    </dataValidation>
    <dataValidation type="list" allowBlank="1" showInputMessage="1" showErrorMessage="1" sqref="E48:E58">
      <formula1>Others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Filipe Carvalho</cp:lastModifiedBy>
  <cp:lastPrinted>2017-09-21T16:08:41Z</cp:lastPrinted>
  <dcterms:created xsi:type="dcterms:W3CDTF">2013-11-26T17:39:50Z</dcterms:created>
  <dcterms:modified xsi:type="dcterms:W3CDTF">2019-12-05T11:29:29Z</dcterms:modified>
</cp:coreProperties>
</file>